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marke\Documents\_COVID\NHDB\DB_2021\"/>
    </mc:Choice>
  </mc:AlternateContent>
  <xr:revisionPtr revIDLastSave="0" documentId="13_ncr:1_{735352CC-4505-44C2-8B50-3180CFFDB414}" xr6:coauthVersionLast="47" xr6:coauthVersionMax="47" xr10:uidLastSave="{00000000-0000-0000-0000-000000000000}"/>
  <bookViews>
    <workbookView xWindow="2230" yWindow="540" windowWidth="14440" windowHeight="9590" xr2:uid="{00000000-000D-0000-FFFF-FFFF00000000}"/>
  </bookViews>
  <sheets>
    <sheet name="Title" sheetId="1" r:id="rId1"/>
    <sheet name="Introduction" sheetId="2" r:id="rId2"/>
    <sheet name="Table 7.01" sheetId="3" r:id="rId3"/>
    <sheet name="Table 7.02" sheetId="4" r:id="rId4"/>
    <sheet name="Table 7.03" sheetId="5" r:id="rId5"/>
    <sheet name="Table 7.04" sheetId="6" r:id="rId6"/>
    <sheet name="Table 7.05" sheetId="7" r:id="rId7"/>
    <sheet name="Table 7.06" sheetId="8" r:id="rId8"/>
    <sheet name="Table 7.07" sheetId="9" r:id="rId9"/>
    <sheet name="Table 7.11" sheetId="10" r:id="rId10"/>
    <sheet name="Table 7.12" sheetId="11" r:id="rId11"/>
    <sheet name="Table 7.13" sheetId="12" r:id="rId12"/>
    <sheet name="Table 7.14" sheetId="13" r:id="rId13"/>
    <sheet name="Table 7.15" sheetId="14" r:id="rId14"/>
    <sheet name="Table 7.16" sheetId="15" r:id="rId15"/>
    <sheet name="Table 7.18" sheetId="16" r:id="rId16"/>
    <sheet name="Table 7.19" sheetId="33" r:id="rId17"/>
    <sheet name="Table 7.20" sheetId="17" r:id="rId18"/>
    <sheet name="Table 7.21" sheetId="18" r:id="rId19"/>
    <sheet name="Table 7.22" sheetId="19" r:id="rId20"/>
    <sheet name="Table 7.23" sheetId="20" r:id="rId21"/>
    <sheet name="Table 7.24" sheetId="123" r:id="rId22"/>
    <sheet name="Table 7.25" sheetId="21" r:id="rId23"/>
    <sheet name="Table 7.26" sheetId="22" r:id="rId24"/>
    <sheet name="Table 7.27" sheetId="23" r:id="rId25"/>
    <sheet name="Table 7.28" sheetId="24" r:id="rId26"/>
    <sheet name="Table 7.29" sheetId="25" r:id="rId27"/>
    <sheet name="Table 7.30" sheetId="26" r:id="rId28"/>
    <sheet name="Table 7.31" sheetId="27" r:id="rId29"/>
    <sheet name="Table 7.32" sheetId="28" r:id="rId30"/>
    <sheet name="Table 7.33" sheetId="29" r:id="rId31"/>
    <sheet name="Table 7.34" sheetId="30" r:id="rId32"/>
    <sheet name="Table 7.35" sheetId="31" r:id="rId33"/>
    <sheet name="Table 7.36" sheetId="32" r:id="rId34"/>
    <sheet name="Table 7.65" sheetId="124" r:id="rId35"/>
    <sheet name="Table 7.66" sheetId="125" r:id="rId36"/>
    <sheet name="Table 7.67" sheetId="126" r:id="rId37"/>
    <sheet name="Table 7.68" sheetId="127" r:id="rId38"/>
    <sheet name="Table 7.74" sheetId="128" r:id="rId39"/>
    <sheet name="Table 7.75" sheetId="129" r:id="rId40"/>
    <sheet name="Table 7.76" sheetId="130" r:id="rId41"/>
    <sheet name="Table 7.77" sheetId="131" r:id="rId42"/>
    <sheet name="Table 7.78" sheetId="132" r:id="rId43"/>
    <sheet name="Table 7.79" sheetId="133" r:id="rId44"/>
    <sheet name="Table 7.80" sheetId="134" r:id="rId45"/>
    <sheet name="Table 7.81" sheetId="135" r:id="rId46"/>
    <sheet name="Table 7.82" sheetId="136" r:id="rId47"/>
    <sheet name="Table 7.83" sheetId="137" r:id="rId48"/>
    <sheet name="Table 7.85" sheetId="138" r:id="rId49"/>
    <sheet name="Table 7.86" sheetId="139" r:id="rId50"/>
    <sheet name="Table 7.87" sheetId="140" r:id="rId51"/>
    <sheet name="Table 7.88" sheetId="141" r:id="rId52"/>
    <sheet name="Table 7.89" sheetId="142" r:id="rId53"/>
    <sheet name="Table 7.90" sheetId="143" r:id="rId54"/>
    <sheet name="Table 7.92" sheetId="144" r:id="rId55"/>
    <sheet name="Table 7.97" sheetId="55" r:id="rId56"/>
    <sheet name="Table 7.98" sheetId="56" r:id="rId57"/>
    <sheet name="Table 7.99" sheetId="57" r:id="rId58"/>
    <sheet name="Table 7.100" sheetId="58" r:id="rId59"/>
    <sheet name="Table 7.101" sheetId="108" r:id="rId60"/>
    <sheet name="Table 7.102" sheetId="59" r:id="rId61"/>
    <sheet name="Table 7.103" sheetId="60" r:id="rId62"/>
    <sheet name="Table 7.106" sheetId="109" r:id="rId63"/>
    <sheet name="Table 7.107" sheetId="61" r:id="rId64"/>
    <sheet name="Table 7.108" sheetId="62" r:id="rId65"/>
    <sheet name="Table 7.109" sheetId="63" r:id="rId66"/>
    <sheet name="Table 7.110" sheetId="145" r:id="rId67"/>
    <sheet name="Table 7.111" sheetId="110" r:id="rId68"/>
    <sheet name="Table 7.112" sheetId="146" r:id="rId69"/>
    <sheet name="Table 7.113" sheetId="111" r:id="rId70"/>
    <sheet name="Table 7.114" sheetId="64" r:id="rId71"/>
    <sheet name="Table 7.115" sheetId="65" r:id="rId72"/>
    <sheet name="Table 7.116" sheetId="66" r:id="rId73"/>
    <sheet name="Table 7.117" sheetId="112" r:id="rId74"/>
    <sheet name="Table 7.118" sheetId="67" r:id="rId75"/>
    <sheet name="Table 7.119" sheetId="149" r:id="rId76"/>
    <sheet name="Table 7.120" sheetId="113" r:id="rId77"/>
    <sheet name="Table 7.121" sheetId="150" r:id="rId78"/>
    <sheet name="Table 7.122" sheetId="151" r:id="rId79"/>
    <sheet name="Table 7.123" sheetId="152" r:id="rId80"/>
    <sheet name="Table 7.124" sheetId="153" r:id="rId81"/>
    <sheet name="Table 7.125" sheetId="154" r:id="rId82"/>
    <sheet name="Table 7.126" sheetId="155" r:id="rId83"/>
    <sheet name="Table 7.127" sheetId="156" r:id="rId84"/>
    <sheet name="Table 7.128" sheetId="157" r:id="rId85"/>
    <sheet name="Table 7.129" sheetId="158" r:id="rId86"/>
    <sheet name="Table 7.130" sheetId="159" r:id="rId87"/>
    <sheet name="Table 7.131" sheetId="160" r:id="rId88"/>
    <sheet name="Table 7.132" sheetId="161" r:id="rId89"/>
    <sheet name="Table 7.133" sheetId="162" r:id="rId90"/>
    <sheet name="Table 7.134" sheetId="163" r:id="rId91"/>
    <sheet name="Table 7.135" sheetId="164" r:id="rId92"/>
    <sheet name="Table 7.136" sheetId="165" r:id="rId93"/>
    <sheet name="Table 7.137" sheetId="166" r:id="rId94"/>
    <sheet name="Table 7.138" sheetId="167" r:id="rId95"/>
    <sheet name="Table 7.139" sheetId="168" r:id="rId96"/>
    <sheet name="Table 7.140" sheetId="169" r:id="rId97"/>
    <sheet name="Table 7.141" sheetId="170" r:id="rId98"/>
    <sheet name="Table 7.142" sheetId="171" r:id="rId99"/>
    <sheet name="Table 7.143" sheetId="172" r:id="rId100"/>
    <sheet name="Table 7.144" sheetId="173" r:id="rId101"/>
    <sheet name="Table 7.145" sheetId="174" r:id="rId102"/>
    <sheet name="Table 7.153" sheetId="34" r:id="rId103"/>
    <sheet name="Table 7.154" sheetId="68" r:id="rId104"/>
    <sheet name="Table 7.155" sheetId="69" r:id="rId105"/>
    <sheet name="Table 7.156" sheetId="70" r:id="rId106"/>
    <sheet name="Table 7.157" sheetId="71" r:id="rId107"/>
    <sheet name="Table 7.159" sheetId="72" r:id="rId108"/>
    <sheet name="Table 7.160" sheetId="73" r:id="rId109"/>
    <sheet name="Table 7.161" sheetId="74" r:id="rId110"/>
    <sheet name="Table 7.162" sheetId="75" r:id="rId111"/>
    <sheet name="Table 7.163" sheetId="76" r:id="rId112"/>
    <sheet name="Table 7.164" sheetId="77" r:id="rId113"/>
    <sheet name="Table 7.165" sheetId="78" r:id="rId114"/>
    <sheet name="Table 7.166" sheetId="79" r:id="rId115"/>
    <sheet name="Table 7.167" sheetId="80" r:id="rId116"/>
    <sheet name="Table 7.168" sheetId="81" r:id="rId117"/>
    <sheet name="Table 7.170" sheetId="82" r:id="rId118"/>
    <sheet name="Table 7.174" sheetId="83" r:id="rId119"/>
    <sheet name="Table 7.175" sheetId="84" r:id="rId120"/>
    <sheet name="Table 7.176" sheetId="85" r:id="rId121"/>
    <sheet name="Table 7.177" sheetId="86" r:id="rId122"/>
    <sheet name="Table 7.178" sheetId="147" r:id="rId123"/>
    <sheet name="Table 7.179" sheetId="87" r:id="rId124"/>
    <sheet name="Table 7.180" sheetId="88" r:id="rId125"/>
    <sheet name="Table 7.181" sheetId="89" r:id="rId126"/>
    <sheet name="Table 7.182" sheetId="90" r:id="rId127"/>
    <sheet name="Table 7.183" sheetId="91" r:id="rId128"/>
    <sheet name="Table 7.184" sheetId="92" r:id="rId129"/>
    <sheet name="Table 7.185" sheetId="93" r:id="rId130"/>
    <sheet name="Table 7.186" sheetId="94" r:id="rId131"/>
    <sheet name="Table 7.187" sheetId="95" r:id="rId132"/>
    <sheet name="Table 7.188" sheetId="116" r:id="rId133"/>
    <sheet name="Table 7.189" sheetId="117" r:id="rId134"/>
    <sheet name="Table 7.190" sheetId="96" r:id="rId135"/>
    <sheet name="Table 7.191" sheetId="97" r:id="rId136"/>
    <sheet name="Table 7.192" sheetId="148" r:id="rId137"/>
    <sheet name="Table 7.195" sheetId="98" r:id="rId138"/>
    <sheet name="Table 7.196" sheetId="99" r:id="rId139"/>
    <sheet name="Table 7.197" sheetId="100" r:id="rId140"/>
    <sheet name="Table 7.198" sheetId="101" r:id="rId141"/>
    <sheet name="Table 7.199" sheetId="102" r:id="rId142"/>
    <sheet name="Table 7.204" sheetId="114" r:id="rId143"/>
    <sheet name="Table 7.207" sheetId="103" r:id="rId144"/>
    <sheet name="Table 7.208" sheetId="104" r:id="rId145"/>
    <sheet name="Table 7.209" sheetId="118" r:id="rId146"/>
    <sheet name="Table 7.210" sheetId="119" r:id="rId147"/>
    <sheet name="Table 7.211" sheetId="120" r:id="rId148"/>
    <sheet name="Table 7.212" sheetId="121" r:id="rId149"/>
    <sheet name="Table 7.213" sheetId="122" r:id="rId150"/>
    <sheet name="Table 7.214" sheetId="105" r:id="rId151"/>
    <sheet name="Table 7.215" sheetId="106" r:id="rId152"/>
    <sheet name="Table 7.216" sheetId="115" r:id="rId153"/>
    <sheet name="Table 7.217" sheetId="107" r:id="rId154"/>
    <sheet name="Table 7.218" sheetId="35" r:id="rId155"/>
    <sheet name="Table 7.219" sheetId="36" r:id="rId156"/>
    <sheet name="Table 7.220" sheetId="37" r:id="rId157"/>
    <sheet name="Table 7.221" sheetId="38" r:id="rId158"/>
    <sheet name="Table 7.222" sheetId="39" r:id="rId159"/>
    <sheet name="Table 7.223" sheetId="40" r:id="rId160"/>
    <sheet name="Table 7.224" sheetId="41" r:id="rId161"/>
    <sheet name="Table 7.226" sheetId="42" r:id="rId162"/>
    <sheet name="Table 7.229" sheetId="43" r:id="rId163"/>
    <sheet name="Table 7.230" sheetId="44" r:id="rId164"/>
    <sheet name="Table 7.233" sheetId="45" r:id="rId165"/>
    <sheet name="Table 7.235" sheetId="46" r:id="rId166"/>
    <sheet name="Table 7.237" sheetId="47" r:id="rId167"/>
    <sheet name="Table 7.238" sheetId="48" r:id="rId168"/>
    <sheet name="Table 7.239" sheetId="49" r:id="rId169"/>
    <sheet name="Table 7.240" sheetId="50" r:id="rId170"/>
    <sheet name="Table 7.241" sheetId="51" r:id="rId171"/>
    <sheet name="Table 7.242" sheetId="52" r:id="rId172"/>
    <sheet name="Table 7.243" sheetId="53" r:id="rId173"/>
    <sheet name="Table 7.244" sheetId="54" r:id="rId17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7" i="32" l="1"/>
  <c r="M27" i="32"/>
  <c r="I27" i="32"/>
  <c r="E27" i="32"/>
  <c r="C27" i="32"/>
  <c r="S26" i="32"/>
  <c r="M26" i="32"/>
  <c r="I26" i="32"/>
  <c r="E26" i="32"/>
  <c r="C26" i="32"/>
  <c r="S25" i="32"/>
  <c r="Q25" i="32"/>
  <c r="O25" i="32"/>
  <c r="M25" i="32"/>
  <c r="K25" i="32"/>
  <c r="I25" i="32"/>
  <c r="E25" i="32"/>
  <c r="C25" i="32"/>
  <c r="S24" i="32"/>
  <c r="Q24" i="32"/>
  <c r="M24" i="32"/>
  <c r="K24" i="32"/>
  <c r="I24" i="32"/>
  <c r="E24" i="32"/>
  <c r="C24" i="32"/>
  <c r="S23" i="32"/>
  <c r="K23" i="32"/>
  <c r="I23" i="32"/>
  <c r="G23" i="32"/>
  <c r="E23" i="32"/>
  <c r="C23" i="32"/>
  <c r="S22" i="32"/>
  <c r="Q22" i="32"/>
  <c r="M22" i="32"/>
  <c r="K22" i="32"/>
  <c r="I22" i="32"/>
  <c r="G22" i="32"/>
  <c r="E22" i="32"/>
  <c r="C22" i="32"/>
  <c r="S21" i="32"/>
  <c r="M21" i="32"/>
  <c r="I21" i="32"/>
  <c r="E21" i="32"/>
  <c r="C21" i="32"/>
  <c r="S20" i="32"/>
  <c r="M20" i="32"/>
  <c r="K20" i="32"/>
  <c r="I20" i="32"/>
  <c r="G20" i="32"/>
  <c r="E20" i="32"/>
  <c r="C20" i="32"/>
  <c r="S19" i="32"/>
  <c r="Q19" i="32"/>
  <c r="M19" i="32"/>
  <c r="K19" i="32"/>
  <c r="I19" i="32"/>
  <c r="G19" i="32"/>
  <c r="E19" i="32"/>
  <c r="C19" i="32"/>
  <c r="S18" i="32"/>
  <c r="K18" i="32"/>
  <c r="I18" i="32"/>
  <c r="G18" i="32"/>
  <c r="E18" i="32"/>
  <c r="C18" i="32"/>
  <c r="U17" i="32"/>
  <c r="S17" i="32"/>
  <c r="K17" i="32"/>
  <c r="I17" i="32"/>
  <c r="G17" i="32"/>
  <c r="E17" i="32"/>
  <c r="C17" i="32"/>
  <c r="S16" i="32"/>
  <c r="K16" i="32"/>
  <c r="I16" i="32"/>
  <c r="G16" i="32"/>
  <c r="E16" i="32"/>
  <c r="C16" i="32"/>
  <c r="S15" i="32"/>
  <c r="M15" i="32"/>
  <c r="K15" i="32"/>
  <c r="I15" i="32"/>
  <c r="E15" i="32"/>
  <c r="C15" i="32"/>
  <c r="S14" i="32"/>
  <c r="M14" i="32"/>
  <c r="K14" i="32"/>
  <c r="I14" i="32"/>
  <c r="E14" i="32"/>
  <c r="C14" i="32"/>
  <c r="U13" i="32"/>
  <c r="S13" i="32"/>
  <c r="K13" i="32"/>
  <c r="I13" i="32"/>
  <c r="E13" i="32"/>
  <c r="C13" i="32"/>
  <c r="S12" i="32"/>
  <c r="M12" i="32"/>
  <c r="K12" i="32"/>
  <c r="I12" i="32"/>
  <c r="E12" i="32"/>
  <c r="C12" i="32"/>
  <c r="S11" i="32"/>
  <c r="M11" i="32"/>
  <c r="K11" i="32"/>
  <c r="I11" i="32"/>
  <c r="E11" i="32"/>
  <c r="C11" i="32"/>
  <c r="S10" i="32"/>
  <c r="M10" i="32"/>
  <c r="K10" i="32"/>
  <c r="I10" i="32"/>
  <c r="G10" i="32"/>
  <c r="E10" i="32"/>
  <c r="C10" i="32"/>
  <c r="S9" i="32"/>
  <c r="M9" i="32"/>
  <c r="K9" i="32"/>
  <c r="I9" i="32"/>
  <c r="E9" i="32"/>
  <c r="C9" i="32"/>
  <c r="S8" i="32"/>
  <c r="O8" i="32"/>
  <c r="K8" i="32"/>
  <c r="I8" i="32"/>
  <c r="E8" i="32"/>
  <c r="C8" i="32"/>
  <c r="S7" i="32"/>
  <c r="M7" i="32"/>
  <c r="K7" i="32"/>
  <c r="I7" i="32"/>
  <c r="E7" i="32"/>
  <c r="C7" i="32"/>
  <c r="S6" i="32"/>
  <c r="Q6" i="32"/>
  <c r="M6" i="32"/>
  <c r="K6" i="32"/>
  <c r="I6" i="32"/>
  <c r="E6" i="32"/>
  <c r="C6" i="32"/>
  <c r="U27" i="31"/>
  <c r="S27" i="31"/>
  <c r="Q27" i="31"/>
  <c r="O27" i="31"/>
  <c r="M27" i="31"/>
  <c r="K27" i="31"/>
  <c r="I27" i="31"/>
  <c r="G27" i="31"/>
  <c r="E27" i="31"/>
  <c r="C27" i="31"/>
  <c r="U26" i="31"/>
  <c r="S26" i="31"/>
  <c r="Q26" i="31"/>
  <c r="M26" i="31"/>
  <c r="K26" i="31"/>
  <c r="I26" i="31"/>
  <c r="G26" i="31"/>
  <c r="E26" i="31"/>
  <c r="C26" i="31"/>
  <c r="U25" i="31"/>
  <c r="S25" i="31"/>
  <c r="Q25" i="31"/>
  <c r="O25" i="31"/>
  <c r="M25" i="31"/>
  <c r="K25" i="31"/>
  <c r="I25" i="31"/>
  <c r="G25" i="31"/>
  <c r="E25" i="31"/>
  <c r="C25" i="31"/>
  <c r="U24" i="31"/>
  <c r="S24" i="31"/>
  <c r="Q24" i="31"/>
  <c r="O24" i="31"/>
  <c r="M24" i="31"/>
  <c r="K24" i="31"/>
  <c r="I24" i="31"/>
  <c r="G24" i="31"/>
  <c r="E24" i="31"/>
  <c r="C24" i="31"/>
  <c r="U23" i="31"/>
  <c r="S23" i="31"/>
  <c r="Q23" i="31"/>
  <c r="O23" i="31"/>
  <c r="M23" i="31"/>
  <c r="K23" i="31"/>
  <c r="I23" i="31"/>
  <c r="G23" i="31"/>
  <c r="E23" i="31"/>
  <c r="C23" i="31"/>
  <c r="U22" i="31"/>
  <c r="S22" i="31"/>
  <c r="Q22" i="31"/>
  <c r="O22" i="31"/>
  <c r="M22" i="31"/>
  <c r="K22" i="31"/>
  <c r="I22" i="31"/>
  <c r="G22" i="31"/>
  <c r="E22" i="31"/>
  <c r="C22" i="31"/>
  <c r="U21" i="31"/>
  <c r="S21" i="31"/>
  <c r="Q21" i="31"/>
  <c r="O21" i="31"/>
  <c r="M21" i="31"/>
  <c r="K21" i="31"/>
  <c r="I21" i="31"/>
  <c r="G21" i="31"/>
  <c r="E21" i="31"/>
  <c r="C21" i="31"/>
  <c r="U20" i="31"/>
  <c r="S20" i="31"/>
  <c r="Q20" i="31"/>
  <c r="O20" i="31"/>
  <c r="M20" i="31"/>
  <c r="K20" i="31"/>
  <c r="I20" i="31"/>
  <c r="G20" i="31"/>
  <c r="E20" i="31"/>
  <c r="C20" i="31"/>
  <c r="U19" i="31"/>
  <c r="S19" i="31"/>
  <c r="Q19" i="31"/>
  <c r="O19" i="31"/>
  <c r="M19" i="31"/>
  <c r="K19" i="31"/>
  <c r="I19" i="31"/>
  <c r="G19" i="31"/>
  <c r="E19" i="31"/>
  <c r="C19" i="31"/>
  <c r="U18" i="31"/>
  <c r="S18" i="31"/>
  <c r="Q18" i="31"/>
  <c r="O18" i="31"/>
  <c r="M18" i="31"/>
  <c r="K18" i="31"/>
  <c r="I18" i="31"/>
  <c r="G18" i="31"/>
  <c r="E18" i="31"/>
  <c r="C18" i="31"/>
  <c r="U17" i="31"/>
  <c r="S17" i="31"/>
  <c r="Q17" i="31"/>
  <c r="O17" i="31"/>
  <c r="M17" i="31"/>
  <c r="K17" i="31"/>
  <c r="I17" i="31"/>
  <c r="G17" i="31"/>
  <c r="E17" i="31"/>
  <c r="C17" i="31"/>
  <c r="U16" i="31"/>
  <c r="S16" i="31"/>
  <c r="Q16" i="31"/>
  <c r="O16" i="31"/>
  <c r="M16" i="31"/>
  <c r="K16" i="31"/>
  <c r="I16" i="31"/>
  <c r="G16" i="31"/>
  <c r="E16" i="31"/>
  <c r="C16" i="31"/>
  <c r="U15" i="31"/>
  <c r="S15" i="31"/>
  <c r="Q15" i="31"/>
  <c r="O15" i="31"/>
  <c r="M15" i="31"/>
  <c r="K15" i="31"/>
  <c r="I15" i="31"/>
  <c r="G15" i="31"/>
  <c r="E15" i="31"/>
  <c r="C15" i="31"/>
  <c r="U14" i="31"/>
  <c r="S14" i="31"/>
  <c r="Q14" i="31"/>
  <c r="O14" i="31"/>
  <c r="M14" i="31"/>
  <c r="K14" i="31"/>
  <c r="I14" i="31"/>
  <c r="G14" i="31"/>
  <c r="E14" i="31"/>
  <c r="C14" i="31"/>
  <c r="U13" i="31"/>
  <c r="S13" i="31"/>
  <c r="Q13" i="31"/>
  <c r="O13" i="31"/>
  <c r="M13" i="31"/>
  <c r="K13" i="31"/>
  <c r="I13" i="31"/>
  <c r="G13" i="31"/>
  <c r="E13" i="31"/>
  <c r="C13" i="31"/>
  <c r="U12" i="31"/>
  <c r="S12" i="31"/>
  <c r="Q12" i="31"/>
  <c r="M12" i="31"/>
  <c r="K12" i="31"/>
  <c r="I12" i="31"/>
  <c r="G12" i="31"/>
  <c r="E12" i="31"/>
  <c r="C12" i="31"/>
  <c r="U11" i="31"/>
  <c r="S11" i="31"/>
  <c r="Q11" i="31"/>
  <c r="O11" i="31"/>
  <c r="M11" i="31"/>
  <c r="K11" i="31"/>
  <c r="I11" i="31"/>
  <c r="G11" i="31"/>
  <c r="E11" i="31"/>
  <c r="C11" i="31"/>
  <c r="U10" i="31"/>
  <c r="S10" i="31"/>
  <c r="Q10" i="31"/>
  <c r="O10" i="31"/>
  <c r="M10" i="31"/>
  <c r="K10" i="31"/>
  <c r="I10" i="31"/>
  <c r="G10" i="31"/>
  <c r="E10" i="31"/>
  <c r="C10" i="31"/>
  <c r="U9" i="31"/>
  <c r="S9" i="31"/>
  <c r="Q9" i="31"/>
  <c r="O9" i="31"/>
  <c r="M9" i="31"/>
  <c r="K9" i="31"/>
  <c r="I9" i="31"/>
  <c r="G9" i="31"/>
  <c r="E9" i="31"/>
  <c r="C9" i="31"/>
  <c r="U8" i="31"/>
  <c r="S8" i="31"/>
  <c r="Q8" i="31"/>
  <c r="M8" i="31"/>
  <c r="K8" i="31"/>
  <c r="I8" i="31"/>
  <c r="G8" i="31"/>
  <c r="E8" i="31"/>
  <c r="C8" i="31"/>
  <c r="U7" i="31"/>
  <c r="S7" i="31"/>
  <c r="Q7" i="31"/>
  <c r="M7" i="31"/>
  <c r="K7" i="31"/>
  <c r="I7" i="31"/>
  <c r="G7" i="31"/>
  <c r="E7" i="31"/>
  <c r="C7" i="31"/>
  <c r="U6" i="31"/>
  <c r="S6" i="31"/>
  <c r="Q6" i="31"/>
  <c r="M6" i="31"/>
  <c r="K6" i="31"/>
  <c r="I6" i="31"/>
  <c r="G6" i="31"/>
  <c r="E6" i="31"/>
  <c r="C6" i="31"/>
  <c r="G27" i="30"/>
  <c r="D27" i="30"/>
  <c r="G26" i="30"/>
  <c r="D26" i="30"/>
  <c r="G25" i="30"/>
  <c r="D25" i="30"/>
  <c r="G24" i="30"/>
  <c r="D24" i="30"/>
  <c r="G23" i="30"/>
  <c r="D23" i="30"/>
  <c r="G22" i="30"/>
  <c r="D22" i="30"/>
  <c r="G21" i="30"/>
  <c r="D21" i="30"/>
  <c r="G20" i="30"/>
  <c r="D20" i="30"/>
  <c r="G19" i="30"/>
  <c r="D19" i="30"/>
  <c r="G18" i="30"/>
  <c r="D18" i="30"/>
  <c r="G17" i="30"/>
  <c r="D17" i="30"/>
  <c r="G16" i="30"/>
  <c r="D16" i="30"/>
  <c r="G15" i="30"/>
  <c r="D15" i="30"/>
  <c r="G14" i="30"/>
  <c r="D14" i="30"/>
  <c r="G13" i="30"/>
  <c r="D13" i="30"/>
  <c r="G12" i="30"/>
  <c r="D12" i="30"/>
  <c r="G11" i="30"/>
  <c r="D11" i="30"/>
  <c r="G10" i="30"/>
  <c r="D10" i="30"/>
  <c r="G9" i="30"/>
  <c r="D9" i="30"/>
  <c r="G8" i="30"/>
  <c r="D8" i="30"/>
  <c r="G7" i="30"/>
  <c r="D7" i="30"/>
  <c r="G6" i="30"/>
  <c r="D6" i="30"/>
  <c r="I183" i="29"/>
  <c r="G183" i="29"/>
  <c r="E183" i="29"/>
  <c r="I182" i="29"/>
  <c r="G182" i="29"/>
  <c r="E182" i="29"/>
  <c r="C182" i="29"/>
  <c r="I181" i="29"/>
  <c r="G181" i="29"/>
  <c r="E181" i="29"/>
  <c r="C181" i="29"/>
  <c r="I180" i="29"/>
  <c r="G180" i="29"/>
  <c r="E180" i="29"/>
  <c r="I179" i="29"/>
  <c r="G179" i="29"/>
  <c r="E179" i="29"/>
  <c r="C179" i="29"/>
  <c r="I178" i="29"/>
  <c r="G178" i="29"/>
  <c r="E178" i="29"/>
  <c r="C178" i="29"/>
  <c r="I177" i="29"/>
  <c r="G177" i="29"/>
  <c r="E177" i="29"/>
  <c r="C177" i="29"/>
  <c r="I176" i="29"/>
  <c r="G176" i="29"/>
  <c r="E176" i="29"/>
  <c r="C176" i="29"/>
  <c r="I175" i="29"/>
  <c r="G175" i="29"/>
  <c r="E175" i="29"/>
  <c r="C175" i="29"/>
  <c r="I174" i="29"/>
  <c r="G174" i="29"/>
  <c r="E174" i="29"/>
  <c r="C174" i="29"/>
  <c r="I162" i="29"/>
  <c r="G162" i="29"/>
  <c r="E162" i="29"/>
  <c r="I161" i="29"/>
  <c r="G161" i="29"/>
  <c r="E161" i="29"/>
  <c r="C161" i="29"/>
  <c r="I160" i="29"/>
  <c r="G160" i="29"/>
  <c r="E160" i="29"/>
  <c r="I159" i="29"/>
  <c r="G159" i="29"/>
  <c r="E159" i="29"/>
  <c r="I158" i="29"/>
  <c r="G158" i="29"/>
  <c r="E158" i="29"/>
  <c r="C158" i="29"/>
  <c r="I157" i="29"/>
  <c r="G157" i="29"/>
  <c r="E157" i="29"/>
  <c r="C157" i="29"/>
  <c r="I156" i="29"/>
  <c r="G156" i="29"/>
  <c r="E156" i="29"/>
  <c r="C156" i="29"/>
  <c r="I155" i="29"/>
  <c r="G155" i="29"/>
  <c r="E155" i="29"/>
  <c r="C155" i="29"/>
  <c r="I154" i="29"/>
  <c r="G154" i="29"/>
  <c r="E154" i="29"/>
  <c r="C154" i="29"/>
  <c r="I153" i="29"/>
  <c r="G153" i="29"/>
  <c r="E153" i="29"/>
  <c r="C153" i="29"/>
  <c r="I141" i="29"/>
  <c r="G141" i="29"/>
  <c r="E141" i="29"/>
  <c r="I140" i="29"/>
  <c r="G140" i="29"/>
  <c r="E140" i="29"/>
  <c r="C140" i="29"/>
  <c r="I139" i="29"/>
  <c r="G139" i="29"/>
  <c r="E139" i="29"/>
  <c r="I138" i="29"/>
  <c r="G138" i="29"/>
  <c r="E138" i="29"/>
  <c r="I137" i="29"/>
  <c r="G137" i="29"/>
  <c r="E137" i="29"/>
  <c r="C137" i="29"/>
  <c r="I136" i="29"/>
  <c r="G136" i="29"/>
  <c r="E136" i="29"/>
  <c r="I135" i="29"/>
  <c r="G135" i="29"/>
  <c r="E135" i="29"/>
  <c r="C135" i="29"/>
  <c r="I134" i="29"/>
  <c r="G134" i="29"/>
  <c r="E134" i="29"/>
  <c r="I133" i="29"/>
  <c r="G133" i="29"/>
  <c r="E133" i="29"/>
  <c r="C133" i="29"/>
  <c r="I132" i="29"/>
  <c r="G132" i="29"/>
  <c r="E132" i="29"/>
  <c r="C132" i="29"/>
  <c r="I120" i="29"/>
  <c r="G120" i="29"/>
  <c r="E120" i="29"/>
  <c r="I119" i="29"/>
  <c r="G119" i="29"/>
  <c r="E119" i="29"/>
  <c r="C119" i="29"/>
  <c r="I118" i="29"/>
  <c r="G118" i="29"/>
  <c r="E118" i="29"/>
  <c r="C118" i="29"/>
  <c r="I117" i="29"/>
  <c r="G117" i="29"/>
  <c r="E117" i="29"/>
  <c r="I116" i="29"/>
  <c r="G116" i="29"/>
  <c r="E116" i="29"/>
  <c r="C116" i="29"/>
  <c r="I115" i="29"/>
  <c r="G115" i="29"/>
  <c r="E115" i="29"/>
  <c r="C115" i="29"/>
  <c r="I114" i="29"/>
  <c r="G114" i="29"/>
  <c r="E114" i="29"/>
  <c r="C114" i="29"/>
  <c r="I113" i="29"/>
  <c r="G113" i="29"/>
  <c r="E113" i="29"/>
  <c r="C113" i="29"/>
  <c r="I112" i="29"/>
  <c r="G112" i="29"/>
  <c r="E112" i="29"/>
  <c r="C112" i="29"/>
  <c r="I111" i="29"/>
  <c r="G111" i="29"/>
  <c r="E111" i="29"/>
  <c r="C111" i="29"/>
  <c r="I99" i="29"/>
  <c r="G99" i="29"/>
  <c r="E99" i="29"/>
  <c r="I98" i="29"/>
  <c r="G98" i="29"/>
  <c r="E98" i="29"/>
  <c r="C98" i="29"/>
  <c r="I97" i="29"/>
  <c r="G97" i="29"/>
  <c r="E97" i="29"/>
  <c r="I96" i="29"/>
  <c r="G96" i="29"/>
  <c r="E96" i="29"/>
  <c r="I95" i="29"/>
  <c r="G95" i="29"/>
  <c r="E95" i="29"/>
  <c r="I94" i="29"/>
  <c r="G94" i="29"/>
  <c r="E94" i="29"/>
  <c r="C94" i="29"/>
  <c r="I93" i="29"/>
  <c r="G93" i="29"/>
  <c r="E93" i="29"/>
  <c r="C93" i="29"/>
  <c r="I92" i="29"/>
  <c r="G92" i="29"/>
  <c r="E92" i="29"/>
  <c r="C92" i="29"/>
  <c r="I91" i="29"/>
  <c r="G91" i="29"/>
  <c r="E91" i="29"/>
  <c r="C91" i="29"/>
  <c r="I90" i="29"/>
  <c r="G90" i="29"/>
  <c r="E90" i="29"/>
  <c r="C90" i="29"/>
  <c r="I78" i="29"/>
  <c r="G78" i="29"/>
  <c r="E78" i="29"/>
  <c r="I77" i="29"/>
  <c r="G77" i="29"/>
  <c r="E77" i="29"/>
  <c r="C77" i="29"/>
  <c r="I76" i="29"/>
  <c r="G76" i="29"/>
  <c r="E76" i="29"/>
  <c r="C76" i="29"/>
  <c r="I75" i="29"/>
  <c r="G75" i="29"/>
  <c r="E75" i="29"/>
  <c r="I74" i="29"/>
  <c r="G74" i="29"/>
  <c r="E74" i="29"/>
  <c r="C74" i="29"/>
  <c r="I73" i="29"/>
  <c r="G73" i="29"/>
  <c r="E73" i="29"/>
  <c r="C73" i="29"/>
  <c r="I72" i="29"/>
  <c r="G72" i="29"/>
  <c r="E72" i="29"/>
  <c r="C72" i="29"/>
  <c r="I71" i="29"/>
  <c r="G71" i="29"/>
  <c r="E71" i="29"/>
  <c r="I70" i="29"/>
  <c r="G70" i="29"/>
  <c r="E70" i="29"/>
  <c r="C70" i="29"/>
  <c r="I69" i="29"/>
  <c r="G69" i="29"/>
  <c r="E69" i="29"/>
  <c r="C69" i="29"/>
  <c r="I58" i="29"/>
  <c r="G58" i="29"/>
  <c r="E58" i="29"/>
  <c r="C58" i="29"/>
  <c r="I57" i="29"/>
  <c r="G57" i="29"/>
  <c r="E57" i="29"/>
  <c r="I56" i="29"/>
  <c r="G56" i="29"/>
  <c r="E56" i="29"/>
  <c r="C56" i="29"/>
  <c r="I55" i="29"/>
  <c r="G55" i="29"/>
  <c r="E55" i="29"/>
  <c r="C55" i="29"/>
  <c r="I54" i="29"/>
  <c r="G54" i="29"/>
  <c r="E54" i="29"/>
  <c r="C54" i="29"/>
  <c r="I53" i="29"/>
  <c r="G53" i="29"/>
  <c r="E53" i="29"/>
  <c r="C53" i="29"/>
  <c r="I52" i="29"/>
  <c r="G52" i="29"/>
  <c r="E52" i="29"/>
  <c r="C52" i="29"/>
  <c r="I51" i="29"/>
  <c r="G51" i="29"/>
  <c r="E51" i="29"/>
  <c r="C51" i="29"/>
  <c r="I50" i="29"/>
  <c r="G50" i="29"/>
  <c r="E50" i="29"/>
  <c r="I49" i="29"/>
  <c r="G49" i="29"/>
  <c r="E49" i="29"/>
  <c r="C49" i="29"/>
  <c r="I48" i="29"/>
  <c r="G48" i="29"/>
  <c r="E48" i="29"/>
  <c r="C48" i="29"/>
  <c r="I37" i="29"/>
  <c r="G37" i="29"/>
  <c r="E37" i="29"/>
  <c r="C37" i="29"/>
  <c r="I36" i="29"/>
  <c r="G36" i="29"/>
  <c r="E36" i="29"/>
  <c r="I35" i="29"/>
  <c r="G35" i="29"/>
  <c r="E35" i="29"/>
  <c r="C35" i="29"/>
  <c r="I34" i="29"/>
  <c r="G34" i="29"/>
  <c r="E34" i="29"/>
  <c r="I33" i="29"/>
  <c r="G33" i="29"/>
  <c r="I32" i="29"/>
  <c r="G32" i="29"/>
  <c r="E32" i="29"/>
  <c r="C32" i="29"/>
  <c r="I31" i="29"/>
  <c r="G31" i="29"/>
  <c r="E31" i="29"/>
  <c r="I30" i="29"/>
  <c r="G30" i="29"/>
  <c r="E30" i="29"/>
  <c r="C30" i="29"/>
  <c r="I29" i="29"/>
  <c r="G29" i="29"/>
  <c r="E29" i="29"/>
  <c r="I28" i="29"/>
  <c r="G28" i="29"/>
  <c r="E28" i="29"/>
  <c r="C28" i="29"/>
  <c r="I27" i="29"/>
  <c r="G27" i="29"/>
  <c r="E27" i="29"/>
  <c r="C27" i="29"/>
  <c r="I16" i="29"/>
  <c r="G16" i="29"/>
  <c r="E16" i="29"/>
  <c r="C16" i="29"/>
  <c r="I15" i="29"/>
  <c r="G15" i="29"/>
  <c r="E15" i="29"/>
  <c r="I14" i="29"/>
  <c r="G14" i="29"/>
  <c r="E14" i="29"/>
  <c r="C14" i="29"/>
  <c r="I13" i="29"/>
  <c r="G13" i="29"/>
  <c r="E13" i="29"/>
  <c r="I12" i="29"/>
  <c r="G12" i="29"/>
  <c r="E12" i="29"/>
  <c r="I11" i="29"/>
  <c r="G11" i="29"/>
  <c r="E11" i="29"/>
  <c r="C11" i="29"/>
  <c r="I10" i="29"/>
  <c r="G10" i="29"/>
  <c r="E10" i="29"/>
  <c r="I9" i="29"/>
  <c r="G9" i="29"/>
  <c r="E9" i="29"/>
  <c r="C9" i="29"/>
  <c r="I8" i="29"/>
  <c r="G8" i="29"/>
  <c r="E8" i="29"/>
  <c r="I7" i="29"/>
  <c r="G7" i="29"/>
  <c r="E7" i="29"/>
  <c r="C7" i="29"/>
  <c r="I6" i="29"/>
  <c r="G6" i="29"/>
  <c r="E6" i="29"/>
  <c r="C6" i="29"/>
  <c r="I56" i="28"/>
  <c r="G56" i="28"/>
  <c r="E56" i="28"/>
  <c r="C56" i="28"/>
  <c r="I55" i="28"/>
  <c r="G55" i="28"/>
  <c r="E55" i="28"/>
  <c r="C55" i="28"/>
  <c r="I54" i="28"/>
  <c r="G54" i="28"/>
  <c r="E54" i="28"/>
  <c r="C54" i="28"/>
  <c r="I53" i="28"/>
  <c r="G53" i="28"/>
  <c r="E53" i="28"/>
  <c r="C53" i="28"/>
  <c r="I52" i="28"/>
  <c r="G52" i="28"/>
  <c r="E52" i="28"/>
  <c r="C52" i="28"/>
  <c r="I51" i="28"/>
  <c r="G51" i="28"/>
  <c r="E51" i="28"/>
  <c r="C51" i="28"/>
  <c r="I50" i="28"/>
  <c r="G50" i="28"/>
  <c r="E50" i="28"/>
  <c r="C50" i="28"/>
  <c r="I49" i="28"/>
  <c r="G49" i="28"/>
  <c r="E49" i="28"/>
  <c r="C49" i="28"/>
  <c r="I48" i="28"/>
  <c r="G48" i="28"/>
  <c r="E48" i="28"/>
  <c r="C48" i="28"/>
  <c r="I47" i="28"/>
  <c r="G47" i="28"/>
  <c r="E47" i="28"/>
  <c r="C47" i="28"/>
  <c r="I46" i="28"/>
  <c r="G46" i="28"/>
  <c r="E46" i="28"/>
  <c r="C46" i="28"/>
  <c r="I45" i="28"/>
  <c r="G45" i="28"/>
  <c r="E45" i="28"/>
  <c r="C45" i="28"/>
  <c r="I44" i="28"/>
  <c r="G44" i="28"/>
  <c r="E44" i="28"/>
  <c r="C44" i="28"/>
  <c r="I43" i="28"/>
  <c r="G43" i="28"/>
  <c r="E43" i="28"/>
  <c r="C43" i="28"/>
  <c r="I42" i="28"/>
  <c r="G42" i="28"/>
  <c r="E42" i="28"/>
  <c r="C42" i="28"/>
  <c r="I41" i="28"/>
  <c r="G41" i="28"/>
  <c r="E41" i="28"/>
  <c r="C41" i="28"/>
  <c r="I40" i="28"/>
  <c r="G40" i="28"/>
  <c r="E40" i="28"/>
  <c r="C40" i="28"/>
  <c r="I39" i="28"/>
  <c r="G39" i="28"/>
  <c r="E39" i="28"/>
  <c r="C39" i="28"/>
  <c r="I38" i="28"/>
  <c r="G38" i="28"/>
  <c r="E38" i="28"/>
  <c r="C38" i="28"/>
  <c r="I37" i="28"/>
  <c r="G37" i="28"/>
  <c r="E37" i="28"/>
  <c r="C37" i="28"/>
  <c r="I36" i="28"/>
  <c r="G36" i="28"/>
  <c r="E36" i="28"/>
  <c r="C36" i="28"/>
  <c r="I35" i="28"/>
  <c r="G35" i="28"/>
  <c r="E35" i="28"/>
  <c r="C35" i="28"/>
  <c r="I27" i="28"/>
  <c r="G27" i="28"/>
  <c r="E27" i="28"/>
  <c r="C27" i="28"/>
  <c r="I26" i="28"/>
  <c r="G26" i="28"/>
  <c r="E26" i="28"/>
  <c r="C26" i="28"/>
  <c r="I25" i="28"/>
  <c r="G25" i="28"/>
  <c r="E25" i="28"/>
  <c r="C25" i="28"/>
  <c r="I24" i="28"/>
  <c r="G24" i="28"/>
  <c r="E24" i="28"/>
  <c r="C24" i="28"/>
  <c r="I23" i="28"/>
  <c r="G23" i="28"/>
  <c r="E23" i="28"/>
  <c r="C23" i="28"/>
  <c r="I22" i="28"/>
  <c r="G22" i="28"/>
  <c r="E22" i="28"/>
  <c r="C22" i="28"/>
  <c r="I21" i="28"/>
  <c r="G21" i="28"/>
  <c r="E21" i="28"/>
  <c r="C21" i="28"/>
  <c r="I20" i="28"/>
  <c r="G20" i="28"/>
  <c r="E20" i="28"/>
  <c r="C20" i="28"/>
  <c r="I19" i="28"/>
  <c r="G19" i="28"/>
  <c r="E19" i="28"/>
  <c r="C19" i="28"/>
  <c r="I18" i="28"/>
  <c r="G18" i="28"/>
  <c r="E18" i="28"/>
  <c r="C18" i="28"/>
  <c r="I17" i="28"/>
  <c r="G17" i="28"/>
  <c r="E17" i="28"/>
  <c r="C17" i="28"/>
  <c r="I16" i="28"/>
  <c r="G16" i="28"/>
  <c r="E16" i="28"/>
  <c r="C16" i="28"/>
  <c r="I15" i="28"/>
  <c r="G15" i="28"/>
  <c r="E15" i="28"/>
  <c r="C15" i="28"/>
  <c r="I14" i="28"/>
  <c r="G14" i="28"/>
  <c r="E14" i="28"/>
  <c r="C14" i="28"/>
  <c r="I13" i="28"/>
  <c r="G13" i="28"/>
  <c r="E13" i="28"/>
  <c r="C13" i="28"/>
  <c r="I12" i="28"/>
  <c r="G12" i="28"/>
  <c r="E12" i="28"/>
  <c r="C12" i="28"/>
  <c r="I11" i="28"/>
  <c r="G11" i="28"/>
  <c r="E11" i="28"/>
  <c r="C11" i="28"/>
  <c r="I10" i="28"/>
  <c r="G10" i="28"/>
  <c r="E10" i="28"/>
  <c r="C10" i="28"/>
  <c r="I9" i="28"/>
  <c r="G9" i="28"/>
  <c r="E9" i="28"/>
  <c r="C9" i="28"/>
  <c r="I8" i="28"/>
  <c r="G8" i="28"/>
  <c r="E8" i="28"/>
  <c r="C8" i="28"/>
  <c r="I7" i="28"/>
  <c r="G7" i="28"/>
  <c r="E7" i="28"/>
  <c r="C7" i="28"/>
  <c r="I6" i="28"/>
  <c r="G6" i="28"/>
  <c r="E6" i="28"/>
  <c r="C6" i="28"/>
  <c r="AE31" i="27"/>
  <c r="AB31" i="27"/>
  <c r="Y31" i="27"/>
  <c r="V31" i="27"/>
  <c r="S31" i="27"/>
  <c r="P31" i="27"/>
  <c r="M31" i="27"/>
  <c r="J31" i="27"/>
  <c r="G31" i="27"/>
  <c r="D31" i="27"/>
  <c r="AE30" i="27"/>
  <c r="AB30" i="27"/>
  <c r="Y30" i="27"/>
  <c r="V30" i="27"/>
  <c r="S30" i="27"/>
  <c r="P30" i="27"/>
  <c r="M30" i="27"/>
  <c r="J30" i="27"/>
  <c r="G30" i="27"/>
  <c r="D30" i="27"/>
  <c r="AE29" i="27"/>
  <c r="AB29" i="27"/>
  <c r="Y29" i="27"/>
  <c r="V29" i="27"/>
  <c r="S29" i="27"/>
  <c r="P29" i="27"/>
  <c r="M29" i="27"/>
  <c r="J29" i="27"/>
  <c r="G29" i="27"/>
  <c r="D29" i="27"/>
  <c r="AE28" i="27"/>
  <c r="AB28" i="27"/>
  <c r="Y28" i="27"/>
  <c r="V28" i="27"/>
  <c r="S28" i="27"/>
  <c r="P28" i="27"/>
  <c r="M28" i="27"/>
  <c r="J28" i="27"/>
  <c r="G28" i="27"/>
  <c r="D28" i="27"/>
  <c r="AE27" i="27"/>
  <c r="AB27" i="27"/>
  <c r="Y27" i="27"/>
  <c r="V27" i="27"/>
  <c r="S27" i="27"/>
  <c r="P27" i="27"/>
  <c r="M27" i="27"/>
  <c r="J27" i="27"/>
  <c r="G27" i="27"/>
  <c r="D27" i="27"/>
  <c r="AE26" i="27"/>
  <c r="AB26" i="27"/>
  <c r="Y26" i="27"/>
  <c r="V26" i="27"/>
  <c r="S26" i="27"/>
  <c r="P26" i="27"/>
  <c r="M26" i="27"/>
  <c r="J26" i="27"/>
  <c r="G26" i="27"/>
  <c r="D26" i="27"/>
  <c r="AE25" i="27"/>
  <c r="AB25" i="27"/>
  <c r="Y25" i="27"/>
  <c r="V25" i="27"/>
  <c r="S25" i="27"/>
  <c r="P25" i="27"/>
  <c r="M25" i="27"/>
  <c r="J25" i="27"/>
  <c r="G25" i="27"/>
  <c r="D25" i="27"/>
  <c r="AE24" i="27"/>
  <c r="AB24" i="27"/>
  <c r="Y24" i="27"/>
  <c r="V24" i="27"/>
  <c r="S24" i="27"/>
  <c r="P24" i="27"/>
  <c r="M24" i="27"/>
  <c r="J24" i="27"/>
  <c r="G24" i="27"/>
  <c r="D24" i="27"/>
  <c r="AB19" i="27"/>
  <c r="V19" i="27"/>
  <c r="G19" i="27"/>
  <c r="D19" i="27"/>
  <c r="AB18" i="27"/>
  <c r="G18" i="27"/>
  <c r="D18" i="27"/>
  <c r="G17" i="27"/>
  <c r="D17" i="27"/>
  <c r="AE16" i="27"/>
  <c r="J16" i="27"/>
  <c r="D16" i="27"/>
  <c r="V15" i="27"/>
  <c r="S15" i="27"/>
  <c r="D15" i="27"/>
  <c r="G14" i="27"/>
  <c r="D14" i="27"/>
  <c r="G13" i="27"/>
  <c r="D13" i="27"/>
  <c r="AB12" i="27"/>
  <c r="Y12" i="27"/>
  <c r="G12" i="27"/>
  <c r="D12" i="27"/>
  <c r="AB11" i="27"/>
  <c r="M11" i="27"/>
  <c r="J11" i="27"/>
  <c r="G11" i="27"/>
  <c r="D11" i="27"/>
  <c r="AB10" i="27"/>
  <c r="G10" i="27"/>
  <c r="D10" i="27"/>
  <c r="AB9" i="27"/>
  <c r="M9" i="27"/>
  <c r="G9" i="27"/>
  <c r="D9" i="27"/>
  <c r="G8" i="27"/>
  <c r="D8" i="27"/>
  <c r="AB7" i="27"/>
  <c r="Y7" i="27"/>
  <c r="P7" i="27"/>
  <c r="M7" i="27"/>
  <c r="G7" i="27"/>
  <c r="D7" i="27"/>
  <c r="AB6" i="27"/>
  <c r="S6" i="27"/>
  <c r="M6" i="27"/>
  <c r="G6" i="27"/>
  <c r="D6" i="27"/>
  <c r="AB32" i="26"/>
  <c r="S32" i="26"/>
  <c r="M32" i="26"/>
  <c r="G32" i="26"/>
  <c r="D32" i="26"/>
  <c r="AE31" i="26"/>
  <c r="AB31" i="26"/>
  <c r="S31" i="26"/>
  <c r="M31" i="26"/>
  <c r="J31" i="26"/>
  <c r="G31" i="26"/>
  <c r="D31" i="26"/>
  <c r="AB30" i="26"/>
  <c r="Y30" i="26"/>
  <c r="V30" i="26"/>
  <c r="S30" i="26"/>
  <c r="P30" i="26"/>
  <c r="M30" i="26"/>
  <c r="J30" i="26"/>
  <c r="G30" i="26"/>
  <c r="D30" i="26"/>
  <c r="AB29" i="26"/>
  <c r="Y29" i="26"/>
  <c r="S29" i="26"/>
  <c r="P29" i="26"/>
  <c r="M29" i="26"/>
  <c r="J29" i="26"/>
  <c r="G29" i="26"/>
  <c r="D29" i="26"/>
  <c r="AB28" i="26"/>
  <c r="Y28" i="26"/>
  <c r="S28" i="26"/>
  <c r="P28" i="26"/>
  <c r="M28" i="26"/>
  <c r="J28" i="26"/>
  <c r="G28" i="26"/>
  <c r="D28" i="26"/>
  <c r="AB27" i="26"/>
  <c r="Y27" i="26"/>
  <c r="S27" i="26"/>
  <c r="P27" i="26"/>
  <c r="M27" i="26"/>
  <c r="G27" i="26"/>
  <c r="D27" i="26"/>
  <c r="AE26" i="26"/>
  <c r="AB26" i="26"/>
  <c r="S26" i="26"/>
  <c r="P26" i="26"/>
  <c r="M26" i="26"/>
  <c r="G26" i="26"/>
  <c r="D26" i="26"/>
  <c r="AB25" i="26"/>
  <c r="S25" i="26"/>
  <c r="P25" i="26"/>
  <c r="M25" i="26"/>
  <c r="J25" i="26"/>
  <c r="G25" i="26"/>
  <c r="D25" i="26"/>
  <c r="AB19" i="26"/>
  <c r="Y19" i="26"/>
  <c r="S19" i="26"/>
  <c r="P19" i="26"/>
  <c r="M19" i="26"/>
  <c r="G19" i="26"/>
  <c r="D19" i="26"/>
  <c r="AB18" i="26"/>
  <c r="V18" i="26"/>
  <c r="S18" i="26"/>
  <c r="M18" i="26"/>
  <c r="J18" i="26"/>
  <c r="G18" i="26"/>
  <c r="D18" i="26"/>
  <c r="AB17" i="26"/>
  <c r="S17" i="26"/>
  <c r="P17" i="26"/>
  <c r="M17" i="26"/>
  <c r="J17" i="26"/>
  <c r="G17" i="26"/>
  <c r="D17" i="26"/>
  <c r="AB16" i="26"/>
  <c r="S16" i="26"/>
  <c r="P16" i="26"/>
  <c r="M16" i="26"/>
  <c r="J16" i="26"/>
  <c r="G16" i="26"/>
  <c r="D16" i="26"/>
  <c r="AB15" i="26"/>
  <c r="S15" i="26"/>
  <c r="P15" i="26"/>
  <c r="M15" i="26"/>
  <c r="G15" i="26"/>
  <c r="D15" i="26"/>
  <c r="AB14" i="26"/>
  <c r="S14" i="26"/>
  <c r="P14" i="26"/>
  <c r="M14" i="26"/>
  <c r="G14" i="26"/>
  <c r="D14" i="26"/>
  <c r="AB13" i="26"/>
  <c r="S13" i="26"/>
  <c r="P13" i="26"/>
  <c r="M13" i="26"/>
  <c r="G13" i="26"/>
  <c r="D13" i="26"/>
  <c r="AB12" i="26"/>
  <c r="S12" i="26"/>
  <c r="P12" i="26"/>
  <c r="M12" i="26"/>
  <c r="G12" i="26"/>
  <c r="D12" i="26"/>
  <c r="AB11" i="26"/>
  <c r="Y11" i="26"/>
  <c r="S11" i="26"/>
  <c r="P11" i="26"/>
  <c r="M11" i="26"/>
  <c r="J11" i="26"/>
  <c r="G11" i="26"/>
  <c r="D11" i="26"/>
  <c r="AB10" i="26"/>
  <c r="S10" i="26"/>
  <c r="P10" i="26"/>
  <c r="M10" i="26"/>
  <c r="J10" i="26"/>
  <c r="G10" i="26"/>
  <c r="D10" i="26"/>
  <c r="AB9" i="26"/>
  <c r="Y9" i="26"/>
  <c r="S9" i="26"/>
  <c r="P9" i="26"/>
  <c r="M9" i="26"/>
  <c r="G9" i="26"/>
  <c r="D9" i="26"/>
  <c r="AB8" i="26"/>
  <c r="Y8" i="26"/>
  <c r="S8" i="26"/>
  <c r="P8" i="26"/>
  <c r="M8" i="26"/>
  <c r="G8" i="26"/>
  <c r="D8" i="26"/>
  <c r="AB7" i="26"/>
  <c r="S7" i="26"/>
  <c r="P7" i="26"/>
  <c r="M7" i="26"/>
  <c r="G7" i="26"/>
  <c r="D7" i="26"/>
  <c r="AB6" i="26"/>
  <c r="Y6" i="26"/>
  <c r="S6" i="26"/>
  <c r="P6" i="26"/>
  <c r="M6" i="26"/>
  <c r="G6" i="26"/>
  <c r="D6" i="26"/>
  <c r="AE32" i="25"/>
  <c r="AB32" i="25"/>
  <c r="Y32" i="25"/>
  <c r="V32" i="25"/>
  <c r="S32" i="25"/>
  <c r="P32" i="25"/>
  <c r="M32" i="25"/>
  <c r="J32" i="25"/>
  <c r="G32" i="25"/>
  <c r="D32" i="25"/>
  <c r="AE31" i="25"/>
  <c r="AB31" i="25"/>
  <c r="Y31" i="25"/>
  <c r="V31" i="25"/>
  <c r="S31" i="25"/>
  <c r="P31" i="25"/>
  <c r="M31" i="25"/>
  <c r="J31" i="25"/>
  <c r="G31" i="25"/>
  <c r="D31" i="25"/>
  <c r="AE30" i="25"/>
  <c r="AB30" i="25"/>
  <c r="Y30" i="25"/>
  <c r="V30" i="25"/>
  <c r="S30" i="25"/>
  <c r="P30" i="25"/>
  <c r="M30" i="25"/>
  <c r="J30" i="25"/>
  <c r="G30" i="25"/>
  <c r="D30" i="25"/>
  <c r="AE29" i="25"/>
  <c r="AB29" i="25"/>
  <c r="Y29" i="25"/>
  <c r="V29" i="25"/>
  <c r="S29" i="25"/>
  <c r="P29" i="25"/>
  <c r="M29" i="25"/>
  <c r="J29" i="25"/>
  <c r="G29" i="25"/>
  <c r="D29" i="25"/>
  <c r="AE28" i="25"/>
  <c r="AB28" i="25"/>
  <c r="Y28" i="25"/>
  <c r="V28" i="25"/>
  <c r="S28" i="25"/>
  <c r="P28" i="25"/>
  <c r="M28" i="25"/>
  <c r="J28" i="25"/>
  <c r="G28" i="25"/>
  <c r="D28" i="25"/>
  <c r="AE27" i="25"/>
  <c r="AB27" i="25"/>
  <c r="Y27" i="25"/>
  <c r="V27" i="25"/>
  <c r="S27" i="25"/>
  <c r="P27" i="25"/>
  <c r="M27" i="25"/>
  <c r="J27" i="25"/>
  <c r="G27" i="25"/>
  <c r="D27" i="25"/>
  <c r="AE26" i="25"/>
  <c r="AB26" i="25"/>
  <c r="Y26" i="25"/>
  <c r="V26" i="25"/>
  <c r="S26" i="25"/>
  <c r="P26" i="25"/>
  <c r="M26" i="25"/>
  <c r="J26" i="25"/>
  <c r="G26" i="25"/>
  <c r="D26" i="25"/>
  <c r="AE25" i="25"/>
  <c r="AB25" i="25"/>
  <c r="Y25" i="25"/>
  <c r="V25" i="25"/>
  <c r="S25" i="25"/>
  <c r="P25" i="25"/>
  <c r="M25" i="25"/>
  <c r="J25" i="25"/>
  <c r="G25" i="25"/>
  <c r="D25" i="25"/>
  <c r="AE19" i="25"/>
  <c r="AB19" i="25"/>
  <c r="Y19" i="25"/>
  <c r="V19" i="25"/>
  <c r="S19" i="25"/>
  <c r="P19" i="25"/>
  <c r="M19" i="25"/>
  <c r="J19" i="25"/>
  <c r="G19" i="25"/>
  <c r="D19" i="25"/>
  <c r="AE18" i="25"/>
  <c r="AB18" i="25"/>
  <c r="Y18" i="25"/>
  <c r="V18" i="25"/>
  <c r="S18" i="25"/>
  <c r="P18" i="25"/>
  <c r="M18" i="25"/>
  <c r="J18" i="25"/>
  <c r="G18" i="25"/>
  <c r="D18" i="25"/>
  <c r="AE17" i="25"/>
  <c r="AB17" i="25"/>
  <c r="Y17" i="25"/>
  <c r="V17" i="25"/>
  <c r="S17" i="25"/>
  <c r="P17" i="25"/>
  <c r="M17" i="25"/>
  <c r="J17" i="25"/>
  <c r="G17" i="25"/>
  <c r="D17" i="25"/>
  <c r="AE16" i="25"/>
  <c r="AB16" i="25"/>
  <c r="Y16" i="25"/>
  <c r="V16" i="25"/>
  <c r="S16" i="25"/>
  <c r="P16" i="25"/>
  <c r="M16" i="25"/>
  <c r="J16" i="25"/>
  <c r="G16" i="25"/>
  <c r="D16" i="25"/>
  <c r="AE15" i="25"/>
  <c r="AB15" i="25"/>
  <c r="Y15" i="25"/>
  <c r="V15" i="25"/>
  <c r="S15" i="25"/>
  <c r="P15" i="25"/>
  <c r="M15" i="25"/>
  <c r="J15" i="25"/>
  <c r="G15" i="25"/>
  <c r="D15" i="25"/>
  <c r="AE14" i="25"/>
  <c r="AB14" i="25"/>
  <c r="Y14" i="25"/>
  <c r="V14" i="25"/>
  <c r="S14" i="25"/>
  <c r="P14" i="25"/>
  <c r="M14" i="25"/>
  <c r="J14" i="25"/>
  <c r="G14" i="25"/>
  <c r="D14" i="25"/>
  <c r="AE13" i="25"/>
  <c r="AB13" i="25"/>
  <c r="Y13" i="25"/>
  <c r="V13" i="25"/>
  <c r="S13" i="25"/>
  <c r="P13" i="25"/>
  <c r="M13" i="25"/>
  <c r="J13" i="25"/>
  <c r="G13" i="25"/>
  <c r="D13" i="25"/>
  <c r="AE12" i="25"/>
  <c r="AB12" i="25"/>
  <c r="Y12" i="25"/>
  <c r="V12" i="25"/>
  <c r="S12" i="25"/>
  <c r="P12" i="25"/>
  <c r="M12" i="25"/>
  <c r="J12" i="25"/>
  <c r="G12" i="25"/>
  <c r="D12" i="25"/>
  <c r="AE11" i="25"/>
  <c r="AB11" i="25"/>
  <c r="Y11" i="25"/>
  <c r="V11" i="25"/>
  <c r="S11" i="25"/>
  <c r="P11" i="25"/>
  <c r="M11" i="25"/>
  <c r="J11" i="25"/>
  <c r="G11" i="25"/>
  <c r="D11" i="25"/>
  <c r="AE10" i="25"/>
  <c r="AB10" i="25"/>
  <c r="Y10" i="25"/>
  <c r="V10" i="25"/>
  <c r="S10" i="25"/>
  <c r="P10" i="25"/>
  <c r="M10" i="25"/>
  <c r="J10" i="25"/>
  <c r="G10" i="25"/>
  <c r="D10" i="25"/>
  <c r="AE9" i="25"/>
  <c r="AB9" i="25"/>
  <c r="Y9" i="25"/>
  <c r="V9" i="25"/>
  <c r="S9" i="25"/>
  <c r="P9" i="25"/>
  <c r="M9" i="25"/>
  <c r="J9" i="25"/>
  <c r="G9" i="25"/>
  <c r="D9" i="25"/>
  <c r="AE8" i="25"/>
  <c r="AB8" i="25"/>
  <c r="Y8" i="25"/>
  <c r="V8" i="25"/>
  <c r="S8" i="25"/>
  <c r="P8" i="25"/>
  <c r="M8" i="25"/>
  <c r="J8" i="25"/>
  <c r="G8" i="25"/>
  <c r="D8" i="25"/>
  <c r="AE7" i="25"/>
  <c r="AB7" i="25"/>
  <c r="Y7" i="25"/>
  <c r="V7" i="25"/>
  <c r="S7" i="25"/>
  <c r="P7" i="25"/>
  <c r="M7" i="25"/>
  <c r="J7" i="25"/>
  <c r="G7" i="25"/>
  <c r="D7" i="25"/>
  <c r="AE6" i="25"/>
  <c r="AB6" i="25"/>
  <c r="Y6" i="25"/>
  <c r="V6" i="25"/>
  <c r="S6" i="25"/>
  <c r="P6" i="25"/>
  <c r="M6" i="25"/>
  <c r="J6" i="25"/>
  <c r="G6" i="25"/>
  <c r="D6" i="25"/>
  <c r="G31" i="24"/>
  <c r="D31" i="24"/>
  <c r="G30" i="24"/>
  <c r="D30" i="24"/>
  <c r="G29" i="24"/>
  <c r="D29" i="24"/>
  <c r="G28" i="24"/>
  <c r="D28" i="24"/>
  <c r="G27" i="24"/>
  <c r="D27" i="24"/>
  <c r="G26" i="24"/>
  <c r="D26" i="24"/>
  <c r="G25" i="24"/>
  <c r="D25" i="24"/>
  <c r="G24" i="24"/>
  <c r="D24" i="24"/>
  <c r="G19" i="24"/>
  <c r="D19" i="24"/>
  <c r="G18" i="24"/>
  <c r="D18" i="24"/>
  <c r="G17" i="24"/>
  <c r="D17" i="24"/>
  <c r="D16" i="24"/>
  <c r="D15" i="24"/>
  <c r="G14" i="24"/>
  <c r="D14" i="24"/>
  <c r="G13" i="24"/>
  <c r="D13" i="24"/>
  <c r="G12" i="24"/>
  <c r="D12" i="24"/>
  <c r="G11" i="24"/>
  <c r="D11" i="24"/>
  <c r="G10" i="24"/>
  <c r="D10" i="24"/>
  <c r="G9" i="24"/>
  <c r="D9" i="24"/>
  <c r="G8" i="24"/>
  <c r="D8" i="24"/>
  <c r="G7" i="24"/>
  <c r="D7" i="24"/>
  <c r="G6" i="24"/>
  <c r="D6" i="24"/>
  <c r="G32" i="23"/>
  <c r="D32" i="23"/>
  <c r="G31" i="23"/>
  <c r="D31" i="23"/>
  <c r="G30" i="23"/>
  <c r="D30" i="23"/>
  <c r="G29" i="23"/>
  <c r="D29" i="23"/>
  <c r="G28" i="23"/>
  <c r="D28" i="23"/>
  <c r="G27" i="23"/>
  <c r="D27" i="23"/>
  <c r="G26" i="23"/>
  <c r="D26" i="23"/>
  <c r="G25" i="23"/>
  <c r="D25" i="23"/>
  <c r="G19" i="23"/>
  <c r="D19" i="23"/>
  <c r="G18" i="23"/>
  <c r="D18" i="23"/>
  <c r="G17" i="23"/>
  <c r="D17" i="23"/>
  <c r="G16" i="23"/>
  <c r="D16" i="23"/>
  <c r="G15" i="23"/>
  <c r="D15" i="23"/>
  <c r="G14" i="23"/>
  <c r="D14" i="23"/>
  <c r="G13" i="23"/>
  <c r="D13" i="23"/>
  <c r="G12" i="23"/>
  <c r="D12" i="23"/>
  <c r="G11" i="23"/>
  <c r="D11" i="23"/>
  <c r="G10" i="23"/>
  <c r="D10" i="23"/>
  <c r="G9" i="23"/>
  <c r="D9" i="23"/>
  <c r="G8" i="23"/>
  <c r="D8" i="23"/>
  <c r="G7" i="23"/>
  <c r="D7" i="23"/>
  <c r="G6" i="23"/>
  <c r="D6" i="23"/>
  <c r="J66" i="22"/>
  <c r="H66" i="22"/>
  <c r="F66" i="22"/>
  <c r="D66" i="22"/>
  <c r="J65" i="22"/>
  <c r="H65" i="22"/>
  <c r="F65" i="22"/>
  <c r="D65" i="22"/>
  <c r="J64" i="22"/>
  <c r="H64" i="22"/>
  <c r="F64" i="22"/>
  <c r="D64" i="22"/>
  <c r="J63" i="22"/>
  <c r="H63" i="22"/>
  <c r="F63" i="22"/>
  <c r="D63" i="22"/>
  <c r="J62" i="22"/>
  <c r="H62" i="22"/>
  <c r="F62" i="22"/>
  <c r="D62" i="22"/>
  <c r="J61" i="22"/>
  <c r="H61" i="22"/>
  <c r="F61" i="22"/>
  <c r="D61" i="22"/>
  <c r="J60" i="22"/>
  <c r="H60" i="22"/>
  <c r="F60" i="22"/>
  <c r="D60" i="22"/>
  <c r="J59" i="22"/>
  <c r="H59" i="22"/>
  <c r="F59" i="22"/>
  <c r="D59" i="22"/>
  <c r="J54" i="22"/>
  <c r="H54" i="22"/>
  <c r="F54" i="22"/>
  <c r="D54" i="22"/>
  <c r="J53" i="22"/>
  <c r="H53" i="22"/>
  <c r="F53" i="22"/>
  <c r="D53" i="22"/>
  <c r="J52" i="22"/>
  <c r="H52" i="22"/>
  <c r="F52" i="22"/>
  <c r="D52" i="22"/>
  <c r="J51" i="22"/>
  <c r="H51" i="22"/>
  <c r="F51" i="22"/>
  <c r="D51" i="22"/>
  <c r="J50" i="22"/>
  <c r="H50" i="22"/>
  <c r="F50" i="22"/>
  <c r="D50" i="22"/>
  <c r="J49" i="22"/>
  <c r="H49" i="22"/>
  <c r="F49" i="22"/>
  <c r="D49" i="22"/>
  <c r="J48" i="22"/>
  <c r="H48" i="22"/>
  <c r="F48" i="22"/>
  <c r="D48" i="22"/>
  <c r="J47" i="22"/>
  <c r="H47" i="22"/>
  <c r="F47" i="22"/>
  <c r="D47" i="22"/>
  <c r="J46" i="22"/>
  <c r="H46" i="22"/>
  <c r="F46" i="22"/>
  <c r="D46" i="22"/>
  <c r="J45" i="22"/>
  <c r="H45" i="22"/>
  <c r="F45" i="22"/>
  <c r="D45" i="22"/>
  <c r="J44" i="22"/>
  <c r="H44" i="22"/>
  <c r="F44" i="22"/>
  <c r="D44" i="22"/>
  <c r="J43" i="22"/>
  <c r="H43" i="22"/>
  <c r="F43" i="22"/>
  <c r="D43" i="22"/>
  <c r="J42" i="22"/>
  <c r="H42" i="22"/>
  <c r="F42" i="22"/>
  <c r="D42" i="22"/>
  <c r="J41" i="22"/>
  <c r="H41" i="22"/>
  <c r="F41" i="22"/>
  <c r="D41" i="22"/>
  <c r="J31" i="22"/>
  <c r="H31" i="22"/>
  <c r="F31" i="22"/>
  <c r="D31" i="22"/>
  <c r="J30" i="22"/>
  <c r="H30" i="22"/>
  <c r="F30" i="22"/>
  <c r="D30" i="22"/>
  <c r="J29" i="22"/>
  <c r="H29" i="22"/>
  <c r="F29" i="22"/>
  <c r="D29" i="22"/>
  <c r="J28" i="22"/>
  <c r="H28" i="22"/>
  <c r="F28" i="22"/>
  <c r="D28" i="22"/>
  <c r="J27" i="22"/>
  <c r="H27" i="22"/>
  <c r="F27" i="22"/>
  <c r="D27" i="22"/>
  <c r="J26" i="22"/>
  <c r="H26" i="22"/>
  <c r="F26" i="22"/>
  <c r="D26" i="22"/>
  <c r="J25" i="22"/>
  <c r="H25" i="22"/>
  <c r="F25" i="22"/>
  <c r="D25" i="22"/>
  <c r="J24" i="22"/>
  <c r="H24" i="22"/>
  <c r="F24" i="22"/>
  <c r="D24" i="22"/>
  <c r="J19" i="22"/>
  <c r="H19" i="22"/>
  <c r="F19" i="22"/>
  <c r="D19" i="22"/>
  <c r="J18" i="22"/>
  <c r="H18" i="22"/>
  <c r="F18" i="22"/>
  <c r="D18" i="22"/>
  <c r="J17" i="22"/>
  <c r="H17" i="22"/>
  <c r="F17" i="22"/>
  <c r="D17" i="22"/>
  <c r="H16" i="22"/>
  <c r="F16" i="22"/>
  <c r="D16" i="22"/>
  <c r="H15" i="22"/>
  <c r="F15" i="22"/>
  <c r="D15" i="22"/>
  <c r="J14" i="22"/>
  <c r="H14" i="22"/>
  <c r="F14" i="22"/>
  <c r="D14" i="22"/>
  <c r="J13" i="22"/>
  <c r="H13" i="22"/>
  <c r="F13" i="22"/>
  <c r="D13" i="22"/>
  <c r="J12" i="22"/>
  <c r="H12" i="22"/>
  <c r="F12" i="22"/>
  <c r="D12" i="22"/>
  <c r="J11" i="22"/>
  <c r="H11" i="22"/>
  <c r="F11" i="22"/>
  <c r="D11" i="22"/>
  <c r="J10" i="22"/>
  <c r="H10" i="22"/>
  <c r="F10" i="22"/>
  <c r="D10" i="22"/>
  <c r="J9" i="22"/>
  <c r="H9" i="22"/>
  <c r="F9" i="22"/>
  <c r="D9" i="22"/>
  <c r="J8" i="22"/>
  <c r="H8" i="22"/>
  <c r="F8" i="22"/>
  <c r="D8" i="22"/>
  <c r="J7" i="22"/>
  <c r="H7" i="22"/>
  <c r="F7" i="22"/>
  <c r="D7" i="22"/>
  <c r="J6" i="22"/>
  <c r="H6" i="22"/>
  <c r="F6" i="22"/>
  <c r="D6" i="22"/>
  <c r="G27" i="21"/>
  <c r="D27" i="21"/>
  <c r="G26" i="21"/>
  <c r="D26" i="21"/>
  <c r="G25" i="21"/>
  <c r="D25" i="21"/>
  <c r="G24" i="21"/>
  <c r="D24" i="21"/>
  <c r="G23" i="21"/>
  <c r="D23" i="21"/>
  <c r="G22" i="21"/>
  <c r="D22" i="21"/>
  <c r="G21" i="21"/>
  <c r="D21" i="21"/>
  <c r="G20" i="21"/>
  <c r="D20" i="21"/>
  <c r="G19" i="21"/>
  <c r="D19" i="21"/>
  <c r="G18" i="21"/>
  <c r="D18" i="21"/>
  <c r="G17" i="21"/>
  <c r="D17" i="21"/>
  <c r="G16" i="21"/>
  <c r="D16" i="21"/>
  <c r="G15" i="21"/>
  <c r="D15" i="21"/>
  <c r="G14" i="21"/>
  <c r="D14" i="21"/>
  <c r="G13" i="21"/>
  <c r="D13" i="21"/>
  <c r="G12" i="21"/>
  <c r="D12" i="21"/>
  <c r="G11" i="21"/>
  <c r="D11" i="21"/>
  <c r="G10" i="21"/>
  <c r="D10" i="21"/>
  <c r="G9" i="21"/>
  <c r="D9" i="21"/>
  <c r="G8" i="21"/>
  <c r="D8" i="21"/>
  <c r="G7" i="21"/>
  <c r="D7" i="21"/>
  <c r="G6" i="21"/>
  <c r="D6" i="21"/>
  <c r="AE62" i="20"/>
  <c r="AB62" i="20"/>
  <c r="Y62" i="20"/>
  <c r="V62" i="20"/>
  <c r="S62" i="20"/>
  <c r="P62" i="20"/>
  <c r="M62" i="20"/>
  <c r="J62" i="20"/>
  <c r="G62" i="20"/>
  <c r="D62" i="20"/>
  <c r="AE61" i="20"/>
  <c r="AB61" i="20"/>
  <c r="Y61" i="20"/>
  <c r="V61" i="20"/>
  <c r="S61" i="20"/>
  <c r="P61" i="20"/>
  <c r="M61" i="20"/>
  <c r="J61" i="20"/>
  <c r="G61" i="20"/>
  <c r="D61" i="20"/>
  <c r="AE60" i="20"/>
  <c r="AB60" i="20"/>
  <c r="Y60" i="20"/>
  <c r="V60" i="20"/>
  <c r="S60" i="20"/>
  <c r="P60" i="20"/>
  <c r="M60" i="20"/>
  <c r="J60" i="20"/>
  <c r="G60" i="20"/>
  <c r="D60" i="20"/>
  <c r="AE59" i="20"/>
  <c r="AB59" i="20"/>
  <c r="Y59" i="20"/>
  <c r="V59" i="20"/>
  <c r="S59" i="20"/>
  <c r="P59" i="20"/>
  <c r="M59" i="20"/>
  <c r="J59" i="20"/>
  <c r="G59" i="20"/>
  <c r="D59" i="20"/>
  <c r="AE58" i="20"/>
  <c r="AB58" i="20"/>
  <c r="Y58" i="20"/>
  <c r="V58" i="20"/>
  <c r="S58" i="20"/>
  <c r="P58" i="20"/>
  <c r="M58" i="20"/>
  <c r="J58" i="20"/>
  <c r="G58" i="20"/>
  <c r="D58" i="20"/>
  <c r="AE57" i="20"/>
  <c r="AB57" i="20"/>
  <c r="Y57" i="20"/>
  <c r="V57" i="20"/>
  <c r="S57" i="20"/>
  <c r="P57" i="20"/>
  <c r="M57" i="20"/>
  <c r="J57" i="20"/>
  <c r="G57" i="20"/>
  <c r="D57" i="20"/>
  <c r="AE56" i="20"/>
  <c r="AB56" i="20"/>
  <c r="Y56" i="20"/>
  <c r="V56" i="20"/>
  <c r="S56" i="20"/>
  <c r="P56" i="20"/>
  <c r="M56" i="20"/>
  <c r="J56" i="20"/>
  <c r="G56" i="20"/>
  <c r="D56" i="20"/>
  <c r="AE55" i="20"/>
  <c r="AB55" i="20"/>
  <c r="Y55" i="20"/>
  <c r="V55" i="20"/>
  <c r="S55" i="20"/>
  <c r="P55" i="20"/>
  <c r="M55" i="20"/>
  <c r="J55" i="20"/>
  <c r="G55" i="20"/>
  <c r="D55" i="20"/>
  <c r="AE54" i="20"/>
  <c r="AB54" i="20"/>
  <c r="Y54" i="20"/>
  <c r="V54" i="20"/>
  <c r="S54" i="20"/>
  <c r="P54" i="20"/>
  <c r="M54" i="20"/>
  <c r="J54" i="20"/>
  <c r="G54" i="20"/>
  <c r="D54" i="20"/>
  <c r="AE53" i="20"/>
  <c r="AB53" i="20"/>
  <c r="Y53" i="20"/>
  <c r="V53" i="20"/>
  <c r="S53" i="20"/>
  <c r="P53" i="20"/>
  <c r="M53" i="20"/>
  <c r="J53" i="20"/>
  <c r="G53" i="20"/>
  <c r="D53" i="20"/>
  <c r="AE52" i="20"/>
  <c r="AB52" i="20"/>
  <c r="Y52" i="20"/>
  <c r="V52" i="20"/>
  <c r="S52" i="20"/>
  <c r="P52" i="20"/>
  <c r="M52" i="20"/>
  <c r="J52" i="20"/>
  <c r="G52" i="20"/>
  <c r="D52" i="20"/>
  <c r="AE51" i="20"/>
  <c r="AB51" i="20"/>
  <c r="Y51" i="20"/>
  <c r="V51" i="20"/>
  <c r="S51" i="20"/>
  <c r="P51" i="20"/>
  <c r="M51" i="20"/>
  <c r="J51" i="20"/>
  <c r="G51" i="20"/>
  <c r="D51" i="20"/>
  <c r="AE50" i="20"/>
  <c r="AB50" i="20"/>
  <c r="Y50" i="20"/>
  <c r="V50" i="20"/>
  <c r="S50" i="20"/>
  <c r="P50" i="20"/>
  <c r="M50" i="20"/>
  <c r="J50" i="20"/>
  <c r="G50" i="20"/>
  <c r="D50" i="20"/>
  <c r="AE49" i="20"/>
  <c r="AB49" i="20"/>
  <c r="Y49" i="20"/>
  <c r="V49" i="20"/>
  <c r="S49" i="20"/>
  <c r="P49" i="20"/>
  <c r="M49" i="20"/>
  <c r="J49" i="20"/>
  <c r="G49" i="20"/>
  <c r="D49" i="20"/>
  <c r="AE48" i="20"/>
  <c r="AB48" i="20"/>
  <c r="Y48" i="20"/>
  <c r="V48" i="20"/>
  <c r="S48" i="20"/>
  <c r="P48" i="20"/>
  <c r="M48" i="20"/>
  <c r="J48" i="20"/>
  <c r="G48" i="20"/>
  <c r="D48" i="20"/>
  <c r="AE47" i="20"/>
  <c r="AB47" i="20"/>
  <c r="Y47" i="20"/>
  <c r="V47" i="20"/>
  <c r="S47" i="20"/>
  <c r="P47" i="20"/>
  <c r="M47" i="20"/>
  <c r="J47" i="20"/>
  <c r="G47" i="20"/>
  <c r="D47" i="20"/>
  <c r="AE46" i="20"/>
  <c r="AB46" i="20"/>
  <c r="Y46" i="20"/>
  <c r="V46" i="20"/>
  <c r="S46" i="20"/>
  <c r="P46" i="20"/>
  <c r="M46" i="20"/>
  <c r="J46" i="20"/>
  <c r="G46" i="20"/>
  <c r="D46" i="20"/>
  <c r="AE45" i="20"/>
  <c r="AB45" i="20"/>
  <c r="Y45" i="20"/>
  <c r="V45" i="20"/>
  <c r="S45" i="20"/>
  <c r="P45" i="20"/>
  <c r="M45" i="20"/>
  <c r="J45" i="20"/>
  <c r="G45" i="20"/>
  <c r="D45" i="20"/>
  <c r="AE44" i="20"/>
  <c r="AB44" i="20"/>
  <c r="Y44" i="20"/>
  <c r="V44" i="20"/>
  <c r="S44" i="20"/>
  <c r="P44" i="20"/>
  <c r="M44" i="20"/>
  <c r="J44" i="20"/>
  <c r="G44" i="20"/>
  <c r="D44" i="20"/>
  <c r="AE43" i="20"/>
  <c r="AB43" i="20"/>
  <c r="Y43" i="20"/>
  <c r="V43" i="20"/>
  <c r="S43" i="20"/>
  <c r="P43" i="20"/>
  <c r="M43" i="20"/>
  <c r="J43" i="20"/>
  <c r="G43" i="20"/>
  <c r="D43" i="20"/>
  <c r="AE42" i="20"/>
  <c r="AB42" i="20"/>
  <c r="Y42" i="20"/>
  <c r="V42" i="20"/>
  <c r="S42" i="20"/>
  <c r="P42" i="20"/>
  <c r="M42" i="20"/>
  <c r="J42" i="20"/>
  <c r="G42" i="20"/>
  <c r="D42" i="20"/>
  <c r="AE41" i="20"/>
  <c r="AB41" i="20"/>
  <c r="Y41" i="20"/>
  <c r="V41" i="20"/>
  <c r="S41" i="20"/>
  <c r="P41" i="20"/>
  <c r="M41" i="20"/>
  <c r="J41" i="20"/>
  <c r="G41" i="20"/>
  <c r="D41" i="20"/>
  <c r="AE31" i="20"/>
  <c r="AB31" i="20"/>
  <c r="Y31" i="20"/>
  <c r="V31" i="20"/>
  <c r="S31" i="20"/>
  <c r="P31" i="20"/>
  <c r="M31" i="20"/>
  <c r="J31" i="20"/>
  <c r="G31" i="20"/>
  <c r="D31" i="20"/>
  <c r="AE30" i="20"/>
  <c r="AB30" i="20"/>
  <c r="Y30" i="20"/>
  <c r="V30" i="20"/>
  <c r="S30" i="20"/>
  <c r="P30" i="20"/>
  <c r="M30" i="20"/>
  <c r="J30" i="20"/>
  <c r="G30" i="20"/>
  <c r="D30" i="20"/>
  <c r="AE29" i="20"/>
  <c r="AB29" i="20"/>
  <c r="Y29" i="20"/>
  <c r="V29" i="20"/>
  <c r="S29" i="20"/>
  <c r="P29" i="20"/>
  <c r="M29" i="20"/>
  <c r="J29" i="20"/>
  <c r="G29" i="20"/>
  <c r="D29" i="20"/>
  <c r="AE28" i="20"/>
  <c r="AB28" i="20"/>
  <c r="Y28" i="20"/>
  <c r="V28" i="20"/>
  <c r="S28" i="20"/>
  <c r="P28" i="20"/>
  <c r="M28" i="20"/>
  <c r="J28" i="20"/>
  <c r="G28" i="20"/>
  <c r="D28" i="20"/>
  <c r="AE27" i="20"/>
  <c r="AB27" i="20"/>
  <c r="Y27" i="20"/>
  <c r="V27" i="20"/>
  <c r="S27" i="20"/>
  <c r="P27" i="20"/>
  <c r="M27" i="20"/>
  <c r="J27" i="20"/>
  <c r="G27" i="20"/>
  <c r="D27" i="20"/>
  <c r="AE26" i="20"/>
  <c r="AB26" i="20"/>
  <c r="Y26" i="20"/>
  <c r="V26" i="20"/>
  <c r="S26" i="20"/>
  <c r="P26" i="20"/>
  <c r="M26" i="20"/>
  <c r="J26" i="20"/>
  <c r="G26" i="20"/>
  <c r="D26" i="20"/>
  <c r="AE25" i="20"/>
  <c r="AB25" i="20"/>
  <c r="Y25" i="20"/>
  <c r="V25" i="20"/>
  <c r="S25" i="20"/>
  <c r="P25" i="20"/>
  <c r="M25" i="20"/>
  <c r="J25" i="20"/>
  <c r="G25" i="20"/>
  <c r="D25" i="20"/>
  <c r="AE24" i="20"/>
  <c r="AB24" i="20"/>
  <c r="Y24" i="20"/>
  <c r="V24" i="20"/>
  <c r="S24" i="20"/>
  <c r="P24" i="20"/>
  <c r="M24" i="20"/>
  <c r="J24" i="20"/>
  <c r="G24" i="20"/>
  <c r="D24" i="20"/>
  <c r="AB19" i="20"/>
  <c r="M19" i="20"/>
  <c r="G19" i="20"/>
  <c r="D19" i="20"/>
  <c r="AE18" i="20"/>
  <c r="AB18" i="20"/>
  <c r="M18" i="20"/>
  <c r="G18" i="20"/>
  <c r="D18" i="20"/>
  <c r="AB17" i="20"/>
  <c r="Y17" i="20"/>
  <c r="M17" i="20"/>
  <c r="G17" i="20"/>
  <c r="D17" i="20"/>
  <c r="AB16" i="20"/>
  <c r="M16" i="20"/>
  <c r="G16" i="20"/>
  <c r="AB15" i="20"/>
  <c r="M15" i="20"/>
  <c r="G15" i="20"/>
  <c r="D15" i="20"/>
  <c r="AB14" i="20"/>
  <c r="M14" i="20"/>
  <c r="G14" i="20"/>
  <c r="D14" i="20"/>
  <c r="AB13" i="20"/>
  <c r="S13" i="20"/>
  <c r="P13" i="20"/>
  <c r="M13" i="20"/>
  <c r="G13" i="20"/>
  <c r="D13" i="20"/>
  <c r="AB12" i="20"/>
  <c r="P12" i="20"/>
  <c r="M12" i="20"/>
  <c r="G12" i="20"/>
  <c r="D12" i="20"/>
  <c r="AB11" i="20"/>
  <c r="V11" i="20"/>
  <c r="M11" i="20"/>
  <c r="G11" i="20"/>
  <c r="D11" i="20"/>
  <c r="AE10" i="20"/>
  <c r="AB10" i="20"/>
  <c r="Y10" i="20"/>
  <c r="S10" i="20"/>
  <c r="P10" i="20"/>
  <c r="M10" i="20"/>
  <c r="J10" i="20"/>
  <c r="G10" i="20"/>
  <c r="D10" i="20"/>
  <c r="AE9" i="20"/>
  <c r="AB9" i="20"/>
  <c r="M9" i="20"/>
  <c r="G9" i="20"/>
  <c r="D9" i="20"/>
  <c r="AE8" i="20"/>
  <c r="AB8" i="20"/>
  <c r="V8" i="20"/>
  <c r="P8" i="20"/>
  <c r="M8" i="20"/>
  <c r="J8" i="20"/>
  <c r="G8" i="20"/>
  <c r="D8" i="20"/>
  <c r="AB7" i="20"/>
  <c r="P7" i="20"/>
  <c r="M7" i="20"/>
  <c r="J7" i="20"/>
  <c r="G7" i="20"/>
  <c r="D7" i="20"/>
  <c r="AE6" i="20"/>
  <c r="AB6" i="20"/>
  <c r="Y6" i="20"/>
  <c r="V6" i="20"/>
  <c r="S6" i="20"/>
  <c r="M6" i="20"/>
  <c r="G6" i="20"/>
  <c r="G31" i="19"/>
  <c r="D31" i="19"/>
  <c r="G30" i="19"/>
  <c r="D30" i="19"/>
  <c r="G29" i="19"/>
  <c r="D29" i="19"/>
  <c r="G28" i="19"/>
  <c r="D28" i="19"/>
  <c r="G27" i="19"/>
  <c r="D27" i="19"/>
  <c r="G26" i="19"/>
  <c r="D26" i="19"/>
  <c r="G25" i="19"/>
  <c r="D25" i="19"/>
  <c r="G24" i="19"/>
  <c r="D24" i="19"/>
  <c r="G19" i="19"/>
  <c r="D19" i="19"/>
  <c r="G18" i="19"/>
  <c r="D18" i="19"/>
  <c r="G17" i="19"/>
  <c r="D17" i="19"/>
  <c r="G16" i="19"/>
  <c r="D16" i="19"/>
  <c r="G15" i="19"/>
  <c r="D15" i="19"/>
  <c r="G14" i="19"/>
  <c r="D14" i="19"/>
  <c r="G13" i="19"/>
  <c r="D13" i="19"/>
  <c r="G12" i="19"/>
  <c r="D12" i="19"/>
  <c r="G11" i="19"/>
  <c r="D11" i="19"/>
  <c r="G10" i="19"/>
  <c r="D10" i="19"/>
  <c r="G9" i="19"/>
  <c r="D9" i="19"/>
  <c r="G8" i="19"/>
  <c r="D8" i="19"/>
  <c r="G7" i="19"/>
  <c r="D7" i="19"/>
  <c r="G6" i="19"/>
  <c r="D6" i="19"/>
  <c r="G169" i="18"/>
  <c r="E169" i="18"/>
  <c r="C169" i="18"/>
  <c r="I168" i="18"/>
  <c r="G168" i="18"/>
  <c r="E168" i="18"/>
  <c r="C168" i="18"/>
  <c r="G167" i="18"/>
  <c r="E167" i="18"/>
  <c r="C167" i="18"/>
  <c r="G166" i="18"/>
  <c r="E166" i="18"/>
  <c r="C166" i="18"/>
  <c r="G165" i="18"/>
  <c r="E165" i="18"/>
  <c r="C165" i="18"/>
  <c r="G164" i="18"/>
  <c r="E164" i="18"/>
  <c r="C164" i="18"/>
  <c r="G163" i="18"/>
  <c r="E163" i="18"/>
  <c r="C163" i="18"/>
  <c r="I162" i="18"/>
  <c r="G162" i="18"/>
  <c r="E162" i="18"/>
  <c r="C162" i="18"/>
  <c r="I161" i="18"/>
  <c r="G161" i="18"/>
  <c r="E161" i="18"/>
  <c r="C161" i="18"/>
  <c r="I160" i="18"/>
  <c r="G160" i="18"/>
  <c r="E160" i="18"/>
  <c r="C160" i="18"/>
  <c r="G147" i="18"/>
  <c r="E147" i="18"/>
  <c r="C147" i="18"/>
  <c r="I146" i="18"/>
  <c r="G146" i="18"/>
  <c r="E146" i="18"/>
  <c r="C146" i="18"/>
  <c r="G145" i="18"/>
  <c r="E145" i="18"/>
  <c r="C145" i="18"/>
  <c r="G144" i="18"/>
  <c r="E144" i="18"/>
  <c r="C144" i="18"/>
  <c r="G143" i="18"/>
  <c r="E143" i="18"/>
  <c r="C143" i="18"/>
  <c r="I142" i="18"/>
  <c r="G142" i="18"/>
  <c r="E142" i="18"/>
  <c r="C142" i="18"/>
  <c r="I141" i="18"/>
  <c r="G141" i="18"/>
  <c r="E141" i="18"/>
  <c r="C141" i="18"/>
  <c r="G140" i="18"/>
  <c r="E140" i="18"/>
  <c r="C140" i="18"/>
  <c r="I139" i="18"/>
  <c r="G139" i="18"/>
  <c r="E139" i="18"/>
  <c r="C139" i="18"/>
  <c r="I138" i="18"/>
  <c r="G138" i="18"/>
  <c r="E138" i="18"/>
  <c r="C138" i="18"/>
  <c r="G125" i="18"/>
  <c r="E125" i="18"/>
  <c r="C125" i="18"/>
  <c r="I124" i="18"/>
  <c r="G124" i="18"/>
  <c r="E124" i="18"/>
  <c r="C124" i="18"/>
  <c r="I123" i="18"/>
  <c r="G123" i="18"/>
  <c r="E123" i="18"/>
  <c r="C123" i="18"/>
  <c r="G122" i="18"/>
  <c r="E122" i="18"/>
  <c r="C122" i="18"/>
  <c r="G121" i="18"/>
  <c r="E121" i="18"/>
  <c r="C121" i="18"/>
  <c r="I120" i="18"/>
  <c r="G120" i="18"/>
  <c r="E120" i="18"/>
  <c r="C120" i="18"/>
  <c r="I119" i="18"/>
  <c r="G119" i="18"/>
  <c r="E119" i="18"/>
  <c r="C119" i="18"/>
  <c r="I118" i="18"/>
  <c r="G118" i="18"/>
  <c r="E118" i="18"/>
  <c r="C118" i="18"/>
  <c r="I117" i="18"/>
  <c r="G117" i="18"/>
  <c r="E117" i="18"/>
  <c r="C117" i="18"/>
  <c r="I116" i="18"/>
  <c r="G116" i="18"/>
  <c r="E116" i="18"/>
  <c r="C116" i="18"/>
  <c r="G103" i="18"/>
  <c r="E103" i="18"/>
  <c r="C103" i="18"/>
  <c r="I102" i="18"/>
  <c r="G102" i="18"/>
  <c r="E102" i="18"/>
  <c r="C102" i="18"/>
  <c r="I101" i="18"/>
  <c r="G101" i="18"/>
  <c r="E101" i="18"/>
  <c r="C101" i="18"/>
  <c r="G100" i="18"/>
  <c r="E100" i="18"/>
  <c r="C100" i="18"/>
  <c r="G99" i="18"/>
  <c r="E99" i="18"/>
  <c r="C99" i="18"/>
  <c r="I98" i="18"/>
  <c r="G98" i="18"/>
  <c r="E98" i="18"/>
  <c r="C98" i="18"/>
  <c r="I97" i="18"/>
  <c r="G97" i="18"/>
  <c r="E97" i="18"/>
  <c r="C97" i="18"/>
  <c r="I96" i="18"/>
  <c r="G96" i="18"/>
  <c r="E96" i="18"/>
  <c r="C96" i="18"/>
  <c r="I95" i="18"/>
  <c r="G95" i="18"/>
  <c r="E95" i="18"/>
  <c r="C95" i="18"/>
  <c r="I94" i="18"/>
  <c r="G94" i="18"/>
  <c r="E94" i="18"/>
  <c r="C94" i="18"/>
  <c r="I81" i="18"/>
  <c r="G81" i="18"/>
  <c r="E81" i="18"/>
  <c r="C81" i="18"/>
  <c r="I80" i="18"/>
  <c r="G80" i="18"/>
  <c r="E80" i="18"/>
  <c r="C80" i="18"/>
  <c r="I79" i="18"/>
  <c r="G79" i="18"/>
  <c r="E79" i="18"/>
  <c r="C79" i="18"/>
  <c r="I78" i="18"/>
  <c r="G78" i="18"/>
  <c r="E78" i="18"/>
  <c r="C78" i="18"/>
  <c r="I77" i="18"/>
  <c r="G77" i="18"/>
  <c r="E77" i="18"/>
  <c r="C77" i="18"/>
  <c r="I76" i="18"/>
  <c r="G76" i="18"/>
  <c r="E76" i="18"/>
  <c r="C76" i="18"/>
  <c r="I75" i="18"/>
  <c r="G75" i="18"/>
  <c r="E75" i="18"/>
  <c r="C75" i="18"/>
  <c r="I74" i="18"/>
  <c r="G74" i="18"/>
  <c r="E74" i="18"/>
  <c r="C74" i="18"/>
  <c r="I73" i="18"/>
  <c r="G73" i="18"/>
  <c r="E73" i="18"/>
  <c r="C73" i="18"/>
  <c r="I72" i="18"/>
  <c r="G72" i="18"/>
  <c r="E72" i="18"/>
  <c r="C72" i="18"/>
  <c r="I60" i="18"/>
  <c r="G60" i="18"/>
  <c r="E60" i="18"/>
  <c r="C60" i="18"/>
  <c r="I59" i="18"/>
  <c r="G59" i="18"/>
  <c r="E59" i="18"/>
  <c r="C59" i="18"/>
  <c r="I58" i="18"/>
  <c r="G58" i="18"/>
  <c r="E58" i="18"/>
  <c r="C58" i="18"/>
  <c r="I57" i="18"/>
  <c r="G57" i="18"/>
  <c r="E57" i="18"/>
  <c r="C57" i="18"/>
  <c r="I56" i="18"/>
  <c r="G56" i="18"/>
  <c r="E56" i="18"/>
  <c r="C56" i="18"/>
  <c r="I55" i="18"/>
  <c r="G55" i="18"/>
  <c r="E55" i="18"/>
  <c r="C55" i="18"/>
  <c r="I54" i="18"/>
  <c r="G54" i="18"/>
  <c r="E54" i="18"/>
  <c r="C54" i="18"/>
  <c r="I53" i="18"/>
  <c r="G53" i="18"/>
  <c r="E53" i="18"/>
  <c r="C53" i="18"/>
  <c r="I52" i="18"/>
  <c r="G52" i="18"/>
  <c r="E52" i="18"/>
  <c r="C52" i="18"/>
  <c r="I51" i="18"/>
  <c r="G51" i="18"/>
  <c r="E51" i="18"/>
  <c r="C51" i="18"/>
  <c r="I50" i="18"/>
  <c r="G50" i="18"/>
  <c r="E50" i="18"/>
  <c r="C50" i="18"/>
  <c r="I38" i="18"/>
  <c r="G38" i="18"/>
  <c r="E38" i="18"/>
  <c r="C38" i="18"/>
  <c r="I37" i="18"/>
  <c r="E37" i="18"/>
  <c r="C37" i="18"/>
  <c r="I36" i="18"/>
  <c r="G36" i="18"/>
  <c r="E36" i="18"/>
  <c r="C36" i="18"/>
  <c r="I35" i="18"/>
  <c r="G35" i="18"/>
  <c r="E35" i="18"/>
  <c r="C35" i="18"/>
  <c r="I34" i="18"/>
  <c r="G34" i="18"/>
  <c r="E34" i="18"/>
  <c r="C34" i="18"/>
  <c r="I33" i="18"/>
  <c r="G33" i="18"/>
  <c r="E33" i="18"/>
  <c r="C33" i="18"/>
  <c r="I32" i="18"/>
  <c r="G32" i="18"/>
  <c r="E32" i="18"/>
  <c r="C32" i="18"/>
  <c r="I31" i="18"/>
  <c r="G31" i="18"/>
  <c r="E31" i="18"/>
  <c r="C31" i="18"/>
  <c r="I30" i="18"/>
  <c r="G30" i="18"/>
  <c r="E30" i="18"/>
  <c r="C30" i="18"/>
  <c r="I29" i="18"/>
  <c r="G29" i="18"/>
  <c r="E29" i="18"/>
  <c r="C29" i="18"/>
  <c r="I28" i="18"/>
  <c r="G28" i="18"/>
  <c r="E28" i="18"/>
  <c r="C28" i="18"/>
  <c r="I16" i="18"/>
  <c r="G16" i="18"/>
  <c r="E16" i="18"/>
  <c r="C16" i="18"/>
  <c r="I15" i="18"/>
  <c r="G15" i="18"/>
  <c r="E15" i="18"/>
  <c r="C15" i="18"/>
  <c r="I14" i="18"/>
  <c r="G14" i="18"/>
  <c r="E14" i="18"/>
  <c r="C14" i="18"/>
  <c r="I13" i="18"/>
  <c r="G13" i="18"/>
  <c r="E13" i="18"/>
  <c r="C13" i="18"/>
  <c r="I12" i="18"/>
  <c r="G12" i="18"/>
  <c r="E12" i="18"/>
  <c r="C12" i="18"/>
  <c r="I11" i="18"/>
  <c r="G11" i="18"/>
  <c r="E11" i="18"/>
  <c r="C11" i="18"/>
  <c r="I10" i="18"/>
  <c r="G10" i="18"/>
  <c r="E10" i="18"/>
  <c r="C10" i="18"/>
  <c r="I9" i="18"/>
  <c r="G9" i="18"/>
  <c r="E9" i="18"/>
  <c r="C9" i="18"/>
  <c r="I8" i="18"/>
  <c r="G8" i="18"/>
  <c r="E8" i="18"/>
  <c r="C8" i="18"/>
  <c r="I7" i="18"/>
  <c r="G7" i="18"/>
  <c r="E7" i="18"/>
  <c r="C7" i="18"/>
  <c r="I6" i="18"/>
  <c r="G6" i="18"/>
  <c r="E6" i="18"/>
  <c r="C6" i="18"/>
  <c r="I57" i="17"/>
  <c r="G57" i="17"/>
  <c r="E57" i="17"/>
  <c r="C57" i="17"/>
  <c r="I56" i="17"/>
  <c r="G56" i="17"/>
  <c r="E56" i="17"/>
  <c r="C56" i="17"/>
  <c r="I55" i="17"/>
  <c r="G55" i="17"/>
  <c r="E55" i="17"/>
  <c r="C55" i="17"/>
  <c r="I54" i="17"/>
  <c r="G54" i="17"/>
  <c r="E54" i="17"/>
  <c r="C54" i="17"/>
  <c r="I53" i="17"/>
  <c r="G53" i="17"/>
  <c r="E53" i="17"/>
  <c r="C53" i="17"/>
  <c r="I52" i="17"/>
  <c r="G52" i="17"/>
  <c r="E52" i="17"/>
  <c r="C52" i="17"/>
  <c r="I51" i="17"/>
  <c r="G51" i="17"/>
  <c r="E51" i="17"/>
  <c r="C51" i="17"/>
  <c r="I50" i="17"/>
  <c r="G50" i="17"/>
  <c r="E50" i="17"/>
  <c r="C50" i="17"/>
  <c r="I49" i="17"/>
  <c r="G49" i="17"/>
  <c r="E49" i="17"/>
  <c r="C49" i="17"/>
  <c r="I48" i="17"/>
  <c r="G48" i="17"/>
  <c r="E48" i="17"/>
  <c r="C48" i="17"/>
  <c r="I47" i="17"/>
  <c r="G47" i="17"/>
  <c r="E47" i="17"/>
  <c r="C47" i="17"/>
  <c r="I46" i="17"/>
  <c r="G46" i="17"/>
  <c r="E46" i="17"/>
  <c r="C46" i="17"/>
  <c r="I45" i="17"/>
  <c r="G45" i="17"/>
  <c r="E45" i="17"/>
  <c r="C45" i="17"/>
  <c r="I44" i="17"/>
  <c r="G44" i="17"/>
  <c r="E44" i="17"/>
  <c r="C44" i="17"/>
  <c r="I43" i="17"/>
  <c r="G43" i="17"/>
  <c r="E43" i="17"/>
  <c r="C43" i="17"/>
  <c r="I42" i="17"/>
  <c r="G42" i="17"/>
  <c r="E42" i="17"/>
  <c r="C42" i="17"/>
  <c r="I41" i="17"/>
  <c r="G41" i="17"/>
  <c r="E41" i="17"/>
  <c r="C41" i="17"/>
  <c r="I40" i="17"/>
  <c r="G40" i="17"/>
  <c r="E40" i="17"/>
  <c r="C40" i="17"/>
  <c r="I39" i="17"/>
  <c r="G39" i="17"/>
  <c r="E39" i="17"/>
  <c r="C39" i="17"/>
  <c r="I38" i="17"/>
  <c r="G38" i="17"/>
  <c r="E38" i="17"/>
  <c r="C38" i="17"/>
  <c r="I37" i="17"/>
  <c r="G37" i="17"/>
  <c r="E37" i="17"/>
  <c r="C37" i="17"/>
  <c r="I36" i="17"/>
  <c r="G36" i="17"/>
  <c r="E36" i="17"/>
  <c r="C36" i="17"/>
  <c r="I27" i="17"/>
  <c r="G27" i="17"/>
  <c r="E27" i="17"/>
  <c r="C27" i="17"/>
  <c r="I26" i="17"/>
  <c r="G26" i="17"/>
  <c r="E26" i="17"/>
  <c r="C26" i="17"/>
  <c r="I25" i="17"/>
  <c r="G25" i="17"/>
  <c r="E25" i="17"/>
  <c r="C25" i="17"/>
  <c r="I24" i="17"/>
  <c r="G24" i="17"/>
  <c r="E24" i="17"/>
  <c r="C24" i="17"/>
  <c r="I23" i="17"/>
  <c r="G23" i="17"/>
  <c r="E23" i="17"/>
  <c r="C23" i="17"/>
  <c r="I22" i="17"/>
  <c r="G22" i="17"/>
  <c r="E22" i="17"/>
  <c r="C22" i="17"/>
  <c r="I21" i="17"/>
  <c r="G21" i="17"/>
  <c r="E21" i="17"/>
  <c r="C21" i="17"/>
  <c r="I20" i="17"/>
  <c r="G20" i="17"/>
  <c r="E20" i="17"/>
  <c r="C20" i="17"/>
  <c r="I19" i="17"/>
  <c r="G19" i="17"/>
  <c r="E19" i="17"/>
  <c r="C19" i="17"/>
  <c r="I18" i="17"/>
  <c r="G18" i="17"/>
  <c r="E18" i="17"/>
  <c r="C18" i="17"/>
  <c r="I17" i="17"/>
  <c r="G17" i="17"/>
  <c r="E17" i="17"/>
  <c r="C17" i="17"/>
  <c r="I16" i="17"/>
  <c r="G16" i="17"/>
  <c r="E16" i="17"/>
  <c r="C16" i="17"/>
  <c r="I15" i="17"/>
  <c r="G15" i="17"/>
  <c r="E15" i="17"/>
  <c r="C15" i="17"/>
  <c r="I14" i="17"/>
  <c r="G14" i="17"/>
  <c r="E14" i="17"/>
  <c r="C14" i="17"/>
  <c r="I13" i="17"/>
  <c r="G13" i="17"/>
  <c r="E13" i="17"/>
  <c r="C13" i="17"/>
  <c r="I12" i="17"/>
  <c r="G12" i="17"/>
  <c r="E12" i="17"/>
  <c r="C12" i="17"/>
  <c r="I11" i="17"/>
  <c r="G11" i="17"/>
  <c r="E11" i="17"/>
  <c r="C11" i="17"/>
  <c r="I10" i="17"/>
  <c r="G10" i="17"/>
  <c r="E10" i="17"/>
  <c r="C10" i="17"/>
  <c r="I9" i="17"/>
  <c r="G9" i="17"/>
  <c r="E9" i="17"/>
  <c r="C9" i="17"/>
  <c r="I8" i="17"/>
  <c r="G8" i="17"/>
  <c r="E8" i="17"/>
  <c r="C8" i="17"/>
  <c r="I7" i="17"/>
  <c r="G7" i="17"/>
  <c r="E7" i="17"/>
  <c r="C7" i="17"/>
  <c r="I6" i="17"/>
  <c r="G6" i="17"/>
  <c r="E6" i="17"/>
  <c r="C6" i="17"/>
  <c r="K135" i="33"/>
  <c r="I135" i="33"/>
  <c r="G135" i="33"/>
  <c r="C135" i="33"/>
  <c r="K134" i="33"/>
  <c r="I134" i="33"/>
  <c r="G134" i="33"/>
  <c r="E134" i="33"/>
  <c r="C134" i="33"/>
  <c r="K133" i="33"/>
  <c r="I133" i="33"/>
  <c r="G133" i="33"/>
  <c r="E133" i="33"/>
  <c r="C133" i="33"/>
  <c r="K132" i="33"/>
  <c r="I132" i="33"/>
  <c r="G132" i="33"/>
  <c r="C132" i="33"/>
  <c r="K131" i="33"/>
  <c r="I131" i="33"/>
  <c r="G131" i="33"/>
  <c r="E131" i="33"/>
  <c r="C131" i="33"/>
  <c r="K130" i="33"/>
  <c r="I130" i="33"/>
  <c r="G130" i="33"/>
  <c r="E130" i="33"/>
  <c r="C130" i="33"/>
  <c r="K129" i="33"/>
  <c r="I129" i="33"/>
  <c r="E129" i="33"/>
  <c r="C129" i="33"/>
  <c r="K128" i="33"/>
  <c r="I128" i="33"/>
  <c r="G128" i="33"/>
  <c r="E128" i="33"/>
  <c r="C128" i="33"/>
  <c r="I127" i="33"/>
  <c r="E127" i="33"/>
  <c r="C127" i="33"/>
  <c r="K126" i="33"/>
  <c r="I126" i="33"/>
  <c r="E126" i="33"/>
  <c r="C126" i="33"/>
  <c r="K115" i="33"/>
  <c r="I115" i="33"/>
  <c r="G115" i="33"/>
  <c r="C115" i="33"/>
  <c r="K114" i="33"/>
  <c r="I114" i="33"/>
  <c r="G114" i="33"/>
  <c r="E114" i="33"/>
  <c r="C114" i="33"/>
  <c r="K113" i="33"/>
  <c r="I113" i="33"/>
  <c r="E113" i="33"/>
  <c r="C113" i="33"/>
  <c r="K112" i="33"/>
  <c r="I112" i="33"/>
  <c r="G112" i="33"/>
  <c r="C112" i="33"/>
  <c r="K111" i="33"/>
  <c r="I111" i="33"/>
  <c r="G111" i="33"/>
  <c r="E111" i="33"/>
  <c r="C111" i="33"/>
  <c r="K110" i="33"/>
  <c r="I110" i="33"/>
  <c r="E110" i="33"/>
  <c r="C110" i="33"/>
  <c r="K109" i="33"/>
  <c r="I109" i="33"/>
  <c r="E109" i="33"/>
  <c r="C109" i="33"/>
  <c r="K108" i="33"/>
  <c r="I108" i="33"/>
  <c r="E108" i="33"/>
  <c r="C108" i="33"/>
  <c r="K107" i="33"/>
  <c r="I107" i="33"/>
  <c r="E107" i="33"/>
  <c r="C107" i="33"/>
  <c r="K106" i="33"/>
  <c r="I106" i="33"/>
  <c r="E106" i="33"/>
  <c r="C106" i="33"/>
  <c r="K95" i="33"/>
  <c r="I95" i="33"/>
  <c r="G95" i="33"/>
  <c r="E95" i="33"/>
  <c r="C95" i="33"/>
  <c r="K94" i="33"/>
  <c r="I94" i="33"/>
  <c r="G94" i="33"/>
  <c r="E94" i="33"/>
  <c r="C94" i="33"/>
  <c r="K93" i="33"/>
  <c r="I93" i="33"/>
  <c r="G93" i="33"/>
  <c r="E93" i="33"/>
  <c r="C93" i="33"/>
  <c r="K92" i="33"/>
  <c r="I92" i="33"/>
  <c r="G92" i="33"/>
  <c r="E92" i="33"/>
  <c r="C92" i="33"/>
  <c r="K91" i="33"/>
  <c r="I91" i="33"/>
  <c r="G91" i="33"/>
  <c r="E91" i="33"/>
  <c r="C91" i="33"/>
  <c r="K90" i="33"/>
  <c r="I90" i="33"/>
  <c r="G90" i="33"/>
  <c r="E90" i="33"/>
  <c r="C90" i="33"/>
  <c r="K89" i="33"/>
  <c r="I89" i="33"/>
  <c r="G89" i="33"/>
  <c r="E89" i="33"/>
  <c r="C89" i="33"/>
  <c r="K88" i="33"/>
  <c r="I88" i="33"/>
  <c r="G88" i="33"/>
  <c r="E88" i="33"/>
  <c r="C88" i="33"/>
  <c r="K87" i="33"/>
  <c r="I87" i="33"/>
  <c r="E87" i="33"/>
  <c r="C87" i="33"/>
  <c r="K86" i="33"/>
  <c r="I86" i="33"/>
  <c r="E86" i="33"/>
  <c r="C86" i="33"/>
  <c r="K75" i="33"/>
  <c r="I75" i="33"/>
  <c r="G75" i="33"/>
  <c r="E75" i="33"/>
  <c r="C75" i="33"/>
  <c r="K74" i="33"/>
  <c r="I74" i="33"/>
  <c r="E74" i="33"/>
  <c r="C74" i="33"/>
  <c r="K73" i="33"/>
  <c r="I73" i="33"/>
  <c r="G73" i="33"/>
  <c r="E73" i="33"/>
  <c r="C73" i="33"/>
  <c r="K72" i="33"/>
  <c r="I72" i="33"/>
  <c r="G72" i="33"/>
  <c r="E72" i="33"/>
  <c r="C72" i="33"/>
  <c r="K71" i="33"/>
  <c r="I71" i="33"/>
  <c r="G71" i="33"/>
  <c r="E71" i="33"/>
  <c r="C71" i="33"/>
  <c r="K70" i="33"/>
  <c r="I70" i="33"/>
  <c r="E70" i="33"/>
  <c r="C70" i="33"/>
  <c r="K69" i="33"/>
  <c r="I69" i="33"/>
  <c r="E69" i="33"/>
  <c r="C69" i="33"/>
  <c r="K68" i="33"/>
  <c r="I68" i="33"/>
  <c r="G68" i="33"/>
  <c r="E68" i="33"/>
  <c r="C68" i="33"/>
  <c r="K67" i="33"/>
  <c r="I67" i="33"/>
  <c r="E67" i="33"/>
  <c r="C67" i="33"/>
  <c r="K66" i="33"/>
  <c r="I66" i="33"/>
  <c r="E66" i="33"/>
  <c r="C66" i="33"/>
  <c r="K55" i="33"/>
  <c r="I55" i="33"/>
  <c r="G55" i="33"/>
  <c r="E55" i="33"/>
  <c r="C55" i="33"/>
  <c r="K54" i="33"/>
  <c r="I54" i="33"/>
  <c r="G54" i="33"/>
  <c r="E54" i="33"/>
  <c r="C54" i="33"/>
  <c r="K53" i="33"/>
  <c r="I53" i="33"/>
  <c r="E53" i="33"/>
  <c r="C53" i="33"/>
  <c r="K52" i="33"/>
  <c r="I52" i="33"/>
  <c r="G52" i="33"/>
  <c r="E52" i="33"/>
  <c r="C52" i="33"/>
  <c r="K51" i="33"/>
  <c r="I51" i="33"/>
  <c r="G51" i="33"/>
  <c r="E51" i="33"/>
  <c r="C51" i="33"/>
  <c r="K50" i="33"/>
  <c r="I50" i="33"/>
  <c r="G50" i="33"/>
  <c r="E50" i="33"/>
  <c r="C50" i="33"/>
  <c r="K49" i="33"/>
  <c r="I49" i="33"/>
  <c r="E49" i="33"/>
  <c r="C49" i="33"/>
  <c r="K48" i="33"/>
  <c r="I48" i="33"/>
  <c r="G48" i="33"/>
  <c r="E48" i="33"/>
  <c r="C48" i="33"/>
  <c r="K47" i="33"/>
  <c r="I47" i="33"/>
  <c r="E47" i="33"/>
  <c r="C47" i="33"/>
  <c r="K46" i="33"/>
  <c r="I46" i="33"/>
  <c r="E46" i="33"/>
  <c r="C46" i="33"/>
  <c r="K35" i="33"/>
  <c r="I35" i="33"/>
  <c r="G35" i="33"/>
  <c r="C35" i="33"/>
  <c r="K34" i="33"/>
  <c r="I34" i="33"/>
  <c r="G34" i="33"/>
  <c r="E34" i="33"/>
  <c r="C34" i="33"/>
  <c r="K33" i="33"/>
  <c r="I33" i="33"/>
  <c r="G33" i="33"/>
  <c r="E33" i="33"/>
  <c r="C33" i="33"/>
  <c r="K32" i="33"/>
  <c r="I32" i="33"/>
  <c r="G32" i="33"/>
  <c r="E32" i="33"/>
  <c r="C32" i="33"/>
  <c r="K31" i="33"/>
  <c r="I31" i="33"/>
  <c r="G31" i="33"/>
  <c r="E31" i="33"/>
  <c r="C31" i="33"/>
  <c r="K30" i="33"/>
  <c r="I30" i="33"/>
  <c r="G30" i="33"/>
  <c r="E30" i="33"/>
  <c r="C30" i="33"/>
  <c r="K29" i="33"/>
  <c r="I29" i="33"/>
  <c r="G29" i="33"/>
  <c r="E29" i="33"/>
  <c r="C29" i="33"/>
  <c r="K28" i="33"/>
  <c r="I28" i="33"/>
  <c r="G28" i="33"/>
  <c r="E28" i="33"/>
  <c r="C28" i="33"/>
  <c r="K27" i="33"/>
  <c r="I27" i="33"/>
  <c r="E27" i="33"/>
  <c r="C27" i="33"/>
  <c r="K26" i="33"/>
  <c r="I26" i="33"/>
  <c r="G26" i="33"/>
  <c r="E26" i="33"/>
  <c r="C26" i="33"/>
  <c r="K15" i="33"/>
  <c r="I15" i="33"/>
  <c r="G15" i="33"/>
  <c r="C15" i="33"/>
  <c r="K14" i="33"/>
  <c r="I14" i="33"/>
  <c r="G14" i="33"/>
  <c r="E14" i="33"/>
  <c r="C14" i="33"/>
  <c r="K13" i="33"/>
  <c r="I13" i="33"/>
  <c r="G13" i="33"/>
  <c r="E13" i="33"/>
  <c r="C13" i="33"/>
  <c r="K12" i="33"/>
  <c r="I12" i="33"/>
  <c r="G12" i="33"/>
  <c r="C12" i="33"/>
  <c r="K11" i="33"/>
  <c r="I11" i="33"/>
  <c r="G11" i="33"/>
  <c r="E11" i="33"/>
  <c r="C11" i="33"/>
  <c r="K10" i="33"/>
  <c r="I10" i="33"/>
  <c r="G10" i="33"/>
  <c r="E10" i="33"/>
  <c r="C10" i="33"/>
  <c r="K9" i="33"/>
  <c r="I9" i="33"/>
  <c r="G9" i="33"/>
  <c r="E9" i="33"/>
  <c r="C9" i="33"/>
  <c r="K8" i="33"/>
  <c r="I8" i="33"/>
  <c r="E8" i="33"/>
  <c r="C8" i="33"/>
  <c r="K7" i="33"/>
  <c r="I7" i="33"/>
  <c r="G7" i="33"/>
  <c r="E7" i="33"/>
  <c r="C7" i="33"/>
  <c r="K6" i="33"/>
  <c r="I6" i="33"/>
  <c r="G6" i="33"/>
  <c r="E6" i="33"/>
  <c r="C6" i="33"/>
  <c r="K57" i="16"/>
  <c r="I57" i="16"/>
  <c r="E57" i="16"/>
  <c r="C57" i="16"/>
  <c r="K56" i="16"/>
  <c r="I56" i="16"/>
  <c r="E56" i="16"/>
  <c r="C56" i="16"/>
  <c r="K55" i="16"/>
  <c r="I55" i="16"/>
  <c r="G55" i="16"/>
  <c r="E55" i="16"/>
  <c r="C55" i="16"/>
  <c r="K54" i="16"/>
  <c r="I54" i="16"/>
  <c r="G54" i="16"/>
  <c r="E54" i="16"/>
  <c r="C54" i="16"/>
  <c r="K53" i="16"/>
  <c r="I53" i="16"/>
  <c r="G53" i="16"/>
  <c r="E53" i="16"/>
  <c r="C53" i="16"/>
  <c r="K52" i="16"/>
  <c r="I52" i="16"/>
  <c r="G52" i="16"/>
  <c r="E52" i="16"/>
  <c r="C52" i="16"/>
  <c r="I51" i="16"/>
  <c r="G51" i="16"/>
  <c r="E51" i="16"/>
  <c r="C51" i="16"/>
  <c r="K50" i="16"/>
  <c r="I50" i="16"/>
  <c r="G50" i="16"/>
  <c r="E50" i="16"/>
  <c r="C50" i="16"/>
  <c r="K49" i="16"/>
  <c r="I49" i="16"/>
  <c r="G49" i="16"/>
  <c r="E49" i="16"/>
  <c r="C49" i="16"/>
  <c r="K48" i="16"/>
  <c r="I48" i="16"/>
  <c r="G48" i="16"/>
  <c r="E48" i="16"/>
  <c r="C48" i="16"/>
  <c r="K47" i="16"/>
  <c r="I47" i="16"/>
  <c r="G47" i="16"/>
  <c r="E47" i="16"/>
  <c r="C47" i="16"/>
  <c r="K46" i="16"/>
  <c r="I46" i="16"/>
  <c r="G46" i="16"/>
  <c r="E46" i="16"/>
  <c r="C46" i="16"/>
  <c r="K45" i="16"/>
  <c r="G45" i="16"/>
  <c r="E45" i="16"/>
  <c r="C45" i="16"/>
  <c r="K44" i="16"/>
  <c r="G44" i="16"/>
  <c r="E44" i="16"/>
  <c r="C44" i="16"/>
  <c r="K43" i="16"/>
  <c r="G43" i="16"/>
  <c r="E43" i="16"/>
  <c r="C43" i="16"/>
  <c r="K42" i="16"/>
  <c r="I42" i="16"/>
  <c r="G42" i="16"/>
  <c r="E42" i="16"/>
  <c r="C42" i="16"/>
  <c r="K41" i="16"/>
  <c r="E41" i="16"/>
  <c r="C41" i="16"/>
  <c r="K40" i="16"/>
  <c r="I40" i="16"/>
  <c r="G40" i="16"/>
  <c r="E40" i="16"/>
  <c r="C40" i="16"/>
  <c r="K39" i="16"/>
  <c r="I39" i="16"/>
  <c r="G39" i="16"/>
  <c r="E39" i="16"/>
  <c r="C39" i="16"/>
  <c r="K38" i="16"/>
  <c r="I38" i="16"/>
  <c r="G38" i="16"/>
  <c r="E38" i="16"/>
  <c r="C38" i="16"/>
  <c r="K37" i="16"/>
  <c r="I37" i="16"/>
  <c r="G37" i="16"/>
  <c r="E37" i="16"/>
  <c r="C37" i="16"/>
  <c r="K36" i="16"/>
  <c r="I36" i="16"/>
  <c r="G36" i="16"/>
  <c r="E36" i="16"/>
  <c r="C36" i="16"/>
  <c r="K27" i="16"/>
  <c r="I27" i="16"/>
  <c r="G27" i="16"/>
  <c r="E27" i="16"/>
  <c r="C27" i="16"/>
  <c r="K26" i="16"/>
  <c r="I26" i="16"/>
  <c r="E26" i="16"/>
  <c r="C26" i="16"/>
  <c r="K25" i="16"/>
  <c r="I25" i="16"/>
  <c r="E25" i="16"/>
  <c r="C25" i="16"/>
  <c r="K24" i="16"/>
  <c r="I24" i="16"/>
  <c r="E24" i="16"/>
  <c r="C24" i="16"/>
  <c r="K23" i="16"/>
  <c r="I23" i="16"/>
  <c r="E23" i="16"/>
  <c r="C23" i="16"/>
  <c r="K22" i="16"/>
  <c r="I22" i="16"/>
  <c r="E22" i="16"/>
  <c r="C22" i="16"/>
  <c r="I21" i="16"/>
  <c r="E21" i="16"/>
  <c r="C21" i="16"/>
  <c r="K20" i="16"/>
  <c r="I20" i="16"/>
  <c r="E20" i="16"/>
  <c r="C20" i="16"/>
  <c r="K19" i="16"/>
  <c r="I19" i="16"/>
  <c r="E19" i="16"/>
  <c r="C19" i="16"/>
  <c r="K18" i="16"/>
  <c r="I18" i="16"/>
  <c r="E18" i="16"/>
  <c r="C18" i="16"/>
  <c r="K17" i="16"/>
  <c r="I17" i="16"/>
  <c r="E17" i="16"/>
  <c r="C17" i="16"/>
  <c r="K16" i="16"/>
  <c r="I16" i="16"/>
  <c r="G16" i="16"/>
  <c r="E16" i="16"/>
  <c r="C16" i="16"/>
  <c r="K15" i="16"/>
  <c r="I15" i="16"/>
  <c r="E15" i="16"/>
  <c r="C15" i="16"/>
  <c r="K14" i="16"/>
  <c r="I14" i="16"/>
  <c r="E14" i="16"/>
  <c r="C14" i="16"/>
  <c r="K13" i="16"/>
  <c r="E13" i="16"/>
  <c r="C13" i="16"/>
  <c r="K12" i="16"/>
  <c r="I12" i="16"/>
  <c r="G12" i="16"/>
  <c r="E12" i="16"/>
  <c r="C12" i="16"/>
  <c r="K11" i="16"/>
  <c r="I11" i="16"/>
  <c r="E11" i="16"/>
  <c r="C11" i="16"/>
  <c r="K10" i="16"/>
  <c r="I10" i="16"/>
  <c r="G10" i="16"/>
  <c r="E10" i="16"/>
  <c r="C10" i="16"/>
  <c r="K9" i="16"/>
  <c r="I9" i="16"/>
  <c r="E9" i="16"/>
  <c r="C9" i="16"/>
  <c r="K8" i="16"/>
  <c r="I8" i="16"/>
  <c r="G8" i="16"/>
  <c r="E8" i="16"/>
  <c r="C8" i="16"/>
  <c r="K7" i="16"/>
  <c r="I7" i="16"/>
  <c r="E7" i="16"/>
  <c r="C7" i="16"/>
  <c r="K6" i="16"/>
  <c r="I6" i="16"/>
  <c r="E6" i="16"/>
  <c r="C6" i="16"/>
  <c r="U115" i="15"/>
  <c r="S115" i="15"/>
  <c r="Q115" i="15"/>
  <c r="O115" i="15"/>
  <c r="M115" i="15"/>
  <c r="K115" i="15"/>
  <c r="I115" i="15"/>
  <c r="G115" i="15"/>
  <c r="E115" i="15"/>
  <c r="C115" i="15"/>
  <c r="U114" i="15"/>
  <c r="S114" i="15"/>
  <c r="Q114" i="15"/>
  <c r="O114" i="15"/>
  <c r="M114" i="15"/>
  <c r="K114" i="15"/>
  <c r="I114" i="15"/>
  <c r="G114" i="15"/>
  <c r="E114" i="15"/>
  <c r="C114" i="15"/>
  <c r="U113" i="15"/>
  <c r="S113" i="15"/>
  <c r="Q113" i="15"/>
  <c r="O113" i="15"/>
  <c r="M113" i="15"/>
  <c r="K113" i="15"/>
  <c r="I113" i="15"/>
  <c r="G113" i="15"/>
  <c r="E113" i="15"/>
  <c r="C113" i="15"/>
  <c r="U112" i="15"/>
  <c r="S112" i="15"/>
  <c r="Q112" i="15"/>
  <c r="O112" i="15"/>
  <c r="M112" i="15"/>
  <c r="K112" i="15"/>
  <c r="I112" i="15"/>
  <c r="G112" i="15"/>
  <c r="E112" i="15"/>
  <c r="C112" i="15"/>
  <c r="U111" i="15"/>
  <c r="S111" i="15"/>
  <c r="Q111" i="15"/>
  <c r="O111" i="15"/>
  <c r="M111" i="15"/>
  <c r="K111" i="15"/>
  <c r="I111" i="15"/>
  <c r="G111" i="15"/>
  <c r="E111" i="15"/>
  <c r="C111" i="15"/>
  <c r="U110" i="15"/>
  <c r="S110" i="15"/>
  <c r="Q110" i="15"/>
  <c r="O110" i="15"/>
  <c r="M110" i="15"/>
  <c r="K110" i="15"/>
  <c r="I110" i="15"/>
  <c r="G110" i="15"/>
  <c r="E110" i="15"/>
  <c r="C110" i="15"/>
  <c r="U109" i="15"/>
  <c r="S109" i="15"/>
  <c r="Q109" i="15"/>
  <c r="O109" i="15"/>
  <c r="M109" i="15"/>
  <c r="K109" i="15"/>
  <c r="I109" i="15"/>
  <c r="G109" i="15"/>
  <c r="E109" i="15"/>
  <c r="C109" i="15"/>
  <c r="U108" i="15"/>
  <c r="S108" i="15"/>
  <c r="Q108" i="15"/>
  <c r="O108" i="15"/>
  <c r="M108" i="15"/>
  <c r="K108" i="15"/>
  <c r="I108" i="15"/>
  <c r="G108" i="15"/>
  <c r="E108" i="15"/>
  <c r="C108" i="15"/>
  <c r="U107" i="15"/>
  <c r="S107" i="15"/>
  <c r="Q107" i="15"/>
  <c r="O107" i="15"/>
  <c r="M107" i="15"/>
  <c r="K107" i="15"/>
  <c r="I107" i="15"/>
  <c r="G107" i="15"/>
  <c r="E107" i="15"/>
  <c r="C107" i="15"/>
  <c r="U106" i="15"/>
  <c r="S106" i="15"/>
  <c r="Q106" i="15"/>
  <c r="O106" i="15"/>
  <c r="M106" i="15"/>
  <c r="K106" i="15"/>
  <c r="I106" i="15"/>
  <c r="G106" i="15"/>
  <c r="E106" i="15"/>
  <c r="C106" i="15"/>
  <c r="U105" i="15"/>
  <c r="S105" i="15"/>
  <c r="Q105" i="15"/>
  <c r="O105" i="15"/>
  <c r="M105" i="15"/>
  <c r="K105" i="15"/>
  <c r="I105" i="15"/>
  <c r="G105" i="15"/>
  <c r="E105" i="15"/>
  <c r="C105" i="15"/>
  <c r="U104" i="15"/>
  <c r="S104" i="15"/>
  <c r="Q104" i="15"/>
  <c r="O104" i="15"/>
  <c r="M104" i="15"/>
  <c r="K104" i="15"/>
  <c r="I104" i="15"/>
  <c r="G104" i="15"/>
  <c r="E104" i="15"/>
  <c r="C104" i="15"/>
  <c r="U103" i="15"/>
  <c r="S103" i="15"/>
  <c r="Q103" i="15"/>
  <c r="O103" i="15"/>
  <c r="M103" i="15"/>
  <c r="K103" i="15"/>
  <c r="I103" i="15"/>
  <c r="G103" i="15"/>
  <c r="E103" i="15"/>
  <c r="C103" i="15"/>
  <c r="U102" i="15"/>
  <c r="S102" i="15"/>
  <c r="Q102" i="15"/>
  <c r="O102" i="15"/>
  <c r="M102" i="15"/>
  <c r="K102" i="15"/>
  <c r="I102" i="15"/>
  <c r="G102" i="15"/>
  <c r="E102" i="15"/>
  <c r="C102" i="15"/>
  <c r="U101" i="15"/>
  <c r="S101" i="15"/>
  <c r="Q101" i="15"/>
  <c r="O101" i="15"/>
  <c r="M101" i="15"/>
  <c r="K101" i="15"/>
  <c r="I101" i="15"/>
  <c r="G101" i="15"/>
  <c r="E101" i="15"/>
  <c r="C101" i="15"/>
  <c r="U100" i="15"/>
  <c r="S100" i="15"/>
  <c r="Q100" i="15"/>
  <c r="O100" i="15"/>
  <c r="M100" i="15"/>
  <c r="K100" i="15"/>
  <c r="I100" i="15"/>
  <c r="G100" i="15"/>
  <c r="E100" i="15"/>
  <c r="C100" i="15"/>
  <c r="U99" i="15"/>
  <c r="S99" i="15"/>
  <c r="Q99" i="15"/>
  <c r="O99" i="15"/>
  <c r="M99" i="15"/>
  <c r="K99" i="15"/>
  <c r="I99" i="15"/>
  <c r="G99" i="15"/>
  <c r="E99" i="15"/>
  <c r="C99" i="15"/>
  <c r="U98" i="15"/>
  <c r="S98" i="15"/>
  <c r="Q98" i="15"/>
  <c r="O98" i="15"/>
  <c r="M98" i="15"/>
  <c r="K98" i="15"/>
  <c r="I98" i="15"/>
  <c r="G98" i="15"/>
  <c r="E98" i="15"/>
  <c r="C98" i="15"/>
  <c r="U97" i="15"/>
  <c r="S97" i="15"/>
  <c r="Q97" i="15"/>
  <c r="O97" i="15"/>
  <c r="M97" i="15"/>
  <c r="K97" i="15"/>
  <c r="I97" i="15"/>
  <c r="G97" i="15"/>
  <c r="E97" i="15"/>
  <c r="C97" i="15"/>
  <c r="U96" i="15"/>
  <c r="S96" i="15"/>
  <c r="Q96" i="15"/>
  <c r="O96" i="15"/>
  <c r="M96" i="15"/>
  <c r="K96" i="15"/>
  <c r="I96" i="15"/>
  <c r="G96" i="15"/>
  <c r="E96" i="15"/>
  <c r="C96" i="15"/>
  <c r="U95" i="15"/>
  <c r="S95" i="15"/>
  <c r="Q95" i="15"/>
  <c r="O95" i="15"/>
  <c r="M95" i="15"/>
  <c r="K95" i="15"/>
  <c r="I95" i="15"/>
  <c r="G95" i="15"/>
  <c r="E95" i="15"/>
  <c r="C95" i="15"/>
  <c r="U94" i="15"/>
  <c r="S94" i="15"/>
  <c r="Q94" i="15"/>
  <c r="O94" i="15"/>
  <c r="M94" i="15"/>
  <c r="K94" i="15"/>
  <c r="I94" i="15"/>
  <c r="G94" i="15"/>
  <c r="E94" i="15"/>
  <c r="C94" i="15"/>
  <c r="S85" i="15"/>
  <c r="Q85" i="15"/>
  <c r="O85" i="15"/>
  <c r="M85" i="15"/>
  <c r="K85" i="15"/>
  <c r="I85" i="15"/>
  <c r="E85" i="15"/>
  <c r="C85" i="15"/>
  <c r="S84" i="15"/>
  <c r="Q84" i="15"/>
  <c r="O84" i="15"/>
  <c r="M84" i="15"/>
  <c r="K84" i="15"/>
  <c r="I84" i="15"/>
  <c r="G84" i="15"/>
  <c r="E84" i="15"/>
  <c r="C84" i="15"/>
  <c r="S83" i="15"/>
  <c r="O83" i="15"/>
  <c r="M83" i="15"/>
  <c r="K83" i="15"/>
  <c r="I83" i="15"/>
  <c r="E83" i="15"/>
  <c r="C83" i="15"/>
  <c r="U82" i="15"/>
  <c r="S82" i="15"/>
  <c r="Q82" i="15"/>
  <c r="O82" i="15"/>
  <c r="M82" i="15"/>
  <c r="K82" i="15"/>
  <c r="I82" i="15"/>
  <c r="G82" i="15"/>
  <c r="E82" i="15"/>
  <c r="C82" i="15"/>
  <c r="S81" i="15"/>
  <c r="O81" i="15"/>
  <c r="M81" i="15"/>
  <c r="K81" i="15"/>
  <c r="I81" i="15"/>
  <c r="E81" i="15"/>
  <c r="C81" i="15"/>
  <c r="U80" i="15"/>
  <c r="S80" i="15"/>
  <c r="Q80" i="15"/>
  <c r="O80" i="15"/>
  <c r="M80" i="15"/>
  <c r="K80" i="15"/>
  <c r="I80" i="15"/>
  <c r="G80" i="15"/>
  <c r="E80" i="15"/>
  <c r="C80" i="15"/>
  <c r="S79" i="15"/>
  <c r="O79" i="15"/>
  <c r="M79" i="15"/>
  <c r="K79" i="15"/>
  <c r="I79" i="15"/>
  <c r="G79" i="15"/>
  <c r="E79" i="15"/>
  <c r="C79" i="15"/>
  <c r="S78" i="15"/>
  <c r="Q78" i="15"/>
  <c r="O78" i="15"/>
  <c r="M78" i="15"/>
  <c r="K78" i="15"/>
  <c r="I78" i="15"/>
  <c r="E78" i="15"/>
  <c r="C78" i="15"/>
  <c r="U77" i="15"/>
  <c r="S77" i="15"/>
  <c r="Q77" i="15"/>
  <c r="K77" i="15"/>
  <c r="I77" i="15"/>
  <c r="G77" i="15"/>
  <c r="E77" i="15"/>
  <c r="C77" i="15"/>
  <c r="U76" i="15"/>
  <c r="S76" i="15"/>
  <c r="Q76" i="15"/>
  <c r="O76" i="15"/>
  <c r="K76" i="15"/>
  <c r="I76" i="15"/>
  <c r="G76" i="15"/>
  <c r="E76" i="15"/>
  <c r="C76" i="15"/>
  <c r="U75" i="15"/>
  <c r="S75" i="15"/>
  <c r="Q75" i="15"/>
  <c r="O75" i="15"/>
  <c r="M75" i="15"/>
  <c r="K75" i="15"/>
  <c r="I75" i="15"/>
  <c r="G75" i="15"/>
  <c r="E75" i="15"/>
  <c r="C75" i="15"/>
  <c r="S74" i="15"/>
  <c r="Q74" i="15"/>
  <c r="O74" i="15"/>
  <c r="M74" i="15"/>
  <c r="K74" i="15"/>
  <c r="I74" i="15"/>
  <c r="G74" i="15"/>
  <c r="E74" i="15"/>
  <c r="C74" i="15"/>
  <c r="S73" i="15"/>
  <c r="O73" i="15"/>
  <c r="K73" i="15"/>
  <c r="I73" i="15"/>
  <c r="E73" i="15"/>
  <c r="C73" i="15"/>
  <c r="U72" i="15"/>
  <c r="S72" i="15"/>
  <c r="Q72" i="15"/>
  <c r="O72" i="15"/>
  <c r="M72" i="15"/>
  <c r="K72" i="15"/>
  <c r="I72" i="15"/>
  <c r="G72" i="15"/>
  <c r="E72" i="15"/>
  <c r="C72" i="15"/>
  <c r="S71" i="15"/>
  <c r="Q71" i="15"/>
  <c r="O71" i="15"/>
  <c r="M71" i="15"/>
  <c r="K71" i="15"/>
  <c r="I71" i="15"/>
  <c r="G71" i="15"/>
  <c r="E71" i="15"/>
  <c r="C71" i="15"/>
  <c r="S70" i="15"/>
  <c r="O70" i="15"/>
  <c r="K70" i="15"/>
  <c r="I70" i="15"/>
  <c r="E70" i="15"/>
  <c r="C70" i="15"/>
  <c r="S69" i="15"/>
  <c r="O69" i="15"/>
  <c r="K69" i="15"/>
  <c r="I69" i="15"/>
  <c r="E69" i="15"/>
  <c r="C69" i="15"/>
  <c r="S68" i="15"/>
  <c r="Q68" i="15"/>
  <c r="O68" i="15"/>
  <c r="K68" i="15"/>
  <c r="I68" i="15"/>
  <c r="E68" i="15"/>
  <c r="C68" i="15"/>
  <c r="S67" i="15"/>
  <c r="Q67" i="15"/>
  <c r="O67" i="15"/>
  <c r="K67" i="15"/>
  <c r="I67" i="15"/>
  <c r="G67" i="15"/>
  <c r="E67" i="15"/>
  <c r="C67" i="15"/>
  <c r="S66" i="15"/>
  <c r="Q66" i="15"/>
  <c r="O66" i="15"/>
  <c r="K66" i="15"/>
  <c r="I66" i="15"/>
  <c r="E66" i="15"/>
  <c r="C66" i="15"/>
  <c r="U65" i="15"/>
  <c r="S65" i="15"/>
  <c r="O65" i="15"/>
  <c r="K65" i="15"/>
  <c r="I65" i="15"/>
  <c r="E65" i="15"/>
  <c r="C65" i="15"/>
  <c r="U64" i="15"/>
  <c r="O64" i="15"/>
  <c r="K64" i="15"/>
  <c r="I64" i="15"/>
  <c r="E64" i="15"/>
  <c r="C64" i="15"/>
  <c r="U56" i="15"/>
  <c r="S56" i="15"/>
  <c r="Q56" i="15"/>
  <c r="O56" i="15"/>
  <c r="M56" i="15"/>
  <c r="K56" i="15"/>
  <c r="I56" i="15"/>
  <c r="G56" i="15"/>
  <c r="E56" i="15"/>
  <c r="C56" i="15"/>
  <c r="U55" i="15"/>
  <c r="S55" i="15"/>
  <c r="Q55" i="15"/>
  <c r="O55" i="15"/>
  <c r="M55" i="15"/>
  <c r="K55" i="15"/>
  <c r="I55" i="15"/>
  <c r="G55" i="15"/>
  <c r="E55" i="15"/>
  <c r="C55" i="15"/>
  <c r="U54" i="15"/>
  <c r="S54" i="15"/>
  <c r="Q54" i="15"/>
  <c r="O54" i="15"/>
  <c r="M54" i="15"/>
  <c r="K54" i="15"/>
  <c r="I54" i="15"/>
  <c r="G54" i="15"/>
  <c r="E54" i="15"/>
  <c r="C54" i="15"/>
  <c r="U53" i="15"/>
  <c r="S53" i="15"/>
  <c r="Q53" i="15"/>
  <c r="O53" i="15"/>
  <c r="M53" i="15"/>
  <c r="K53" i="15"/>
  <c r="I53" i="15"/>
  <c r="G53" i="15"/>
  <c r="E53" i="15"/>
  <c r="C53" i="15"/>
  <c r="U52" i="15"/>
  <c r="S52" i="15"/>
  <c r="Q52" i="15"/>
  <c r="O52" i="15"/>
  <c r="M52" i="15"/>
  <c r="K52" i="15"/>
  <c r="I52" i="15"/>
  <c r="G52" i="15"/>
  <c r="E52" i="15"/>
  <c r="C52" i="15"/>
  <c r="U51" i="15"/>
  <c r="S51" i="15"/>
  <c r="Q51" i="15"/>
  <c r="O51" i="15"/>
  <c r="M51" i="15"/>
  <c r="K51" i="15"/>
  <c r="I51" i="15"/>
  <c r="G51" i="15"/>
  <c r="E51" i="15"/>
  <c r="C51" i="15"/>
  <c r="U50" i="15"/>
  <c r="S50" i="15"/>
  <c r="Q50" i="15"/>
  <c r="O50" i="15"/>
  <c r="M50" i="15"/>
  <c r="K50" i="15"/>
  <c r="I50" i="15"/>
  <c r="G50" i="15"/>
  <c r="E50" i="15"/>
  <c r="C50" i="15"/>
  <c r="U49" i="15"/>
  <c r="S49" i="15"/>
  <c r="Q49" i="15"/>
  <c r="O49" i="15"/>
  <c r="M49" i="15"/>
  <c r="K49" i="15"/>
  <c r="I49" i="15"/>
  <c r="G49" i="15"/>
  <c r="E49" i="15"/>
  <c r="C49" i="15"/>
  <c r="U48" i="15"/>
  <c r="S48" i="15"/>
  <c r="Q48" i="15"/>
  <c r="O48" i="15"/>
  <c r="M48" i="15"/>
  <c r="K48" i="15"/>
  <c r="I48" i="15"/>
  <c r="G48" i="15"/>
  <c r="E48" i="15"/>
  <c r="C48" i="15"/>
  <c r="U47" i="15"/>
  <c r="S47" i="15"/>
  <c r="Q47" i="15"/>
  <c r="O47" i="15"/>
  <c r="M47" i="15"/>
  <c r="K47" i="15"/>
  <c r="I47" i="15"/>
  <c r="G47" i="15"/>
  <c r="E47" i="15"/>
  <c r="C47" i="15"/>
  <c r="U46" i="15"/>
  <c r="S46" i="15"/>
  <c r="Q46" i="15"/>
  <c r="O46" i="15"/>
  <c r="M46" i="15"/>
  <c r="K46" i="15"/>
  <c r="I46" i="15"/>
  <c r="G46" i="15"/>
  <c r="E46" i="15"/>
  <c r="C46" i="15"/>
  <c r="U45" i="15"/>
  <c r="S45" i="15"/>
  <c r="Q45" i="15"/>
  <c r="O45" i="15"/>
  <c r="M45" i="15"/>
  <c r="K45" i="15"/>
  <c r="I45" i="15"/>
  <c r="G45" i="15"/>
  <c r="E45" i="15"/>
  <c r="C45" i="15"/>
  <c r="U44" i="15"/>
  <c r="S44" i="15"/>
  <c r="Q44" i="15"/>
  <c r="O44" i="15"/>
  <c r="M44" i="15"/>
  <c r="K44" i="15"/>
  <c r="I44" i="15"/>
  <c r="G44" i="15"/>
  <c r="E44" i="15"/>
  <c r="C44" i="15"/>
  <c r="U43" i="15"/>
  <c r="S43" i="15"/>
  <c r="Q43" i="15"/>
  <c r="O43" i="15"/>
  <c r="M43" i="15"/>
  <c r="K43" i="15"/>
  <c r="I43" i="15"/>
  <c r="G43" i="15"/>
  <c r="E43" i="15"/>
  <c r="C43" i="15"/>
  <c r="U42" i="15"/>
  <c r="S42" i="15"/>
  <c r="Q42" i="15"/>
  <c r="O42" i="15"/>
  <c r="M42" i="15"/>
  <c r="K42" i="15"/>
  <c r="I42" i="15"/>
  <c r="G42" i="15"/>
  <c r="E42" i="15"/>
  <c r="C42" i="15"/>
  <c r="U41" i="15"/>
  <c r="S41" i="15"/>
  <c r="Q41" i="15"/>
  <c r="O41" i="15"/>
  <c r="M41" i="15"/>
  <c r="K41" i="15"/>
  <c r="I41" i="15"/>
  <c r="G41" i="15"/>
  <c r="E41" i="15"/>
  <c r="C41" i="15"/>
  <c r="U40" i="15"/>
  <c r="S40" i="15"/>
  <c r="Q40" i="15"/>
  <c r="O40" i="15"/>
  <c r="M40" i="15"/>
  <c r="K40" i="15"/>
  <c r="I40" i="15"/>
  <c r="G40" i="15"/>
  <c r="E40" i="15"/>
  <c r="C40" i="15"/>
  <c r="U39" i="15"/>
  <c r="S39" i="15"/>
  <c r="Q39" i="15"/>
  <c r="O39" i="15"/>
  <c r="M39" i="15"/>
  <c r="K39" i="15"/>
  <c r="I39" i="15"/>
  <c r="G39" i="15"/>
  <c r="E39" i="15"/>
  <c r="C39" i="15"/>
  <c r="U38" i="15"/>
  <c r="S38" i="15"/>
  <c r="Q38" i="15"/>
  <c r="O38" i="15"/>
  <c r="M38" i="15"/>
  <c r="K38" i="15"/>
  <c r="I38" i="15"/>
  <c r="G38" i="15"/>
  <c r="E38" i="15"/>
  <c r="C38" i="15"/>
  <c r="U37" i="15"/>
  <c r="S37" i="15"/>
  <c r="Q37" i="15"/>
  <c r="O37" i="15"/>
  <c r="M37" i="15"/>
  <c r="K37" i="15"/>
  <c r="I37" i="15"/>
  <c r="G37" i="15"/>
  <c r="E37" i="15"/>
  <c r="C37" i="15"/>
  <c r="U36" i="15"/>
  <c r="S36" i="15"/>
  <c r="Q36" i="15"/>
  <c r="O36" i="15"/>
  <c r="M36" i="15"/>
  <c r="K36" i="15"/>
  <c r="I36" i="15"/>
  <c r="G36" i="15"/>
  <c r="E36" i="15"/>
  <c r="C36" i="15"/>
  <c r="U35" i="15"/>
  <c r="S35" i="15"/>
  <c r="Q35" i="15"/>
  <c r="O35" i="15"/>
  <c r="M35" i="15"/>
  <c r="K35" i="15"/>
  <c r="I35" i="15"/>
  <c r="G35" i="15"/>
  <c r="E35" i="15"/>
  <c r="C35" i="15"/>
  <c r="U27" i="15"/>
  <c r="S27" i="15"/>
  <c r="Q27" i="15"/>
  <c r="O27" i="15"/>
  <c r="M27" i="15"/>
  <c r="K27" i="15"/>
  <c r="I27" i="15"/>
  <c r="G27" i="15"/>
  <c r="E27" i="15"/>
  <c r="C27" i="15"/>
  <c r="U26" i="15"/>
  <c r="S26" i="15"/>
  <c r="Q26" i="15"/>
  <c r="O26" i="15"/>
  <c r="M26" i="15"/>
  <c r="K26" i="15"/>
  <c r="I26" i="15"/>
  <c r="G26" i="15"/>
  <c r="E26" i="15"/>
  <c r="C26" i="15"/>
  <c r="U25" i="15"/>
  <c r="S25" i="15"/>
  <c r="Q25" i="15"/>
  <c r="O25" i="15"/>
  <c r="M25" i="15"/>
  <c r="K25" i="15"/>
  <c r="I25" i="15"/>
  <c r="G25" i="15"/>
  <c r="E25" i="15"/>
  <c r="C25" i="15"/>
  <c r="U24" i="15"/>
  <c r="S24" i="15"/>
  <c r="Q24" i="15"/>
  <c r="O24" i="15"/>
  <c r="M24" i="15"/>
  <c r="K24" i="15"/>
  <c r="I24" i="15"/>
  <c r="G24" i="15"/>
  <c r="E24" i="15"/>
  <c r="C24" i="15"/>
  <c r="U23" i="15"/>
  <c r="S23" i="15"/>
  <c r="Q23" i="15"/>
  <c r="O23" i="15"/>
  <c r="M23" i="15"/>
  <c r="K23" i="15"/>
  <c r="I23" i="15"/>
  <c r="G23" i="15"/>
  <c r="E23" i="15"/>
  <c r="C23" i="15"/>
  <c r="U22" i="15"/>
  <c r="S22" i="15"/>
  <c r="Q22" i="15"/>
  <c r="O22" i="15"/>
  <c r="M22" i="15"/>
  <c r="K22" i="15"/>
  <c r="I22" i="15"/>
  <c r="G22" i="15"/>
  <c r="E22" i="15"/>
  <c r="C22" i="15"/>
  <c r="U21" i="15"/>
  <c r="S21" i="15"/>
  <c r="Q21" i="15"/>
  <c r="O21" i="15"/>
  <c r="M21" i="15"/>
  <c r="K21" i="15"/>
  <c r="I21" i="15"/>
  <c r="G21" i="15"/>
  <c r="E21" i="15"/>
  <c r="C21" i="15"/>
  <c r="U20" i="15"/>
  <c r="S20" i="15"/>
  <c r="Q20" i="15"/>
  <c r="O20" i="15"/>
  <c r="M20" i="15"/>
  <c r="K20" i="15"/>
  <c r="I20" i="15"/>
  <c r="G20" i="15"/>
  <c r="E20" i="15"/>
  <c r="C20" i="15"/>
  <c r="U19" i="15"/>
  <c r="S19" i="15"/>
  <c r="Q19" i="15"/>
  <c r="O19" i="15"/>
  <c r="M19" i="15"/>
  <c r="K19" i="15"/>
  <c r="I19" i="15"/>
  <c r="G19" i="15"/>
  <c r="E19" i="15"/>
  <c r="C19" i="15"/>
  <c r="U18" i="15"/>
  <c r="S18" i="15"/>
  <c r="Q18" i="15"/>
  <c r="O18" i="15"/>
  <c r="M18" i="15"/>
  <c r="K18" i="15"/>
  <c r="I18" i="15"/>
  <c r="G18" i="15"/>
  <c r="E18" i="15"/>
  <c r="C18" i="15"/>
  <c r="U17" i="15"/>
  <c r="S17" i="15"/>
  <c r="Q17" i="15"/>
  <c r="O17" i="15"/>
  <c r="M17" i="15"/>
  <c r="K17" i="15"/>
  <c r="I17" i="15"/>
  <c r="G17" i="15"/>
  <c r="E17" i="15"/>
  <c r="C17" i="15"/>
  <c r="U16" i="15"/>
  <c r="S16" i="15"/>
  <c r="Q16" i="15"/>
  <c r="O16" i="15"/>
  <c r="M16" i="15"/>
  <c r="K16" i="15"/>
  <c r="I16" i="15"/>
  <c r="G16" i="15"/>
  <c r="E16" i="15"/>
  <c r="C16" i="15"/>
  <c r="U15" i="15"/>
  <c r="S15" i="15"/>
  <c r="Q15" i="15"/>
  <c r="O15" i="15"/>
  <c r="M15" i="15"/>
  <c r="K15" i="15"/>
  <c r="I15" i="15"/>
  <c r="G15" i="15"/>
  <c r="E15" i="15"/>
  <c r="C15" i="15"/>
  <c r="U14" i="15"/>
  <c r="S14" i="15"/>
  <c r="Q14" i="15"/>
  <c r="O14" i="15"/>
  <c r="M14" i="15"/>
  <c r="K14" i="15"/>
  <c r="I14" i="15"/>
  <c r="G14" i="15"/>
  <c r="E14" i="15"/>
  <c r="C14" i="15"/>
  <c r="U13" i="15"/>
  <c r="S13" i="15"/>
  <c r="Q13" i="15"/>
  <c r="O13" i="15"/>
  <c r="M13" i="15"/>
  <c r="K13" i="15"/>
  <c r="I13" i="15"/>
  <c r="G13" i="15"/>
  <c r="E13" i="15"/>
  <c r="C13" i="15"/>
  <c r="U12" i="15"/>
  <c r="S12" i="15"/>
  <c r="Q12" i="15"/>
  <c r="O12" i="15"/>
  <c r="M12" i="15"/>
  <c r="K12" i="15"/>
  <c r="I12" i="15"/>
  <c r="G12" i="15"/>
  <c r="E12" i="15"/>
  <c r="C12" i="15"/>
  <c r="U11" i="15"/>
  <c r="S11" i="15"/>
  <c r="Q11" i="15"/>
  <c r="O11" i="15"/>
  <c r="M11" i="15"/>
  <c r="K11" i="15"/>
  <c r="I11" i="15"/>
  <c r="G11" i="15"/>
  <c r="E11" i="15"/>
  <c r="C11" i="15"/>
  <c r="U10" i="15"/>
  <c r="S10" i="15"/>
  <c r="Q10" i="15"/>
  <c r="O10" i="15"/>
  <c r="M10" i="15"/>
  <c r="K10" i="15"/>
  <c r="I10" i="15"/>
  <c r="G10" i="15"/>
  <c r="E10" i="15"/>
  <c r="C10" i="15"/>
  <c r="U9" i="15"/>
  <c r="S9" i="15"/>
  <c r="Q9" i="15"/>
  <c r="O9" i="15"/>
  <c r="M9" i="15"/>
  <c r="K9" i="15"/>
  <c r="I9" i="15"/>
  <c r="G9" i="15"/>
  <c r="E9" i="15"/>
  <c r="C9" i="15"/>
  <c r="U8" i="15"/>
  <c r="S8" i="15"/>
  <c r="Q8" i="15"/>
  <c r="O8" i="15"/>
  <c r="M8" i="15"/>
  <c r="K8" i="15"/>
  <c r="I8" i="15"/>
  <c r="G8" i="15"/>
  <c r="E8" i="15"/>
  <c r="C8" i="15"/>
  <c r="U7" i="15"/>
  <c r="S7" i="15"/>
  <c r="Q7" i="15"/>
  <c r="O7" i="15"/>
  <c r="M7" i="15"/>
  <c r="K7" i="15"/>
  <c r="I7" i="15"/>
  <c r="G7" i="15"/>
  <c r="E7" i="15"/>
  <c r="C7" i="15"/>
  <c r="U6" i="15"/>
  <c r="S6" i="15"/>
  <c r="Q6" i="15"/>
  <c r="O6" i="15"/>
  <c r="M6" i="15"/>
  <c r="K6" i="15"/>
  <c r="I6" i="15"/>
  <c r="G6" i="15"/>
  <c r="E6" i="15"/>
  <c r="C6" i="15"/>
  <c r="M57" i="14"/>
  <c r="K57" i="14"/>
  <c r="I57" i="14"/>
  <c r="G57" i="14"/>
  <c r="E57" i="14"/>
  <c r="C57" i="14"/>
  <c r="M56" i="14"/>
  <c r="K56" i="14"/>
  <c r="I56" i="14"/>
  <c r="G56" i="14"/>
  <c r="E56" i="14"/>
  <c r="C56" i="14"/>
  <c r="M55" i="14"/>
  <c r="K55" i="14"/>
  <c r="I55" i="14"/>
  <c r="G55" i="14"/>
  <c r="E55" i="14"/>
  <c r="C55" i="14"/>
  <c r="M54" i="14"/>
  <c r="K54" i="14"/>
  <c r="I54" i="14"/>
  <c r="G54" i="14"/>
  <c r="E54" i="14"/>
  <c r="C54" i="14"/>
  <c r="K53" i="14"/>
  <c r="I53" i="14"/>
  <c r="G53" i="14"/>
  <c r="E53" i="14"/>
  <c r="C53" i="14"/>
  <c r="K52" i="14"/>
  <c r="I52" i="14"/>
  <c r="G52" i="14"/>
  <c r="E52" i="14"/>
  <c r="C52" i="14"/>
  <c r="K51" i="14"/>
  <c r="I51" i="14"/>
  <c r="G51" i="14"/>
  <c r="E51" i="14"/>
  <c r="C51" i="14"/>
  <c r="M50" i="14"/>
  <c r="K50" i="14"/>
  <c r="I50" i="14"/>
  <c r="G50" i="14"/>
  <c r="E50" i="14"/>
  <c r="C50" i="14"/>
  <c r="M49" i="14"/>
  <c r="K49" i="14"/>
  <c r="I49" i="14"/>
  <c r="G49" i="14"/>
  <c r="E49" i="14"/>
  <c r="C49" i="14"/>
  <c r="M48" i="14"/>
  <c r="K48" i="14"/>
  <c r="I48" i="14"/>
  <c r="G48" i="14"/>
  <c r="E48" i="14"/>
  <c r="C48" i="14"/>
  <c r="K47" i="14"/>
  <c r="I47" i="14"/>
  <c r="G47" i="14"/>
  <c r="E47" i="14"/>
  <c r="C47" i="14"/>
  <c r="K46" i="14"/>
  <c r="I46" i="14"/>
  <c r="G46" i="14"/>
  <c r="E46" i="14"/>
  <c r="C46" i="14"/>
  <c r="K45" i="14"/>
  <c r="I45" i="14"/>
  <c r="G45" i="14"/>
  <c r="E45" i="14"/>
  <c r="C45" i="14"/>
  <c r="K44" i="14"/>
  <c r="I44" i="14"/>
  <c r="G44" i="14"/>
  <c r="E44" i="14"/>
  <c r="C44" i="14"/>
  <c r="K43" i="14"/>
  <c r="I43" i="14"/>
  <c r="G43" i="14"/>
  <c r="E43" i="14"/>
  <c r="C43" i="14"/>
  <c r="K42" i="14"/>
  <c r="I42" i="14"/>
  <c r="G42" i="14"/>
  <c r="E42" i="14"/>
  <c r="C42" i="14"/>
  <c r="K41" i="14"/>
  <c r="I41" i="14"/>
  <c r="G41" i="14"/>
  <c r="E41" i="14"/>
  <c r="C41" i="14"/>
  <c r="M40" i="14"/>
  <c r="K40" i="14"/>
  <c r="I40" i="14"/>
  <c r="G40" i="14"/>
  <c r="E40" i="14"/>
  <c r="C40" i="14"/>
  <c r="K39" i="14"/>
  <c r="I39" i="14"/>
  <c r="G39" i="14"/>
  <c r="E39" i="14"/>
  <c r="C39" i="14"/>
  <c r="K38" i="14"/>
  <c r="I38" i="14"/>
  <c r="G38" i="14"/>
  <c r="E38" i="14"/>
  <c r="C38" i="14"/>
  <c r="K37" i="14"/>
  <c r="I37" i="14"/>
  <c r="G37" i="14"/>
  <c r="E37" i="14"/>
  <c r="C37" i="14"/>
  <c r="K36" i="14"/>
  <c r="I36" i="14"/>
  <c r="G36" i="14"/>
  <c r="E36" i="14"/>
  <c r="C36" i="14"/>
  <c r="M27" i="14"/>
  <c r="K27" i="14"/>
  <c r="I27" i="14"/>
  <c r="G27" i="14"/>
  <c r="E27" i="14"/>
  <c r="C27" i="14"/>
  <c r="M26" i="14"/>
  <c r="K26" i="14"/>
  <c r="I26" i="14"/>
  <c r="G26" i="14"/>
  <c r="E26" i="14"/>
  <c r="C26" i="14"/>
  <c r="M25" i="14"/>
  <c r="K25" i="14"/>
  <c r="I25" i="14"/>
  <c r="G25" i="14"/>
  <c r="E25" i="14"/>
  <c r="C25" i="14"/>
  <c r="M24" i="14"/>
  <c r="K24" i="14"/>
  <c r="I24" i="14"/>
  <c r="G24" i="14"/>
  <c r="E24" i="14"/>
  <c r="C24" i="14"/>
  <c r="M23" i="14"/>
  <c r="K23" i="14"/>
  <c r="I23" i="14"/>
  <c r="G23" i="14"/>
  <c r="E23" i="14"/>
  <c r="C23" i="14"/>
  <c r="K22" i="14"/>
  <c r="I22" i="14"/>
  <c r="G22" i="14"/>
  <c r="E22" i="14"/>
  <c r="C22" i="14"/>
  <c r="M21" i="14"/>
  <c r="K21" i="14"/>
  <c r="I21" i="14"/>
  <c r="G21" i="14"/>
  <c r="E21" i="14"/>
  <c r="C21" i="14"/>
  <c r="M20" i="14"/>
  <c r="K20" i="14"/>
  <c r="I20" i="14"/>
  <c r="G20" i="14"/>
  <c r="E20" i="14"/>
  <c r="C20" i="14"/>
  <c r="M19" i="14"/>
  <c r="K19" i="14"/>
  <c r="I19" i="14"/>
  <c r="G19" i="14"/>
  <c r="E19" i="14"/>
  <c r="C19" i="14"/>
  <c r="M18" i="14"/>
  <c r="K18" i="14"/>
  <c r="I18" i="14"/>
  <c r="G18" i="14"/>
  <c r="E18" i="14"/>
  <c r="C18" i="14"/>
  <c r="K17" i="14"/>
  <c r="I17" i="14"/>
  <c r="G17" i="14"/>
  <c r="E17" i="14"/>
  <c r="C17" i="14"/>
  <c r="M16" i="14"/>
  <c r="K16" i="14"/>
  <c r="I16" i="14"/>
  <c r="G16" i="14"/>
  <c r="E16" i="14"/>
  <c r="C16" i="14"/>
  <c r="M15" i="14"/>
  <c r="K15" i="14"/>
  <c r="I15" i="14"/>
  <c r="G15" i="14"/>
  <c r="E15" i="14"/>
  <c r="C15" i="14"/>
  <c r="K14" i="14"/>
  <c r="I14" i="14"/>
  <c r="G14" i="14"/>
  <c r="E14" i="14"/>
  <c r="C14" i="14"/>
  <c r="M13" i="14"/>
  <c r="K13" i="14"/>
  <c r="I13" i="14"/>
  <c r="G13" i="14"/>
  <c r="E13" i="14"/>
  <c r="C13" i="14"/>
  <c r="K12" i="14"/>
  <c r="I12" i="14"/>
  <c r="G12" i="14"/>
  <c r="E12" i="14"/>
  <c r="C12" i="14"/>
  <c r="M11" i="14"/>
  <c r="K11" i="14"/>
  <c r="I11" i="14"/>
  <c r="G11" i="14"/>
  <c r="E11" i="14"/>
  <c r="C11" i="14"/>
  <c r="M10" i="14"/>
  <c r="K10" i="14"/>
  <c r="I10" i="14"/>
  <c r="G10" i="14"/>
  <c r="E10" i="14"/>
  <c r="C10" i="14"/>
  <c r="M9" i="14"/>
  <c r="K9" i="14"/>
  <c r="I9" i="14"/>
  <c r="G9" i="14"/>
  <c r="E9" i="14"/>
  <c r="C9" i="14"/>
  <c r="K8" i="14"/>
  <c r="I8" i="14"/>
  <c r="G8" i="14"/>
  <c r="E8" i="14"/>
  <c r="C8" i="14"/>
  <c r="M7" i="14"/>
  <c r="K7" i="14"/>
  <c r="I7" i="14"/>
  <c r="G7" i="14"/>
  <c r="E7" i="14"/>
  <c r="C7" i="14"/>
  <c r="M6" i="14"/>
  <c r="K6" i="14"/>
  <c r="I6" i="14"/>
  <c r="G6" i="14"/>
  <c r="E6" i="14"/>
  <c r="C6" i="14"/>
  <c r="U115" i="13"/>
  <c r="S115" i="13"/>
  <c r="Q115" i="13"/>
  <c r="O115" i="13"/>
  <c r="M115" i="13"/>
  <c r="K115" i="13"/>
  <c r="I115" i="13"/>
  <c r="G115" i="13"/>
  <c r="E115" i="13"/>
  <c r="C115" i="13"/>
  <c r="U114" i="13"/>
  <c r="S114" i="13"/>
  <c r="Q114" i="13"/>
  <c r="O114" i="13"/>
  <c r="M114" i="13"/>
  <c r="K114" i="13"/>
  <c r="I114" i="13"/>
  <c r="G114" i="13"/>
  <c r="E114" i="13"/>
  <c r="C114" i="13"/>
  <c r="U113" i="13"/>
  <c r="S113" i="13"/>
  <c r="Q113" i="13"/>
  <c r="O113" i="13"/>
  <c r="M113" i="13"/>
  <c r="K113" i="13"/>
  <c r="I113" i="13"/>
  <c r="G113" i="13"/>
  <c r="E113" i="13"/>
  <c r="C113" i="13"/>
  <c r="U112" i="13"/>
  <c r="S112" i="13"/>
  <c r="Q112" i="13"/>
  <c r="O112" i="13"/>
  <c r="M112" i="13"/>
  <c r="K112" i="13"/>
  <c r="I112" i="13"/>
  <c r="G112" i="13"/>
  <c r="E112" i="13"/>
  <c r="C112" i="13"/>
  <c r="U111" i="13"/>
  <c r="S111" i="13"/>
  <c r="Q111" i="13"/>
  <c r="O111" i="13"/>
  <c r="M111" i="13"/>
  <c r="K111" i="13"/>
  <c r="I111" i="13"/>
  <c r="G111" i="13"/>
  <c r="E111" i="13"/>
  <c r="C111" i="13"/>
  <c r="U110" i="13"/>
  <c r="S110" i="13"/>
  <c r="Q110" i="13"/>
  <c r="O110" i="13"/>
  <c r="M110" i="13"/>
  <c r="K110" i="13"/>
  <c r="I110" i="13"/>
  <c r="G110" i="13"/>
  <c r="E110" i="13"/>
  <c r="C110" i="13"/>
  <c r="U109" i="13"/>
  <c r="S109" i="13"/>
  <c r="Q109" i="13"/>
  <c r="O109" i="13"/>
  <c r="M109" i="13"/>
  <c r="K109" i="13"/>
  <c r="I109" i="13"/>
  <c r="G109" i="13"/>
  <c r="E109" i="13"/>
  <c r="C109" i="13"/>
  <c r="U108" i="13"/>
  <c r="S108" i="13"/>
  <c r="Q108" i="13"/>
  <c r="O108" i="13"/>
  <c r="M108" i="13"/>
  <c r="K108" i="13"/>
  <c r="I108" i="13"/>
  <c r="G108" i="13"/>
  <c r="E108" i="13"/>
  <c r="C108" i="13"/>
  <c r="U107" i="13"/>
  <c r="S107" i="13"/>
  <c r="Q107" i="13"/>
  <c r="O107" i="13"/>
  <c r="M107" i="13"/>
  <c r="K107" i="13"/>
  <c r="I107" i="13"/>
  <c r="G107" i="13"/>
  <c r="E107" i="13"/>
  <c r="C107" i="13"/>
  <c r="U106" i="13"/>
  <c r="S106" i="13"/>
  <c r="Q106" i="13"/>
  <c r="O106" i="13"/>
  <c r="M106" i="13"/>
  <c r="K106" i="13"/>
  <c r="I106" i="13"/>
  <c r="G106" i="13"/>
  <c r="E106" i="13"/>
  <c r="C106" i="13"/>
  <c r="U105" i="13"/>
  <c r="S105" i="13"/>
  <c r="Q105" i="13"/>
  <c r="O105" i="13"/>
  <c r="M105" i="13"/>
  <c r="K105" i="13"/>
  <c r="I105" i="13"/>
  <c r="G105" i="13"/>
  <c r="E105" i="13"/>
  <c r="C105" i="13"/>
  <c r="U104" i="13"/>
  <c r="S104" i="13"/>
  <c r="Q104" i="13"/>
  <c r="O104" i="13"/>
  <c r="M104" i="13"/>
  <c r="K104" i="13"/>
  <c r="I104" i="13"/>
  <c r="G104" i="13"/>
  <c r="E104" i="13"/>
  <c r="C104" i="13"/>
  <c r="U103" i="13"/>
  <c r="S103" i="13"/>
  <c r="Q103" i="13"/>
  <c r="O103" i="13"/>
  <c r="M103" i="13"/>
  <c r="K103" i="13"/>
  <c r="I103" i="13"/>
  <c r="G103" i="13"/>
  <c r="E103" i="13"/>
  <c r="C103" i="13"/>
  <c r="U102" i="13"/>
  <c r="S102" i="13"/>
  <c r="Q102" i="13"/>
  <c r="O102" i="13"/>
  <c r="M102" i="13"/>
  <c r="K102" i="13"/>
  <c r="I102" i="13"/>
  <c r="G102" i="13"/>
  <c r="E102" i="13"/>
  <c r="C102" i="13"/>
  <c r="U101" i="13"/>
  <c r="S101" i="13"/>
  <c r="Q101" i="13"/>
  <c r="O101" i="13"/>
  <c r="M101" i="13"/>
  <c r="K101" i="13"/>
  <c r="I101" i="13"/>
  <c r="G101" i="13"/>
  <c r="E101" i="13"/>
  <c r="C101" i="13"/>
  <c r="U100" i="13"/>
  <c r="S100" i="13"/>
  <c r="Q100" i="13"/>
  <c r="O100" i="13"/>
  <c r="M100" i="13"/>
  <c r="K100" i="13"/>
  <c r="I100" i="13"/>
  <c r="G100" i="13"/>
  <c r="E100" i="13"/>
  <c r="C100" i="13"/>
  <c r="U99" i="13"/>
  <c r="S99" i="13"/>
  <c r="Q99" i="13"/>
  <c r="O99" i="13"/>
  <c r="M99" i="13"/>
  <c r="K99" i="13"/>
  <c r="I99" i="13"/>
  <c r="G99" i="13"/>
  <c r="E99" i="13"/>
  <c r="C99" i="13"/>
  <c r="U98" i="13"/>
  <c r="S98" i="13"/>
  <c r="Q98" i="13"/>
  <c r="O98" i="13"/>
  <c r="M98" i="13"/>
  <c r="K98" i="13"/>
  <c r="I98" i="13"/>
  <c r="G98" i="13"/>
  <c r="E98" i="13"/>
  <c r="C98" i="13"/>
  <c r="U97" i="13"/>
  <c r="S97" i="13"/>
  <c r="Q97" i="13"/>
  <c r="O97" i="13"/>
  <c r="M97" i="13"/>
  <c r="K97" i="13"/>
  <c r="I97" i="13"/>
  <c r="G97" i="13"/>
  <c r="E97" i="13"/>
  <c r="C97" i="13"/>
  <c r="U96" i="13"/>
  <c r="S96" i="13"/>
  <c r="Q96" i="13"/>
  <c r="O96" i="13"/>
  <c r="M96" i="13"/>
  <c r="K96" i="13"/>
  <c r="I96" i="13"/>
  <c r="G96" i="13"/>
  <c r="E96" i="13"/>
  <c r="C96" i="13"/>
  <c r="U95" i="13"/>
  <c r="S95" i="13"/>
  <c r="Q95" i="13"/>
  <c r="O95" i="13"/>
  <c r="M95" i="13"/>
  <c r="K95" i="13"/>
  <c r="I95" i="13"/>
  <c r="G95" i="13"/>
  <c r="E95" i="13"/>
  <c r="C95" i="13"/>
  <c r="U94" i="13"/>
  <c r="S94" i="13"/>
  <c r="Q94" i="13"/>
  <c r="O94" i="13"/>
  <c r="M94" i="13"/>
  <c r="K94" i="13"/>
  <c r="I94" i="13"/>
  <c r="G94" i="13"/>
  <c r="E94" i="13"/>
  <c r="C94" i="13"/>
  <c r="S85" i="13"/>
  <c r="Q85" i="13"/>
  <c r="O85" i="13"/>
  <c r="M85" i="13"/>
  <c r="K85" i="13"/>
  <c r="I85" i="13"/>
  <c r="E85" i="13"/>
  <c r="C85" i="13"/>
  <c r="S84" i="13"/>
  <c r="Q84" i="13"/>
  <c r="O84" i="13"/>
  <c r="M84" i="13"/>
  <c r="K84" i="13"/>
  <c r="I84" i="13"/>
  <c r="G84" i="13"/>
  <c r="E84" i="13"/>
  <c r="C84" i="13"/>
  <c r="S83" i="13"/>
  <c r="O83" i="13"/>
  <c r="M83" i="13"/>
  <c r="K83" i="13"/>
  <c r="I83" i="13"/>
  <c r="E83" i="13"/>
  <c r="C83" i="13"/>
  <c r="U82" i="13"/>
  <c r="S82" i="13"/>
  <c r="Q82" i="13"/>
  <c r="O82" i="13"/>
  <c r="M82" i="13"/>
  <c r="K82" i="13"/>
  <c r="I82" i="13"/>
  <c r="G82" i="13"/>
  <c r="E82" i="13"/>
  <c r="C82" i="13"/>
  <c r="S81" i="13"/>
  <c r="O81" i="13"/>
  <c r="M81" i="13"/>
  <c r="K81" i="13"/>
  <c r="I81" i="13"/>
  <c r="E81" i="13"/>
  <c r="C81" i="13"/>
  <c r="U80" i="13"/>
  <c r="S80" i="13"/>
  <c r="Q80" i="13"/>
  <c r="O80" i="13"/>
  <c r="M80" i="13"/>
  <c r="K80" i="13"/>
  <c r="I80" i="13"/>
  <c r="G80" i="13"/>
  <c r="E80" i="13"/>
  <c r="C80" i="13"/>
  <c r="S79" i="13"/>
  <c r="O79" i="13"/>
  <c r="M79" i="13"/>
  <c r="K79" i="13"/>
  <c r="I79" i="13"/>
  <c r="G79" i="13"/>
  <c r="E79" i="13"/>
  <c r="C79" i="13"/>
  <c r="S78" i="13"/>
  <c r="Q78" i="13"/>
  <c r="O78" i="13"/>
  <c r="M78" i="13"/>
  <c r="K78" i="13"/>
  <c r="I78" i="13"/>
  <c r="E78" i="13"/>
  <c r="C78" i="13"/>
  <c r="U77" i="13"/>
  <c r="S77" i="13"/>
  <c r="Q77" i="13"/>
  <c r="K77" i="13"/>
  <c r="I77" i="13"/>
  <c r="G77" i="13"/>
  <c r="E77" i="13"/>
  <c r="C77" i="13"/>
  <c r="U76" i="13"/>
  <c r="S76" i="13"/>
  <c r="Q76" i="13"/>
  <c r="O76" i="13"/>
  <c r="K76" i="13"/>
  <c r="I76" i="13"/>
  <c r="G76" i="13"/>
  <c r="E76" i="13"/>
  <c r="C76" i="13"/>
  <c r="U75" i="13"/>
  <c r="S75" i="13"/>
  <c r="Q75" i="13"/>
  <c r="O75" i="13"/>
  <c r="M75" i="13"/>
  <c r="K75" i="13"/>
  <c r="I75" i="13"/>
  <c r="G75" i="13"/>
  <c r="E75" i="13"/>
  <c r="C75" i="13"/>
  <c r="S74" i="13"/>
  <c r="Q74" i="13"/>
  <c r="O74" i="13"/>
  <c r="M74" i="13"/>
  <c r="K74" i="13"/>
  <c r="I74" i="13"/>
  <c r="G74" i="13"/>
  <c r="E74" i="13"/>
  <c r="C74" i="13"/>
  <c r="S73" i="13"/>
  <c r="O73" i="13"/>
  <c r="K73" i="13"/>
  <c r="I73" i="13"/>
  <c r="E73" i="13"/>
  <c r="C73" i="13"/>
  <c r="U72" i="13"/>
  <c r="S72" i="13"/>
  <c r="Q72" i="13"/>
  <c r="O72" i="13"/>
  <c r="M72" i="13"/>
  <c r="K72" i="13"/>
  <c r="I72" i="13"/>
  <c r="G72" i="13"/>
  <c r="E72" i="13"/>
  <c r="C72" i="13"/>
  <c r="S71" i="13"/>
  <c r="Q71" i="13"/>
  <c r="O71" i="13"/>
  <c r="K71" i="13"/>
  <c r="I71" i="13"/>
  <c r="G71" i="13"/>
  <c r="E71" i="13"/>
  <c r="C71" i="13"/>
  <c r="S70" i="13"/>
  <c r="O70" i="13"/>
  <c r="K70" i="13"/>
  <c r="I70" i="13"/>
  <c r="E70" i="13"/>
  <c r="C70" i="13"/>
  <c r="S69" i="13"/>
  <c r="K69" i="13"/>
  <c r="I69" i="13"/>
  <c r="E69" i="13"/>
  <c r="C69" i="13"/>
  <c r="S68" i="13"/>
  <c r="O68" i="13"/>
  <c r="K68" i="13"/>
  <c r="I68" i="13"/>
  <c r="E68" i="13"/>
  <c r="C68" i="13"/>
  <c r="S67" i="13"/>
  <c r="Q67" i="13"/>
  <c r="O67" i="13"/>
  <c r="K67" i="13"/>
  <c r="I67" i="13"/>
  <c r="G67" i="13"/>
  <c r="E67" i="13"/>
  <c r="C67" i="13"/>
  <c r="S66" i="13"/>
  <c r="Q66" i="13"/>
  <c r="O66" i="13"/>
  <c r="K66" i="13"/>
  <c r="I66" i="13"/>
  <c r="E66" i="13"/>
  <c r="C66" i="13"/>
  <c r="U65" i="13"/>
  <c r="S65" i="13"/>
  <c r="O65" i="13"/>
  <c r="K65" i="13"/>
  <c r="I65" i="13"/>
  <c r="E65" i="13"/>
  <c r="C65" i="13"/>
  <c r="U64" i="13"/>
  <c r="O64" i="13"/>
  <c r="K64" i="13"/>
  <c r="I64" i="13"/>
  <c r="E64" i="13"/>
  <c r="C64" i="13"/>
  <c r="U56" i="13"/>
  <c r="S56" i="13"/>
  <c r="Q56" i="13"/>
  <c r="O56" i="13"/>
  <c r="M56" i="13"/>
  <c r="K56" i="13"/>
  <c r="I56" i="13"/>
  <c r="G56" i="13"/>
  <c r="E56" i="13"/>
  <c r="C56" i="13"/>
  <c r="U55" i="13"/>
  <c r="S55" i="13"/>
  <c r="Q55" i="13"/>
  <c r="O55" i="13"/>
  <c r="M55" i="13"/>
  <c r="K55" i="13"/>
  <c r="I55" i="13"/>
  <c r="G55" i="13"/>
  <c r="E55" i="13"/>
  <c r="C55" i="13"/>
  <c r="U54" i="13"/>
  <c r="S54" i="13"/>
  <c r="Q54" i="13"/>
  <c r="O54" i="13"/>
  <c r="M54" i="13"/>
  <c r="K54" i="13"/>
  <c r="I54" i="13"/>
  <c r="G54" i="13"/>
  <c r="E54" i="13"/>
  <c r="C54" i="13"/>
  <c r="U53" i="13"/>
  <c r="S53" i="13"/>
  <c r="Q53" i="13"/>
  <c r="O53" i="13"/>
  <c r="M53" i="13"/>
  <c r="K53" i="13"/>
  <c r="I53" i="13"/>
  <c r="G53" i="13"/>
  <c r="E53" i="13"/>
  <c r="C53" i="13"/>
  <c r="U52" i="13"/>
  <c r="S52" i="13"/>
  <c r="Q52" i="13"/>
  <c r="O52" i="13"/>
  <c r="M52" i="13"/>
  <c r="K52" i="13"/>
  <c r="I52" i="13"/>
  <c r="G52" i="13"/>
  <c r="E52" i="13"/>
  <c r="C52" i="13"/>
  <c r="U51" i="13"/>
  <c r="S51" i="13"/>
  <c r="Q51" i="13"/>
  <c r="O51" i="13"/>
  <c r="M51" i="13"/>
  <c r="K51" i="13"/>
  <c r="I51" i="13"/>
  <c r="G51" i="13"/>
  <c r="E51" i="13"/>
  <c r="C51" i="13"/>
  <c r="U50" i="13"/>
  <c r="S50" i="13"/>
  <c r="Q50" i="13"/>
  <c r="O50" i="13"/>
  <c r="M50" i="13"/>
  <c r="K50" i="13"/>
  <c r="I50" i="13"/>
  <c r="G50" i="13"/>
  <c r="E50" i="13"/>
  <c r="C50" i="13"/>
  <c r="U49" i="13"/>
  <c r="S49" i="13"/>
  <c r="Q49" i="13"/>
  <c r="O49" i="13"/>
  <c r="M49" i="13"/>
  <c r="K49" i="13"/>
  <c r="I49" i="13"/>
  <c r="G49" i="13"/>
  <c r="E49" i="13"/>
  <c r="C49" i="13"/>
  <c r="U48" i="13"/>
  <c r="S48" i="13"/>
  <c r="Q48" i="13"/>
  <c r="O48" i="13"/>
  <c r="M48" i="13"/>
  <c r="K48" i="13"/>
  <c r="I48" i="13"/>
  <c r="G48" i="13"/>
  <c r="E48" i="13"/>
  <c r="C48" i="13"/>
  <c r="U47" i="13"/>
  <c r="S47" i="13"/>
  <c r="Q47" i="13"/>
  <c r="O47" i="13"/>
  <c r="M47" i="13"/>
  <c r="K47" i="13"/>
  <c r="I47" i="13"/>
  <c r="G47" i="13"/>
  <c r="E47" i="13"/>
  <c r="C47" i="13"/>
  <c r="U46" i="13"/>
  <c r="S46" i="13"/>
  <c r="Q46" i="13"/>
  <c r="O46" i="13"/>
  <c r="M46" i="13"/>
  <c r="K46" i="13"/>
  <c r="I46" i="13"/>
  <c r="G46" i="13"/>
  <c r="E46" i="13"/>
  <c r="C46" i="13"/>
  <c r="U45" i="13"/>
  <c r="S45" i="13"/>
  <c r="Q45" i="13"/>
  <c r="O45" i="13"/>
  <c r="M45" i="13"/>
  <c r="K45" i="13"/>
  <c r="I45" i="13"/>
  <c r="G45" i="13"/>
  <c r="E45" i="13"/>
  <c r="C45" i="13"/>
  <c r="U44" i="13"/>
  <c r="S44" i="13"/>
  <c r="Q44" i="13"/>
  <c r="O44" i="13"/>
  <c r="M44" i="13"/>
  <c r="K44" i="13"/>
  <c r="I44" i="13"/>
  <c r="G44" i="13"/>
  <c r="E44" i="13"/>
  <c r="C44" i="13"/>
  <c r="U43" i="13"/>
  <c r="S43" i="13"/>
  <c r="Q43" i="13"/>
  <c r="O43" i="13"/>
  <c r="M43" i="13"/>
  <c r="K43" i="13"/>
  <c r="I43" i="13"/>
  <c r="G43" i="13"/>
  <c r="E43" i="13"/>
  <c r="C43" i="13"/>
  <c r="U42" i="13"/>
  <c r="S42" i="13"/>
  <c r="Q42" i="13"/>
  <c r="O42" i="13"/>
  <c r="M42" i="13"/>
  <c r="K42" i="13"/>
  <c r="I42" i="13"/>
  <c r="G42" i="13"/>
  <c r="E42" i="13"/>
  <c r="C42" i="13"/>
  <c r="U41" i="13"/>
  <c r="S41" i="13"/>
  <c r="Q41" i="13"/>
  <c r="O41" i="13"/>
  <c r="M41" i="13"/>
  <c r="K41" i="13"/>
  <c r="I41" i="13"/>
  <c r="G41" i="13"/>
  <c r="E41" i="13"/>
  <c r="C41" i="13"/>
  <c r="U40" i="13"/>
  <c r="S40" i="13"/>
  <c r="Q40" i="13"/>
  <c r="O40" i="13"/>
  <c r="M40" i="13"/>
  <c r="K40" i="13"/>
  <c r="I40" i="13"/>
  <c r="G40" i="13"/>
  <c r="E40" i="13"/>
  <c r="C40" i="13"/>
  <c r="U39" i="13"/>
  <c r="S39" i="13"/>
  <c r="Q39" i="13"/>
  <c r="O39" i="13"/>
  <c r="M39" i="13"/>
  <c r="K39" i="13"/>
  <c r="I39" i="13"/>
  <c r="G39" i="13"/>
  <c r="E39" i="13"/>
  <c r="C39" i="13"/>
  <c r="U38" i="13"/>
  <c r="S38" i="13"/>
  <c r="Q38" i="13"/>
  <c r="O38" i="13"/>
  <c r="M38" i="13"/>
  <c r="K38" i="13"/>
  <c r="I38" i="13"/>
  <c r="G38" i="13"/>
  <c r="E38" i="13"/>
  <c r="C38" i="13"/>
  <c r="U37" i="13"/>
  <c r="S37" i="13"/>
  <c r="Q37" i="13"/>
  <c r="O37" i="13"/>
  <c r="M37" i="13"/>
  <c r="K37" i="13"/>
  <c r="I37" i="13"/>
  <c r="G37" i="13"/>
  <c r="E37" i="13"/>
  <c r="C37" i="13"/>
  <c r="U36" i="13"/>
  <c r="S36" i="13"/>
  <c r="Q36" i="13"/>
  <c r="O36" i="13"/>
  <c r="M36" i="13"/>
  <c r="K36" i="13"/>
  <c r="I36" i="13"/>
  <c r="G36" i="13"/>
  <c r="E36" i="13"/>
  <c r="C36" i="13"/>
  <c r="U35" i="13"/>
  <c r="S35" i="13"/>
  <c r="Q35" i="13"/>
  <c r="O35" i="13"/>
  <c r="M35" i="13"/>
  <c r="K35" i="13"/>
  <c r="I35" i="13"/>
  <c r="G35" i="13"/>
  <c r="E35" i="13"/>
  <c r="C35" i="13"/>
  <c r="U27" i="13"/>
  <c r="S27" i="13"/>
  <c r="Q27" i="13"/>
  <c r="O27" i="13"/>
  <c r="M27" i="13"/>
  <c r="K27" i="13"/>
  <c r="I27" i="13"/>
  <c r="G27" i="13"/>
  <c r="E27" i="13"/>
  <c r="C27" i="13"/>
  <c r="U26" i="13"/>
  <c r="S26" i="13"/>
  <c r="Q26" i="13"/>
  <c r="O26" i="13"/>
  <c r="M26" i="13"/>
  <c r="K26" i="13"/>
  <c r="I26" i="13"/>
  <c r="G26" i="13"/>
  <c r="E26" i="13"/>
  <c r="C26" i="13"/>
  <c r="U25" i="13"/>
  <c r="S25" i="13"/>
  <c r="Q25" i="13"/>
  <c r="O25" i="13"/>
  <c r="M25" i="13"/>
  <c r="K25" i="13"/>
  <c r="I25" i="13"/>
  <c r="G25" i="13"/>
  <c r="E25" i="13"/>
  <c r="C25" i="13"/>
  <c r="U24" i="13"/>
  <c r="S24" i="13"/>
  <c r="Q24" i="13"/>
  <c r="O24" i="13"/>
  <c r="M24" i="13"/>
  <c r="K24" i="13"/>
  <c r="I24" i="13"/>
  <c r="G24" i="13"/>
  <c r="E24" i="13"/>
  <c r="C24" i="13"/>
  <c r="U23" i="13"/>
  <c r="S23" i="13"/>
  <c r="Q23" i="13"/>
  <c r="O23" i="13"/>
  <c r="M23" i="13"/>
  <c r="K23" i="13"/>
  <c r="I23" i="13"/>
  <c r="G23" i="13"/>
  <c r="E23" i="13"/>
  <c r="C23" i="13"/>
  <c r="U22" i="13"/>
  <c r="S22" i="13"/>
  <c r="Q22" i="13"/>
  <c r="O22" i="13"/>
  <c r="M22" i="13"/>
  <c r="K22" i="13"/>
  <c r="I22" i="13"/>
  <c r="G22" i="13"/>
  <c r="E22" i="13"/>
  <c r="C22" i="13"/>
  <c r="U21" i="13"/>
  <c r="S21" i="13"/>
  <c r="Q21" i="13"/>
  <c r="O21" i="13"/>
  <c r="M21" i="13"/>
  <c r="K21" i="13"/>
  <c r="I21" i="13"/>
  <c r="G21" i="13"/>
  <c r="E21" i="13"/>
  <c r="C21" i="13"/>
  <c r="U20" i="13"/>
  <c r="S20" i="13"/>
  <c r="Q20" i="13"/>
  <c r="O20" i="13"/>
  <c r="M20" i="13"/>
  <c r="K20" i="13"/>
  <c r="I20" i="13"/>
  <c r="G20" i="13"/>
  <c r="E20" i="13"/>
  <c r="C20" i="13"/>
  <c r="U19" i="13"/>
  <c r="S19" i="13"/>
  <c r="Q19" i="13"/>
  <c r="O19" i="13"/>
  <c r="M19" i="13"/>
  <c r="K19" i="13"/>
  <c r="I19" i="13"/>
  <c r="G19" i="13"/>
  <c r="E19" i="13"/>
  <c r="C19" i="13"/>
  <c r="U18" i="13"/>
  <c r="S18" i="13"/>
  <c r="Q18" i="13"/>
  <c r="O18" i="13"/>
  <c r="M18" i="13"/>
  <c r="K18" i="13"/>
  <c r="I18" i="13"/>
  <c r="G18" i="13"/>
  <c r="E18" i="13"/>
  <c r="C18" i="13"/>
  <c r="U17" i="13"/>
  <c r="S17" i="13"/>
  <c r="Q17" i="13"/>
  <c r="O17" i="13"/>
  <c r="M17" i="13"/>
  <c r="K17" i="13"/>
  <c r="I17" i="13"/>
  <c r="G17" i="13"/>
  <c r="E17" i="13"/>
  <c r="C17" i="13"/>
  <c r="U16" i="13"/>
  <c r="S16" i="13"/>
  <c r="Q16" i="13"/>
  <c r="O16" i="13"/>
  <c r="M16" i="13"/>
  <c r="K16" i="13"/>
  <c r="I16" i="13"/>
  <c r="G16" i="13"/>
  <c r="E16" i="13"/>
  <c r="C16" i="13"/>
  <c r="U15" i="13"/>
  <c r="S15" i="13"/>
  <c r="Q15" i="13"/>
  <c r="O15" i="13"/>
  <c r="M15" i="13"/>
  <c r="K15" i="13"/>
  <c r="I15" i="13"/>
  <c r="G15" i="13"/>
  <c r="E15" i="13"/>
  <c r="C15" i="13"/>
  <c r="U14" i="13"/>
  <c r="S14" i="13"/>
  <c r="Q14" i="13"/>
  <c r="O14" i="13"/>
  <c r="M14" i="13"/>
  <c r="K14" i="13"/>
  <c r="I14" i="13"/>
  <c r="G14" i="13"/>
  <c r="E14" i="13"/>
  <c r="C14" i="13"/>
  <c r="U13" i="13"/>
  <c r="S13" i="13"/>
  <c r="Q13" i="13"/>
  <c r="O13" i="13"/>
  <c r="M13" i="13"/>
  <c r="K13" i="13"/>
  <c r="I13" i="13"/>
  <c r="G13" i="13"/>
  <c r="E13" i="13"/>
  <c r="C13" i="13"/>
  <c r="U12" i="13"/>
  <c r="S12" i="13"/>
  <c r="Q12" i="13"/>
  <c r="O12" i="13"/>
  <c r="M12" i="13"/>
  <c r="K12" i="13"/>
  <c r="I12" i="13"/>
  <c r="G12" i="13"/>
  <c r="E12" i="13"/>
  <c r="C12" i="13"/>
  <c r="U11" i="13"/>
  <c r="S11" i="13"/>
  <c r="Q11" i="13"/>
  <c r="O11" i="13"/>
  <c r="M11" i="13"/>
  <c r="K11" i="13"/>
  <c r="I11" i="13"/>
  <c r="G11" i="13"/>
  <c r="E11" i="13"/>
  <c r="C11" i="13"/>
  <c r="U10" i="13"/>
  <c r="S10" i="13"/>
  <c r="Q10" i="13"/>
  <c r="O10" i="13"/>
  <c r="M10" i="13"/>
  <c r="K10" i="13"/>
  <c r="I10" i="13"/>
  <c r="G10" i="13"/>
  <c r="E10" i="13"/>
  <c r="C10" i="13"/>
  <c r="U9" i="13"/>
  <c r="S9" i="13"/>
  <c r="Q9" i="13"/>
  <c r="O9" i="13"/>
  <c r="M9" i="13"/>
  <c r="K9" i="13"/>
  <c r="I9" i="13"/>
  <c r="G9" i="13"/>
  <c r="E9" i="13"/>
  <c r="C9" i="13"/>
  <c r="U8" i="13"/>
  <c r="S8" i="13"/>
  <c r="Q8" i="13"/>
  <c r="O8" i="13"/>
  <c r="M8" i="13"/>
  <c r="K8" i="13"/>
  <c r="I8" i="13"/>
  <c r="G8" i="13"/>
  <c r="E8" i="13"/>
  <c r="C8" i="13"/>
  <c r="U7" i="13"/>
  <c r="S7" i="13"/>
  <c r="Q7" i="13"/>
  <c r="O7" i="13"/>
  <c r="M7" i="13"/>
  <c r="K7" i="13"/>
  <c r="I7" i="13"/>
  <c r="G7" i="13"/>
  <c r="E7" i="13"/>
  <c r="C7" i="13"/>
  <c r="U6" i="13"/>
  <c r="S6" i="13"/>
  <c r="Q6" i="13"/>
  <c r="O6" i="13"/>
  <c r="M6" i="13"/>
  <c r="K6" i="13"/>
  <c r="I6" i="13"/>
  <c r="G6" i="13"/>
  <c r="E6" i="13"/>
  <c r="C6" i="13"/>
  <c r="M57" i="12"/>
  <c r="K57" i="12"/>
  <c r="I57" i="12"/>
  <c r="G57" i="12"/>
  <c r="E57" i="12"/>
  <c r="C57" i="12"/>
  <c r="M56" i="12"/>
  <c r="K56" i="12"/>
  <c r="I56" i="12"/>
  <c r="G56" i="12"/>
  <c r="E56" i="12"/>
  <c r="C56" i="12"/>
  <c r="M55" i="12"/>
  <c r="K55" i="12"/>
  <c r="I55" i="12"/>
  <c r="G55" i="12"/>
  <c r="E55" i="12"/>
  <c r="C55" i="12"/>
  <c r="M54" i="12"/>
  <c r="K54" i="12"/>
  <c r="I54" i="12"/>
  <c r="G54" i="12"/>
  <c r="E54" i="12"/>
  <c r="C54" i="12"/>
  <c r="M53" i="12"/>
  <c r="K53" i="12"/>
  <c r="G53" i="12"/>
  <c r="E53" i="12"/>
  <c r="C53" i="12"/>
  <c r="M52" i="12"/>
  <c r="K52" i="12"/>
  <c r="G52" i="12"/>
  <c r="E52" i="12"/>
  <c r="C52" i="12"/>
  <c r="M51" i="12"/>
  <c r="K51" i="12"/>
  <c r="G51" i="12"/>
  <c r="E51" i="12"/>
  <c r="C51" i="12"/>
  <c r="M50" i="12"/>
  <c r="K50" i="12"/>
  <c r="I50" i="12"/>
  <c r="G50" i="12"/>
  <c r="E50" i="12"/>
  <c r="C50" i="12"/>
  <c r="M49" i="12"/>
  <c r="K49" i="12"/>
  <c r="I49" i="12"/>
  <c r="G49" i="12"/>
  <c r="E49" i="12"/>
  <c r="C49" i="12"/>
  <c r="M48" i="12"/>
  <c r="K48" i="12"/>
  <c r="I48" i="12"/>
  <c r="G48" i="12"/>
  <c r="E48" i="12"/>
  <c r="C48" i="12"/>
  <c r="M47" i="12"/>
  <c r="K47" i="12"/>
  <c r="G47" i="12"/>
  <c r="E47" i="12"/>
  <c r="C47" i="12"/>
  <c r="M46" i="12"/>
  <c r="K46" i="12"/>
  <c r="G46" i="12"/>
  <c r="E46" i="12"/>
  <c r="C46" i="12"/>
  <c r="M45" i="12"/>
  <c r="K45" i="12"/>
  <c r="G45" i="12"/>
  <c r="E45" i="12"/>
  <c r="C45" i="12"/>
  <c r="M44" i="12"/>
  <c r="K44" i="12"/>
  <c r="G44" i="12"/>
  <c r="E44" i="12"/>
  <c r="C44" i="12"/>
  <c r="M43" i="12"/>
  <c r="K43" i="12"/>
  <c r="G43" i="12"/>
  <c r="E43" i="12"/>
  <c r="C43" i="12"/>
  <c r="M42" i="12"/>
  <c r="K42" i="12"/>
  <c r="G42" i="12"/>
  <c r="E42" i="12"/>
  <c r="C42" i="12"/>
  <c r="M41" i="12"/>
  <c r="K41" i="12"/>
  <c r="G41" i="12"/>
  <c r="E41" i="12"/>
  <c r="C41" i="12"/>
  <c r="M40" i="12"/>
  <c r="K40" i="12"/>
  <c r="I40" i="12"/>
  <c r="G40" i="12"/>
  <c r="E40" i="12"/>
  <c r="C40" i="12"/>
  <c r="M39" i="12"/>
  <c r="K39" i="12"/>
  <c r="G39" i="12"/>
  <c r="E39" i="12"/>
  <c r="C39" i="12"/>
  <c r="M38" i="12"/>
  <c r="K38" i="12"/>
  <c r="G38" i="12"/>
  <c r="E38" i="12"/>
  <c r="C38" i="12"/>
  <c r="M37" i="12"/>
  <c r="K37" i="12"/>
  <c r="G37" i="12"/>
  <c r="E37" i="12"/>
  <c r="C37" i="12"/>
  <c r="M36" i="12"/>
  <c r="K36" i="12"/>
  <c r="G36" i="12"/>
  <c r="E36" i="12"/>
  <c r="C36" i="12"/>
  <c r="M27" i="12"/>
  <c r="K27" i="12"/>
  <c r="I27" i="12"/>
  <c r="G27" i="12"/>
  <c r="E27" i="12"/>
  <c r="C27" i="12"/>
  <c r="M26" i="12"/>
  <c r="K26" i="12"/>
  <c r="I26" i="12"/>
  <c r="G26" i="12"/>
  <c r="E26" i="12"/>
  <c r="C26" i="12"/>
  <c r="M25" i="12"/>
  <c r="K25" i="12"/>
  <c r="I25" i="12"/>
  <c r="G25" i="12"/>
  <c r="E25" i="12"/>
  <c r="C25" i="12"/>
  <c r="M24" i="12"/>
  <c r="K24" i="12"/>
  <c r="I24" i="12"/>
  <c r="G24" i="12"/>
  <c r="E24" i="12"/>
  <c r="C24" i="12"/>
  <c r="M23" i="12"/>
  <c r="K23" i="12"/>
  <c r="I23" i="12"/>
  <c r="G23" i="12"/>
  <c r="E23" i="12"/>
  <c r="C23" i="12"/>
  <c r="M22" i="12"/>
  <c r="K22" i="12"/>
  <c r="G22" i="12"/>
  <c r="E22" i="12"/>
  <c r="C22" i="12"/>
  <c r="M21" i="12"/>
  <c r="K21" i="12"/>
  <c r="I21" i="12"/>
  <c r="G21" i="12"/>
  <c r="E21" i="12"/>
  <c r="C21" i="12"/>
  <c r="M20" i="12"/>
  <c r="K20" i="12"/>
  <c r="I20" i="12"/>
  <c r="G20" i="12"/>
  <c r="E20" i="12"/>
  <c r="C20" i="12"/>
  <c r="M19" i="12"/>
  <c r="K19" i="12"/>
  <c r="I19" i="12"/>
  <c r="G19" i="12"/>
  <c r="E19" i="12"/>
  <c r="C19" i="12"/>
  <c r="M18" i="12"/>
  <c r="K18" i="12"/>
  <c r="I18" i="12"/>
  <c r="G18" i="12"/>
  <c r="E18" i="12"/>
  <c r="C18" i="12"/>
  <c r="M17" i="12"/>
  <c r="K17" i="12"/>
  <c r="G17" i="12"/>
  <c r="E17" i="12"/>
  <c r="C17" i="12"/>
  <c r="M16" i="12"/>
  <c r="K16" i="12"/>
  <c r="I16" i="12"/>
  <c r="G16" i="12"/>
  <c r="E16" i="12"/>
  <c r="C16" i="12"/>
  <c r="M15" i="12"/>
  <c r="K15" i="12"/>
  <c r="I15" i="12"/>
  <c r="G15" i="12"/>
  <c r="E15" i="12"/>
  <c r="C15" i="12"/>
  <c r="M14" i="12"/>
  <c r="K14" i="12"/>
  <c r="G14" i="12"/>
  <c r="E14" i="12"/>
  <c r="C14" i="12"/>
  <c r="M13" i="12"/>
  <c r="K13" i="12"/>
  <c r="I13" i="12"/>
  <c r="G13" i="12"/>
  <c r="E13" i="12"/>
  <c r="C13" i="12"/>
  <c r="M12" i="12"/>
  <c r="K12" i="12"/>
  <c r="G12" i="12"/>
  <c r="E12" i="12"/>
  <c r="C12" i="12"/>
  <c r="M11" i="12"/>
  <c r="K11" i="12"/>
  <c r="I11" i="12"/>
  <c r="G11" i="12"/>
  <c r="E11" i="12"/>
  <c r="C11" i="12"/>
  <c r="M10" i="12"/>
  <c r="K10" i="12"/>
  <c r="I10" i="12"/>
  <c r="G10" i="12"/>
  <c r="E10" i="12"/>
  <c r="C10" i="12"/>
  <c r="M9" i="12"/>
  <c r="K9" i="12"/>
  <c r="I9" i="12"/>
  <c r="G9" i="12"/>
  <c r="E9" i="12"/>
  <c r="C9" i="12"/>
  <c r="M8" i="12"/>
  <c r="K8" i="12"/>
  <c r="G8" i="12"/>
  <c r="E8" i="12"/>
  <c r="C8" i="12"/>
  <c r="M7" i="12"/>
  <c r="K7" i="12"/>
  <c r="I7" i="12"/>
  <c r="G7" i="12"/>
  <c r="E7" i="12"/>
  <c r="C7" i="12"/>
  <c r="M6" i="12"/>
  <c r="K6" i="12"/>
  <c r="I6" i="12"/>
  <c r="G6" i="12"/>
  <c r="E6" i="12"/>
  <c r="C6" i="12"/>
  <c r="U117" i="11"/>
  <c r="S117" i="11"/>
  <c r="Q117" i="11"/>
  <c r="O117" i="11"/>
  <c r="M117" i="11"/>
  <c r="K117" i="11"/>
  <c r="I117" i="11"/>
  <c r="G117" i="11"/>
  <c r="E117" i="11"/>
  <c r="C117" i="11"/>
  <c r="U116" i="11"/>
  <c r="S116" i="11"/>
  <c r="Q116" i="11"/>
  <c r="O116" i="11"/>
  <c r="M116" i="11"/>
  <c r="K116" i="11"/>
  <c r="I116" i="11"/>
  <c r="G116" i="11"/>
  <c r="E116" i="11"/>
  <c r="C116" i="11"/>
  <c r="U115" i="11"/>
  <c r="S115" i="11"/>
  <c r="Q115" i="11"/>
  <c r="O115" i="11"/>
  <c r="M115" i="11"/>
  <c r="K115" i="11"/>
  <c r="I115" i="11"/>
  <c r="G115" i="11"/>
  <c r="E115" i="11"/>
  <c r="C115" i="11"/>
  <c r="U114" i="11"/>
  <c r="S114" i="11"/>
  <c r="Q114" i="11"/>
  <c r="O114" i="11"/>
  <c r="M114" i="11"/>
  <c r="K114" i="11"/>
  <c r="I114" i="11"/>
  <c r="G114" i="11"/>
  <c r="E114" i="11"/>
  <c r="C114" i="11"/>
  <c r="U113" i="11"/>
  <c r="S113" i="11"/>
  <c r="Q113" i="11"/>
  <c r="O113" i="11"/>
  <c r="M113" i="11"/>
  <c r="K113" i="11"/>
  <c r="I113" i="11"/>
  <c r="G113" i="11"/>
  <c r="E113" i="11"/>
  <c r="C113" i="11"/>
  <c r="U112" i="11"/>
  <c r="S112" i="11"/>
  <c r="Q112" i="11"/>
  <c r="O112" i="11"/>
  <c r="M112" i="11"/>
  <c r="K112" i="11"/>
  <c r="I112" i="11"/>
  <c r="G112" i="11"/>
  <c r="E112" i="11"/>
  <c r="C112" i="11"/>
  <c r="U111" i="11"/>
  <c r="S111" i="11"/>
  <c r="Q111" i="11"/>
  <c r="O111" i="11"/>
  <c r="M111" i="11"/>
  <c r="K111" i="11"/>
  <c r="I111" i="11"/>
  <c r="G111" i="11"/>
  <c r="E111" i="11"/>
  <c r="C111" i="11"/>
  <c r="U110" i="11"/>
  <c r="S110" i="11"/>
  <c r="Q110" i="11"/>
  <c r="O110" i="11"/>
  <c r="M110" i="11"/>
  <c r="K110" i="11"/>
  <c r="I110" i="11"/>
  <c r="G110" i="11"/>
  <c r="E110" i="11"/>
  <c r="C110" i="11"/>
  <c r="U109" i="11"/>
  <c r="S109" i="11"/>
  <c r="Q109" i="11"/>
  <c r="O109" i="11"/>
  <c r="M109" i="11"/>
  <c r="K109" i="11"/>
  <c r="I109" i="11"/>
  <c r="G109" i="11"/>
  <c r="E109" i="11"/>
  <c r="C109" i="11"/>
  <c r="U108" i="11"/>
  <c r="S108" i="11"/>
  <c r="Q108" i="11"/>
  <c r="O108" i="11"/>
  <c r="M108" i="11"/>
  <c r="K108" i="11"/>
  <c r="I108" i="11"/>
  <c r="G108" i="11"/>
  <c r="E108" i="11"/>
  <c r="C108" i="11"/>
  <c r="U107" i="11"/>
  <c r="S107" i="11"/>
  <c r="Q107" i="11"/>
  <c r="O107" i="11"/>
  <c r="M107" i="11"/>
  <c r="K107" i="11"/>
  <c r="I107" i="11"/>
  <c r="G107" i="11"/>
  <c r="E107" i="11"/>
  <c r="C107" i="11"/>
  <c r="U106" i="11"/>
  <c r="S106" i="11"/>
  <c r="Q106" i="11"/>
  <c r="O106" i="11"/>
  <c r="M106" i="11"/>
  <c r="K106" i="11"/>
  <c r="I106" i="11"/>
  <c r="G106" i="11"/>
  <c r="E106" i="11"/>
  <c r="C106" i="11"/>
  <c r="U105" i="11"/>
  <c r="S105" i="11"/>
  <c r="Q105" i="11"/>
  <c r="O105" i="11"/>
  <c r="M105" i="11"/>
  <c r="K105" i="11"/>
  <c r="I105" i="11"/>
  <c r="G105" i="11"/>
  <c r="E105" i="11"/>
  <c r="C105" i="11"/>
  <c r="U104" i="11"/>
  <c r="S104" i="11"/>
  <c r="Q104" i="11"/>
  <c r="O104" i="11"/>
  <c r="M104" i="11"/>
  <c r="K104" i="11"/>
  <c r="I104" i="11"/>
  <c r="G104" i="11"/>
  <c r="E104" i="11"/>
  <c r="C104" i="11"/>
  <c r="U103" i="11"/>
  <c r="S103" i="11"/>
  <c r="Q103" i="11"/>
  <c r="O103" i="11"/>
  <c r="M103" i="11"/>
  <c r="K103" i="11"/>
  <c r="I103" i="11"/>
  <c r="G103" i="11"/>
  <c r="E103" i="11"/>
  <c r="C103" i="11"/>
  <c r="U102" i="11"/>
  <c r="S102" i="11"/>
  <c r="Q102" i="11"/>
  <c r="O102" i="11"/>
  <c r="M102" i="11"/>
  <c r="K102" i="11"/>
  <c r="I102" i="11"/>
  <c r="G102" i="11"/>
  <c r="E102" i="11"/>
  <c r="C102" i="11"/>
  <c r="U101" i="11"/>
  <c r="S101" i="11"/>
  <c r="Q101" i="11"/>
  <c r="O101" i="11"/>
  <c r="M101" i="11"/>
  <c r="K101" i="11"/>
  <c r="I101" i="11"/>
  <c r="G101" i="11"/>
  <c r="E101" i="11"/>
  <c r="C101" i="11"/>
  <c r="U100" i="11"/>
  <c r="S100" i="11"/>
  <c r="Q100" i="11"/>
  <c r="O100" i="11"/>
  <c r="K100" i="11"/>
  <c r="I100" i="11"/>
  <c r="G100" i="11"/>
  <c r="E100" i="11"/>
  <c r="C100" i="11"/>
  <c r="U99" i="11"/>
  <c r="S99" i="11"/>
  <c r="Q99" i="11"/>
  <c r="O99" i="11"/>
  <c r="K99" i="11"/>
  <c r="I99" i="11"/>
  <c r="G99" i="11"/>
  <c r="E99" i="11"/>
  <c r="C99" i="11"/>
  <c r="U98" i="11"/>
  <c r="S98" i="11"/>
  <c r="Q98" i="11"/>
  <c r="O98" i="11"/>
  <c r="K98" i="11"/>
  <c r="I98" i="11"/>
  <c r="G98" i="11"/>
  <c r="E98" i="11"/>
  <c r="C98" i="11"/>
  <c r="U97" i="11"/>
  <c r="S97" i="11"/>
  <c r="Q97" i="11"/>
  <c r="O97" i="11"/>
  <c r="K97" i="11"/>
  <c r="I97" i="11"/>
  <c r="G97" i="11"/>
  <c r="E97" i="11"/>
  <c r="C97" i="11"/>
  <c r="U96" i="11"/>
  <c r="S96" i="11"/>
  <c r="Q96" i="11"/>
  <c r="O96" i="11"/>
  <c r="K96" i="11"/>
  <c r="I96" i="11"/>
  <c r="G96" i="11"/>
  <c r="E96" i="11"/>
  <c r="C96" i="11"/>
  <c r="U87" i="11"/>
  <c r="S87" i="11"/>
  <c r="Q87" i="11"/>
  <c r="M87" i="11"/>
  <c r="K87" i="11"/>
  <c r="I87" i="11"/>
  <c r="G87" i="11"/>
  <c r="E87" i="11"/>
  <c r="C87" i="11"/>
  <c r="U86" i="11"/>
  <c r="S86" i="11"/>
  <c r="O86" i="11"/>
  <c r="M86" i="11"/>
  <c r="K86" i="11"/>
  <c r="I86" i="11"/>
  <c r="G86" i="11"/>
  <c r="E86" i="11"/>
  <c r="C86" i="11"/>
  <c r="U85" i="11"/>
  <c r="S85" i="11"/>
  <c r="O85" i="11"/>
  <c r="M85" i="11"/>
  <c r="K85" i="11"/>
  <c r="I85" i="11"/>
  <c r="G85" i="11"/>
  <c r="E85" i="11"/>
  <c r="C85" i="11"/>
  <c r="S84" i="11"/>
  <c r="Q84" i="11"/>
  <c r="O84" i="11"/>
  <c r="M84" i="11"/>
  <c r="K84" i="11"/>
  <c r="I84" i="11"/>
  <c r="G84" i="11"/>
  <c r="E84" i="11"/>
  <c r="C84" i="11"/>
  <c r="U83" i="11"/>
  <c r="S83" i="11"/>
  <c r="O83" i="11"/>
  <c r="K83" i="11"/>
  <c r="I83" i="11"/>
  <c r="G83" i="11"/>
  <c r="E83" i="11"/>
  <c r="C83" i="11"/>
  <c r="U82" i="11"/>
  <c r="S82" i="11"/>
  <c r="Q82" i="11"/>
  <c r="O82" i="11"/>
  <c r="K82" i="11"/>
  <c r="I82" i="11"/>
  <c r="G82" i="11"/>
  <c r="E82" i="11"/>
  <c r="C82" i="11"/>
  <c r="U81" i="11"/>
  <c r="S81" i="11"/>
  <c r="Q81" i="11"/>
  <c r="O81" i="11"/>
  <c r="K81" i="11"/>
  <c r="I81" i="11"/>
  <c r="G81" i="11"/>
  <c r="E81" i="11"/>
  <c r="C81" i="11"/>
  <c r="U80" i="11"/>
  <c r="S80" i="11"/>
  <c r="Q80" i="11"/>
  <c r="O80" i="11"/>
  <c r="M80" i="11"/>
  <c r="K80" i="11"/>
  <c r="I80" i="11"/>
  <c r="G80" i="11"/>
  <c r="E80" i="11"/>
  <c r="C80" i="11"/>
  <c r="U79" i="11"/>
  <c r="S79" i="11"/>
  <c r="O79" i="11"/>
  <c r="K79" i="11"/>
  <c r="I79" i="11"/>
  <c r="G79" i="11"/>
  <c r="E79" i="11"/>
  <c r="C79" i="11"/>
  <c r="U78" i="11"/>
  <c r="S78" i="11"/>
  <c r="Q78" i="11"/>
  <c r="O78" i="11"/>
  <c r="K78" i="11"/>
  <c r="I78" i="11"/>
  <c r="G78" i="11"/>
  <c r="E78" i="11"/>
  <c r="C78" i="11"/>
  <c r="U77" i="11"/>
  <c r="S77" i="11"/>
  <c r="Q77" i="11"/>
  <c r="O77" i="11"/>
  <c r="M77" i="11"/>
  <c r="K77" i="11"/>
  <c r="I77" i="11"/>
  <c r="G77" i="11"/>
  <c r="E77" i="11"/>
  <c r="C77" i="11"/>
  <c r="U76" i="11"/>
  <c r="S76" i="11"/>
  <c r="O76" i="11"/>
  <c r="K76" i="11"/>
  <c r="I76" i="11"/>
  <c r="G76" i="11"/>
  <c r="E76" i="11"/>
  <c r="C76" i="11"/>
  <c r="U75" i="11"/>
  <c r="S75" i="11"/>
  <c r="O75" i="11"/>
  <c r="K75" i="11"/>
  <c r="I75" i="11"/>
  <c r="E75" i="11"/>
  <c r="C75" i="11"/>
  <c r="U74" i="11"/>
  <c r="S74" i="11"/>
  <c r="O74" i="11"/>
  <c r="K74" i="11"/>
  <c r="I74" i="11"/>
  <c r="G74" i="11"/>
  <c r="E74" i="11"/>
  <c r="C74" i="11"/>
  <c r="U73" i="11"/>
  <c r="S73" i="11"/>
  <c r="Q73" i="11"/>
  <c r="O73" i="11"/>
  <c r="K73" i="11"/>
  <c r="I73" i="11"/>
  <c r="G73" i="11"/>
  <c r="E73" i="11"/>
  <c r="C73" i="11"/>
  <c r="U72" i="11"/>
  <c r="S72" i="11"/>
  <c r="Q72" i="11"/>
  <c r="K72" i="11"/>
  <c r="I72" i="11"/>
  <c r="E72" i="11"/>
  <c r="C72" i="11"/>
  <c r="S71" i="11"/>
  <c r="O71" i="11"/>
  <c r="K71" i="11"/>
  <c r="I71" i="11"/>
  <c r="G71" i="11"/>
  <c r="E71" i="11"/>
  <c r="C71" i="11"/>
  <c r="S70" i="11"/>
  <c r="Q70" i="11"/>
  <c r="K70" i="11"/>
  <c r="I70" i="11"/>
  <c r="G70" i="11"/>
  <c r="E70" i="11"/>
  <c r="C70" i="11"/>
  <c r="S69" i="11"/>
  <c r="Q69" i="11"/>
  <c r="O69" i="11"/>
  <c r="K69" i="11"/>
  <c r="I69" i="11"/>
  <c r="G69" i="11"/>
  <c r="E69" i="11"/>
  <c r="C69" i="11"/>
  <c r="U68" i="11"/>
  <c r="S68" i="11"/>
  <c r="Q68" i="11"/>
  <c r="K68" i="11"/>
  <c r="I68" i="11"/>
  <c r="E68" i="11"/>
  <c r="C68" i="11"/>
  <c r="U67" i="11"/>
  <c r="S67" i="11"/>
  <c r="Q67" i="11"/>
  <c r="O67" i="11"/>
  <c r="K67" i="11"/>
  <c r="I67" i="11"/>
  <c r="E67" i="11"/>
  <c r="C67" i="11"/>
  <c r="O66" i="11"/>
  <c r="K66" i="11"/>
  <c r="I66" i="11"/>
  <c r="G66" i="11"/>
  <c r="E66" i="11"/>
  <c r="C66" i="11"/>
  <c r="U57" i="11"/>
  <c r="S57" i="11"/>
  <c r="Q57" i="11"/>
  <c r="O57" i="11"/>
  <c r="M57" i="11"/>
  <c r="K57" i="11"/>
  <c r="I57" i="11"/>
  <c r="G57" i="11"/>
  <c r="E57" i="11"/>
  <c r="C57" i="11"/>
  <c r="U56" i="11"/>
  <c r="S56" i="11"/>
  <c r="Q56" i="11"/>
  <c r="O56" i="11"/>
  <c r="M56" i="11"/>
  <c r="K56" i="11"/>
  <c r="I56" i="11"/>
  <c r="G56" i="11"/>
  <c r="E56" i="11"/>
  <c r="C56" i="11"/>
  <c r="U55" i="11"/>
  <c r="S55" i="11"/>
  <c r="Q55" i="11"/>
  <c r="O55" i="11"/>
  <c r="M55" i="11"/>
  <c r="K55" i="11"/>
  <c r="I55" i="11"/>
  <c r="G55" i="11"/>
  <c r="E55" i="11"/>
  <c r="C55" i="11"/>
  <c r="U54" i="11"/>
  <c r="S54" i="11"/>
  <c r="Q54" i="11"/>
  <c r="O54" i="11"/>
  <c r="M54" i="11"/>
  <c r="K54" i="11"/>
  <c r="I54" i="11"/>
  <c r="G54" i="11"/>
  <c r="E54" i="11"/>
  <c r="C54" i="11"/>
  <c r="U53" i="11"/>
  <c r="S53" i="11"/>
  <c r="Q53" i="11"/>
  <c r="O53" i="11"/>
  <c r="M53" i="11"/>
  <c r="K53" i="11"/>
  <c r="I53" i="11"/>
  <c r="G53" i="11"/>
  <c r="E53" i="11"/>
  <c r="C53" i="11"/>
  <c r="U52" i="11"/>
  <c r="S52" i="11"/>
  <c r="Q52" i="11"/>
  <c r="O52" i="11"/>
  <c r="M52" i="11"/>
  <c r="K52" i="11"/>
  <c r="I52" i="11"/>
  <c r="G52" i="11"/>
  <c r="E52" i="11"/>
  <c r="C52" i="11"/>
  <c r="U51" i="11"/>
  <c r="S51" i="11"/>
  <c r="Q51" i="11"/>
  <c r="O51" i="11"/>
  <c r="M51" i="11"/>
  <c r="K51" i="11"/>
  <c r="I51" i="11"/>
  <c r="G51" i="11"/>
  <c r="E51" i="11"/>
  <c r="C51" i="11"/>
  <c r="U50" i="11"/>
  <c r="S50" i="11"/>
  <c r="Q50" i="11"/>
  <c r="O50" i="11"/>
  <c r="M50" i="11"/>
  <c r="K50" i="11"/>
  <c r="I50" i="11"/>
  <c r="G50" i="11"/>
  <c r="E50" i="11"/>
  <c r="C50" i="11"/>
  <c r="U49" i="11"/>
  <c r="S49" i="11"/>
  <c r="Q49" i="11"/>
  <c r="O49" i="11"/>
  <c r="M49" i="11"/>
  <c r="K49" i="11"/>
  <c r="I49" i="11"/>
  <c r="G49" i="11"/>
  <c r="E49" i="11"/>
  <c r="C49" i="11"/>
  <c r="U48" i="11"/>
  <c r="S48" i="11"/>
  <c r="Q48" i="11"/>
  <c r="O48" i="11"/>
  <c r="M48" i="11"/>
  <c r="K48" i="11"/>
  <c r="I48" i="11"/>
  <c r="G48" i="11"/>
  <c r="E48" i="11"/>
  <c r="C48" i="11"/>
  <c r="U47" i="11"/>
  <c r="S47" i="11"/>
  <c r="Q47" i="11"/>
  <c r="O47" i="11"/>
  <c r="M47" i="11"/>
  <c r="K47" i="11"/>
  <c r="I47" i="11"/>
  <c r="G47" i="11"/>
  <c r="E47" i="11"/>
  <c r="C47" i="11"/>
  <c r="U46" i="11"/>
  <c r="S46" i="11"/>
  <c r="Q46" i="11"/>
  <c r="O46" i="11"/>
  <c r="M46" i="11"/>
  <c r="K46" i="11"/>
  <c r="I46" i="11"/>
  <c r="G46" i="11"/>
  <c r="E46" i="11"/>
  <c r="C46" i="11"/>
  <c r="U45" i="11"/>
  <c r="S45" i="11"/>
  <c r="Q45" i="11"/>
  <c r="O45" i="11"/>
  <c r="M45" i="11"/>
  <c r="K45" i="11"/>
  <c r="I45" i="11"/>
  <c r="G45" i="11"/>
  <c r="E45" i="11"/>
  <c r="C45" i="11"/>
  <c r="U44" i="11"/>
  <c r="S44" i="11"/>
  <c r="Q44" i="11"/>
  <c r="O44" i="11"/>
  <c r="M44" i="11"/>
  <c r="K44" i="11"/>
  <c r="I44" i="11"/>
  <c r="G44" i="11"/>
  <c r="E44" i="11"/>
  <c r="C44" i="11"/>
  <c r="U43" i="11"/>
  <c r="S43" i="11"/>
  <c r="Q43" i="11"/>
  <c r="O43" i="11"/>
  <c r="M43" i="11"/>
  <c r="K43" i="11"/>
  <c r="I43" i="11"/>
  <c r="G43" i="11"/>
  <c r="E43" i="11"/>
  <c r="C43" i="11"/>
  <c r="U42" i="11"/>
  <c r="S42" i="11"/>
  <c r="Q42" i="11"/>
  <c r="O42" i="11"/>
  <c r="M42" i="11"/>
  <c r="K42" i="11"/>
  <c r="I42" i="11"/>
  <c r="G42" i="11"/>
  <c r="E42" i="11"/>
  <c r="C42" i="11"/>
  <c r="U41" i="11"/>
  <c r="S41" i="11"/>
  <c r="Q41" i="11"/>
  <c r="O41" i="11"/>
  <c r="M41" i="11"/>
  <c r="K41" i="11"/>
  <c r="I41" i="11"/>
  <c r="G41" i="11"/>
  <c r="E41" i="11"/>
  <c r="C41" i="11"/>
  <c r="U40" i="11"/>
  <c r="S40" i="11"/>
  <c r="Q40" i="11"/>
  <c r="O40" i="11"/>
  <c r="M40" i="11"/>
  <c r="K40" i="11"/>
  <c r="I40" i="11"/>
  <c r="G40" i="11"/>
  <c r="E40" i="11"/>
  <c r="C40" i="11"/>
  <c r="U39" i="11"/>
  <c r="S39" i="11"/>
  <c r="Q39" i="11"/>
  <c r="O39" i="11"/>
  <c r="M39" i="11"/>
  <c r="K39" i="11"/>
  <c r="I39" i="11"/>
  <c r="G39" i="11"/>
  <c r="E39" i="11"/>
  <c r="C39" i="11"/>
  <c r="U38" i="11"/>
  <c r="S38" i="11"/>
  <c r="Q38" i="11"/>
  <c r="O38" i="11"/>
  <c r="M38" i="11"/>
  <c r="K38" i="11"/>
  <c r="I38" i="11"/>
  <c r="G38" i="11"/>
  <c r="E38" i="11"/>
  <c r="C38" i="11"/>
  <c r="U37" i="11"/>
  <c r="S37" i="11"/>
  <c r="Q37" i="11"/>
  <c r="O37" i="11"/>
  <c r="M37" i="11"/>
  <c r="K37" i="11"/>
  <c r="I37" i="11"/>
  <c r="G37" i="11"/>
  <c r="E37" i="11"/>
  <c r="C37" i="11"/>
  <c r="U36" i="11"/>
  <c r="S36" i="11"/>
  <c r="Q36" i="11"/>
  <c r="O36" i="11"/>
  <c r="M36" i="11"/>
  <c r="K36" i="11"/>
  <c r="I36" i="11"/>
  <c r="G36" i="11"/>
  <c r="E36" i="11"/>
  <c r="C36" i="11"/>
  <c r="U27" i="11"/>
  <c r="S27" i="11"/>
  <c r="Q27" i="11"/>
  <c r="O27" i="11"/>
  <c r="M27" i="11"/>
  <c r="K27" i="11"/>
  <c r="I27" i="11"/>
  <c r="G27" i="11"/>
  <c r="E27" i="11"/>
  <c r="C27" i="11"/>
  <c r="U26" i="11"/>
  <c r="S26" i="11"/>
  <c r="Q26" i="11"/>
  <c r="O26" i="11"/>
  <c r="M26" i="11"/>
  <c r="K26" i="11"/>
  <c r="I26" i="11"/>
  <c r="G26" i="11"/>
  <c r="E26" i="11"/>
  <c r="C26" i="11"/>
  <c r="U25" i="11"/>
  <c r="S25" i="11"/>
  <c r="Q25" i="11"/>
  <c r="O25" i="11"/>
  <c r="M25" i="11"/>
  <c r="K25" i="11"/>
  <c r="I25" i="11"/>
  <c r="G25" i="11"/>
  <c r="E25" i="11"/>
  <c r="C25" i="11"/>
  <c r="U24" i="11"/>
  <c r="S24" i="11"/>
  <c r="Q24" i="11"/>
  <c r="O24" i="11"/>
  <c r="M24" i="11"/>
  <c r="K24" i="11"/>
  <c r="I24" i="11"/>
  <c r="G24" i="11"/>
  <c r="E24" i="11"/>
  <c r="C24" i="11"/>
  <c r="U23" i="11"/>
  <c r="S23" i="11"/>
  <c r="Q23" i="11"/>
  <c r="O23" i="11"/>
  <c r="M23" i="11"/>
  <c r="K23" i="11"/>
  <c r="I23" i="11"/>
  <c r="G23" i="11"/>
  <c r="E23" i="11"/>
  <c r="C23" i="11"/>
  <c r="U22" i="11"/>
  <c r="S22" i="11"/>
  <c r="Q22" i="11"/>
  <c r="O22" i="11"/>
  <c r="M22" i="11"/>
  <c r="K22" i="11"/>
  <c r="I22" i="11"/>
  <c r="G22" i="11"/>
  <c r="E22" i="11"/>
  <c r="C22" i="11"/>
  <c r="U21" i="11"/>
  <c r="S21" i="11"/>
  <c r="Q21" i="11"/>
  <c r="O21" i="11"/>
  <c r="M21" i="11"/>
  <c r="K21" i="11"/>
  <c r="I21" i="11"/>
  <c r="G21" i="11"/>
  <c r="E21" i="11"/>
  <c r="C21" i="11"/>
  <c r="U20" i="11"/>
  <c r="S20" i="11"/>
  <c r="Q20" i="11"/>
  <c r="O20" i="11"/>
  <c r="M20" i="11"/>
  <c r="K20" i="11"/>
  <c r="I20" i="11"/>
  <c r="G20" i="11"/>
  <c r="E20" i="11"/>
  <c r="C20" i="11"/>
  <c r="U19" i="11"/>
  <c r="S19" i="11"/>
  <c r="Q19" i="11"/>
  <c r="O19" i="11"/>
  <c r="M19" i="11"/>
  <c r="K19" i="11"/>
  <c r="I19" i="11"/>
  <c r="G19" i="11"/>
  <c r="E19" i="11"/>
  <c r="C19" i="11"/>
  <c r="U18" i="11"/>
  <c r="S18" i="11"/>
  <c r="Q18" i="11"/>
  <c r="O18" i="11"/>
  <c r="M18" i="11"/>
  <c r="K18" i="11"/>
  <c r="I18" i="11"/>
  <c r="G18" i="11"/>
  <c r="E18" i="11"/>
  <c r="C18" i="11"/>
  <c r="U17" i="11"/>
  <c r="S17" i="11"/>
  <c r="Q17" i="11"/>
  <c r="O17" i="11"/>
  <c r="M17" i="11"/>
  <c r="K17" i="11"/>
  <c r="I17" i="11"/>
  <c r="G17" i="11"/>
  <c r="E17" i="11"/>
  <c r="C17" i="11"/>
  <c r="U16" i="11"/>
  <c r="S16" i="11"/>
  <c r="Q16" i="11"/>
  <c r="O16" i="11"/>
  <c r="M16" i="11"/>
  <c r="K16" i="11"/>
  <c r="I16" i="11"/>
  <c r="G16" i="11"/>
  <c r="E16" i="11"/>
  <c r="C16" i="11"/>
  <c r="U15" i="11"/>
  <c r="S15" i="11"/>
  <c r="Q15" i="11"/>
  <c r="O15" i="11"/>
  <c r="M15" i="11"/>
  <c r="K15" i="11"/>
  <c r="I15" i="11"/>
  <c r="G15" i="11"/>
  <c r="E15" i="11"/>
  <c r="C15" i="11"/>
  <c r="U14" i="11"/>
  <c r="S14" i="11"/>
  <c r="Q14" i="11"/>
  <c r="O14" i="11"/>
  <c r="M14" i="11"/>
  <c r="K14" i="11"/>
  <c r="I14" i="11"/>
  <c r="G14" i="11"/>
  <c r="E14" i="11"/>
  <c r="C14" i="11"/>
  <c r="U13" i="11"/>
  <c r="S13" i="11"/>
  <c r="Q13" i="11"/>
  <c r="O13" i="11"/>
  <c r="M13" i="11"/>
  <c r="K13" i="11"/>
  <c r="I13" i="11"/>
  <c r="G13" i="11"/>
  <c r="E13" i="11"/>
  <c r="C13" i="11"/>
  <c r="U12" i="11"/>
  <c r="S12" i="11"/>
  <c r="Q12" i="11"/>
  <c r="O12" i="11"/>
  <c r="M12" i="11"/>
  <c r="K12" i="11"/>
  <c r="I12" i="11"/>
  <c r="G12" i="11"/>
  <c r="E12" i="11"/>
  <c r="C12" i="11"/>
  <c r="U11" i="11"/>
  <c r="S11" i="11"/>
  <c r="Q11" i="11"/>
  <c r="O11" i="11"/>
  <c r="M11" i="11"/>
  <c r="K11" i="11"/>
  <c r="I11" i="11"/>
  <c r="G11" i="11"/>
  <c r="E11" i="11"/>
  <c r="C11" i="11"/>
  <c r="U10" i="11"/>
  <c r="S10" i="11"/>
  <c r="Q10" i="11"/>
  <c r="O10" i="11"/>
  <c r="M10" i="11"/>
  <c r="K10" i="11"/>
  <c r="I10" i="11"/>
  <c r="G10" i="11"/>
  <c r="E10" i="11"/>
  <c r="C10" i="11"/>
  <c r="U9" i="11"/>
  <c r="S9" i="11"/>
  <c r="Q9" i="11"/>
  <c r="O9" i="11"/>
  <c r="M9" i="11"/>
  <c r="K9" i="11"/>
  <c r="I9" i="11"/>
  <c r="G9" i="11"/>
  <c r="E9" i="11"/>
  <c r="C9" i="11"/>
  <c r="U8" i="11"/>
  <c r="S8" i="11"/>
  <c r="Q8" i="11"/>
  <c r="O8" i="11"/>
  <c r="M8" i="11"/>
  <c r="K8" i="11"/>
  <c r="I8" i="11"/>
  <c r="G8" i="11"/>
  <c r="E8" i="11"/>
  <c r="C8" i="11"/>
  <c r="U7" i="11"/>
  <c r="S7" i="11"/>
  <c r="Q7" i="11"/>
  <c r="O7" i="11"/>
  <c r="M7" i="11"/>
  <c r="K7" i="11"/>
  <c r="I7" i="11"/>
  <c r="G7" i="11"/>
  <c r="E7" i="11"/>
  <c r="C7" i="11"/>
  <c r="U6" i="11"/>
  <c r="S6" i="11"/>
  <c r="Q6" i="11"/>
  <c r="O6" i="11"/>
  <c r="M6" i="11"/>
  <c r="K6" i="11"/>
  <c r="I6" i="11"/>
  <c r="G6" i="11"/>
  <c r="E6" i="11"/>
  <c r="C6" i="11"/>
  <c r="M57" i="10"/>
  <c r="K57" i="10"/>
  <c r="I57" i="10"/>
  <c r="G57" i="10"/>
  <c r="E57" i="10"/>
  <c r="C57" i="10"/>
  <c r="M56" i="10"/>
  <c r="K56" i="10"/>
  <c r="I56" i="10"/>
  <c r="G56" i="10"/>
  <c r="E56" i="10"/>
  <c r="C56" i="10"/>
  <c r="M55" i="10"/>
  <c r="K55" i="10"/>
  <c r="I55" i="10"/>
  <c r="G55" i="10"/>
  <c r="E55" i="10"/>
  <c r="C55" i="10"/>
  <c r="M54" i="10"/>
  <c r="K54" i="10"/>
  <c r="I54" i="10"/>
  <c r="G54" i="10"/>
  <c r="E54" i="10"/>
  <c r="C54" i="10"/>
  <c r="M53" i="10"/>
  <c r="K53" i="10"/>
  <c r="I53" i="10"/>
  <c r="G53" i="10"/>
  <c r="E53" i="10"/>
  <c r="C53" i="10"/>
  <c r="M52" i="10"/>
  <c r="K52" i="10"/>
  <c r="I52" i="10"/>
  <c r="G52" i="10"/>
  <c r="E52" i="10"/>
  <c r="C52" i="10"/>
  <c r="M51" i="10"/>
  <c r="K51" i="10"/>
  <c r="I51" i="10"/>
  <c r="G51" i="10"/>
  <c r="E51" i="10"/>
  <c r="C51" i="10"/>
  <c r="M50" i="10"/>
  <c r="K50" i="10"/>
  <c r="I50" i="10"/>
  <c r="G50" i="10"/>
  <c r="E50" i="10"/>
  <c r="C50" i="10"/>
  <c r="M49" i="10"/>
  <c r="K49" i="10"/>
  <c r="I49" i="10"/>
  <c r="G49" i="10"/>
  <c r="E49" i="10"/>
  <c r="C49" i="10"/>
  <c r="M48" i="10"/>
  <c r="K48" i="10"/>
  <c r="I48" i="10"/>
  <c r="G48" i="10"/>
  <c r="E48" i="10"/>
  <c r="C48" i="10"/>
  <c r="M47" i="10"/>
  <c r="K47" i="10"/>
  <c r="I47" i="10"/>
  <c r="G47" i="10"/>
  <c r="E47" i="10"/>
  <c r="C47" i="10"/>
  <c r="M46" i="10"/>
  <c r="K46" i="10"/>
  <c r="I46" i="10"/>
  <c r="G46" i="10"/>
  <c r="E46" i="10"/>
  <c r="C46" i="10"/>
  <c r="M45" i="10"/>
  <c r="K45" i="10"/>
  <c r="I45" i="10"/>
  <c r="G45" i="10"/>
  <c r="E45" i="10"/>
  <c r="C45" i="10"/>
  <c r="M44" i="10"/>
  <c r="K44" i="10"/>
  <c r="I44" i="10"/>
  <c r="G44" i="10"/>
  <c r="E44" i="10"/>
  <c r="C44" i="10"/>
  <c r="M43" i="10"/>
  <c r="K43" i="10"/>
  <c r="I43" i="10"/>
  <c r="G43" i="10"/>
  <c r="E43" i="10"/>
  <c r="C43" i="10"/>
  <c r="M42" i="10"/>
  <c r="K42" i="10"/>
  <c r="I42" i="10"/>
  <c r="G42" i="10"/>
  <c r="E42" i="10"/>
  <c r="C42" i="10"/>
  <c r="M41" i="10"/>
  <c r="K41" i="10"/>
  <c r="I41" i="10"/>
  <c r="G41" i="10"/>
  <c r="E41" i="10"/>
  <c r="C41" i="10"/>
  <c r="M40" i="10"/>
  <c r="K40" i="10"/>
  <c r="I40" i="10"/>
  <c r="G40" i="10"/>
  <c r="E40" i="10"/>
  <c r="C40" i="10"/>
  <c r="M39" i="10"/>
  <c r="K39" i="10"/>
  <c r="I39" i="10"/>
  <c r="G39" i="10"/>
  <c r="E39" i="10"/>
  <c r="C39" i="10"/>
  <c r="M38" i="10"/>
  <c r="K38" i="10"/>
  <c r="I38" i="10"/>
  <c r="G38" i="10"/>
  <c r="E38" i="10"/>
  <c r="C38" i="10"/>
  <c r="M37" i="10"/>
  <c r="K37" i="10"/>
  <c r="I37" i="10"/>
  <c r="G37" i="10"/>
  <c r="E37" i="10"/>
  <c r="C37" i="10"/>
  <c r="M36" i="10"/>
  <c r="K36" i="10"/>
  <c r="I36" i="10"/>
  <c r="G36" i="10"/>
  <c r="E36" i="10"/>
  <c r="C36" i="10"/>
  <c r="M27" i="10"/>
  <c r="K27" i="10"/>
  <c r="G27" i="10"/>
  <c r="E27" i="10"/>
  <c r="C27" i="10"/>
  <c r="M26" i="10"/>
  <c r="K26" i="10"/>
  <c r="I26" i="10"/>
  <c r="G26" i="10"/>
  <c r="E26" i="10"/>
  <c r="C26" i="10"/>
  <c r="M25" i="10"/>
  <c r="K25" i="10"/>
  <c r="I25" i="10"/>
  <c r="G25" i="10"/>
  <c r="E25" i="10"/>
  <c r="C25" i="10"/>
  <c r="M24" i="10"/>
  <c r="K24" i="10"/>
  <c r="I24" i="10"/>
  <c r="G24" i="10"/>
  <c r="E24" i="10"/>
  <c r="C24" i="10"/>
  <c r="M23" i="10"/>
  <c r="K23" i="10"/>
  <c r="G23" i="10"/>
  <c r="E23" i="10"/>
  <c r="C23" i="10"/>
  <c r="M22" i="10"/>
  <c r="K22" i="10"/>
  <c r="G22" i="10"/>
  <c r="E22" i="10"/>
  <c r="C22" i="10"/>
  <c r="M21" i="10"/>
  <c r="K21" i="10"/>
  <c r="I21" i="10"/>
  <c r="G21" i="10"/>
  <c r="E21" i="10"/>
  <c r="C21" i="10"/>
  <c r="M20" i="10"/>
  <c r="K20" i="10"/>
  <c r="I20" i="10"/>
  <c r="G20" i="10"/>
  <c r="E20" i="10"/>
  <c r="C20" i="10"/>
  <c r="M19" i="10"/>
  <c r="K19" i="10"/>
  <c r="I19" i="10"/>
  <c r="G19" i="10"/>
  <c r="E19" i="10"/>
  <c r="C19" i="10"/>
  <c r="M18" i="10"/>
  <c r="K18" i="10"/>
  <c r="G18" i="10"/>
  <c r="E18" i="10"/>
  <c r="C18" i="10"/>
  <c r="M17" i="10"/>
  <c r="K17" i="10"/>
  <c r="G17" i="10"/>
  <c r="E17" i="10"/>
  <c r="C17" i="10"/>
  <c r="M16" i="10"/>
  <c r="K16" i="10"/>
  <c r="G16" i="10"/>
  <c r="E16" i="10"/>
  <c r="C16" i="10"/>
  <c r="M15" i="10"/>
  <c r="K15" i="10"/>
  <c r="G15" i="10"/>
  <c r="E15" i="10"/>
  <c r="C15" i="10"/>
  <c r="M14" i="10"/>
  <c r="K14" i="10"/>
  <c r="I14" i="10"/>
  <c r="G14" i="10"/>
  <c r="E14" i="10"/>
  <c r="C14" i="10"/>
  <c r="M13" i="10"/>
  <c r="K13" i="10"/>
  <c r="I13" i="10"/>
  <c r="G13" i="10"/>
  <c r="E13" i="10"/>
  <c r="C13" i="10"/>
  <c r="M12" i="10"/>
  <c r="K12" i="10"/>
  <c r="I12" i="10"/>
  <c r="G12" i="10"/>
  <c r="E12" i="10"/>
  <c r="C12" i="10"/>
  <c r="M11" i="10"/>
  <c r="K11" i="10"/>
  <c r="G11" i="10"/>
  <c r="E11" i="10"/>
  <c r="C11" i="10"/>
  <c r="M10" i="10"/>
  <c r="K10" i="10"/>
  <c r="I10" i="10"/>
  <c r="G10" i="10"/>
  <c r="E10" i="10"/>
  <c r="C10" i="10"/>
  <c r="M9" i="10"/>
  <c r="K9" i="10"/>
  <c r="I9" i="10"/>
  <c r="G9" i="10"/>
  <c r="E9" i="10"/>
  <c r="C9" i="10"/>
  <c r="M8" i="10"/>
  <c r="K8" i="10"/>
  <c r="I8" i="10"/>
  <c r="G8" i="10"/>
  <c r="E8" i="10"/>
  <c r="C8" i="10"/>
  <c r="M7" i="10"/>
  <c r="K7" i="10"/>
  <c r="I7" i="10"/>
  <c r="G7" i="10"/>
  <c r="E7" i="10"/>
  <c r="C7" i="10"/>
  <c r="M6" i="10"/>
  <c r="K6" i="10"/>
  <c r="I6" i="10"/>
  <c r="G6" i="10"/>
  <c r="E6" i="10"/>
  <c r="C6" i="10"/>
  <c r="S28" i="9"/>
  <c r="Q28" i="9"/>
  <c r="O28" i="9"/>
  <c r="J28" i="9"/>
  <c r="H28" i="9"/>
  <c r="F28" i="9"/>
  <c r="S27" i="9"/>
  <c r="Q27" i="9"/>
  <c r="O27" i="9"/>
  <c r="J27" i="9"/>
  <c r="H27" i="9"/>
  <c r="F27" i="9"/>
  <c r="S26" i="9"/>
  <c r="Q26" i="9"/>
  <c r="O26" i="9"/>
  <c r="J26" i="9"/>
  <c r="H26" i="9"/>
  <c r="F26" i="9"/>
  <c r="S25" i="9"/>
  <c r="Q25" i="9"/>
  <c r="O25" i="9"/>
  <c r="M25" i="9"/>
  <c r="J25" i="9"/>
  <c r="H25" i="9"/>
  <c r="F25" i="9"/>
  <c r="D25" i="9"/>
  <c r="S24" i="9"/>
  <c r="Q24" i="9"/>
  <c r="O24" i="9"/>
  <c r="M24" i="9"/>
  <c r="J24" i="9"/>
  <c r="H24" i="9"/>
  <c r="F24" i="9"/>
  <c r="D24" i="9"/>
  <c r="S23" i="9"/>
  <c r="Q23" i="9"/>
  <c r="O23" i="9"/>
  <c r="M23" i="9"/>
  <c r="J23" i="9"/>
  <c r="H23" i="9"/>
  <c r="F23" i="9"/>
  <c r="D23" i="9"/>
  <c r="S22" i="9"/>
  <c r="Q22" i="9"/>
  <c r="O22" i="9"/>
  <c r="M22" i="9"/>
  <c r="J22" i="9"/>
  <c r="H22" i="9"/>
  <c r="F22" i="9"/>
  <c r="D22" i="9"/>
  <c r="S21" i="9"/>
  <c r="Q21" i="9"/>
  <c r="O21" i="9"/>
  <c r="M21" i="9"/>
  <c r="J21" i="9"/>
  <c r="H21" i="9"/>
  <c r="F21" i="9"/>
  <c r="D21" i="9"/>
  <c r="S20" i="9"/>
  <c r="Q20" i="9"/>
  <c r="O20" i="9"/>
  <c r="M20" i="9"/>
  <c r="J20" i="9"/>
  <c r="H20" i="9"/>
  <c r="F20" i="9"/>
  <c r="D20" i="9"/>
  <c r="S19" i="9"/>
  <c r="Q19" i="9"/>
  <c r="O19" i="9"/>
  <c r="M19" i="9"/>
  <c r="J19" i="9"/>
  <c r="H19" i="9"/>
  <c r="F19" i="9"/>
  <c r="D19" i="9"/>
  <c r="S18" i="9"/>
  <c r="Q18" i="9"/>
  <c r="O18" i="9"/>
  <c r="M18" i="9"/>
  <c r="J18" i="9"/>
  <c r="H18" i="9"/>
  <c r="F18" i="9"/>
  <c r="D18" i="9"/>
  <c r="S17" i="9"/>
  <c r="Q17" i="9"/>
  <c r="O17" i="9"/>
  <c r="M17" i="9"/>
  <c r="J17" i="9"/>
  <c r="H17" i="9"/>
  <c r="F17" i="9"/>
  <c r="D17" i="9"/>
  <c r="S16" i="9"/>
  <c r="Q16" i="9"/>
  <c r="O16" i="9"/>
  <c r="M16" i="9"/>
  <c r="J16" i="9"/>
  <c r="H16" i="9"/>
  <c r="F16" i="9"/>
  <c r="D16" i="9"/>
  <c r="S15" i="9"/>
  <c r="Q15" i="9"/>
  <c r="O15" i="9"/>
  <c r="M15" i="9"/>
  <c r="J15" i="9"/>
  <c r="H15" i="9"/>
  <c r="F15" i="9"/>
  <c r="D15" i="9"/>
  <c r="S14" i="9"/>
  <c r="Q14" i="9"/>
  <c r="O14" i="9"/>
  <c r="M14" i="9"/>
  <c r="J14" i="9"/>
  <c r="H14" i="9"/>
  <c r="F14" i="9"/>
  <c r="D14" i="9"/>
  <c r="S13" i="9"/>
  <c r="Q13" i="9"/>
  <c r="O13" i="9"/>
  <c r="M13" i="9"/>
  <c r="J13" i="9"/>
  <c r="H13" i="9"/>
  <c r="F13" i="9"/>
  <c r="D13" i="9"/>
  <c r="S12" i="9"/>
  <c r="Q12" i="9"/>
  <c r="O12" i="9"/>
  <c r="M12" i="9"/>
  <c r="J12" i="9"/>
  <c r="H12" i="9"/>
  <c r="F12" i="9"/>
  <c r="D12" i="9"/>
  <c r="S11" i="9"/>
  <c r="Q11" i="9"/>
  <c r="O11" i="9"/>
  <c r="M11" i="9"/>
  <c r="J11" i="9"/>
  <c r="H11" i="9"/>
  <c r="F11" i="9"/>
  <c r="D11" i="9"/>
  <c r="S10" i="9"/>
  <c r="Q10" i="9"/>
  <c r="O10" i="9"/>
  <c r="M10" i="9"/>
  <c r="J10" i="9"/>
  <c r="H10" i="9"/>
  <c r="F10" i="9"/>
  <c r="D10" i="9"/>
  <c r="S9" i="9"/>
  <c r="Q9" i="9"/>
  <c r="O9" i="9"/>
  <c r="M9" i="9"/>
  <c r="J9" i="9"/>
  <c r="H9" i="9"/>
  <c r="F9" i="9"/>
  <c r="D9" i="9"/>
  <c r="S8" i="9"/>
  <c r="Q8" i="9"/>
  <c r="O8" i="9"/>
  <c r="M8" i="9"/>
  <c r="J8" i="9"/>
  <c r="H8" i="9"/>
  <c r="F8" i="9"/>
  <c r="D8" i="9"/>
  <c r="S7" i="9"/>
  <c r="Q7" i="9"/>
  <c r="O7" i="9"/>
  <c r="M7" i="9"/>
  <c r="J7" i="9"/>
  <c r="H7" i="9"/>
  <c r="F7" i="9"/>
  <c r="D7" i="9"/>
  <c r="W27" i="8"/>
  <c r="S27" i="8"/>
  <c r="I27" i="8"/>
  <c r="G27" i="8"/>
  <c r="E27" i="8"/>
  <c r="C27" i="8"/>
  <c r="W26" i="8"/>
  <c r="S26" i="8"/>
  <c r="O26" i="8"/>
  <c r="M26" i="8"/>
  <c r="K26" i="8"/>
  <c r="I26" i="8"/>
  <c r="E26" i="8"/>
  <c r="C26" i="8"/>
  <c r="W25" i="8"/>
  <c r="S25" i="8"/>
  <c r="O25" i="8"/>
  <c r="M25" i="8"/>
  <c r="I25" i="8"/>
  <c r="E25" i="8"/>
  <c r="C25" i="8"/>
  <c r="W24" i="8"/>
  <c r="U24" i="8"/>
  <c r="S24" i="8"/>
  <c r="O24" i="8"/>
  <c r="M24" i="8"/>
  <c r="K24" i="8"/>
  <c r="I24" i="8"/>
  <c r="G24" i="8"/>
  <c r="E24" i="8"/>
  <c r="C24" i="8"/>
  <c r="W23" i="8"/>
  <c r="U23" i="8"/>
  <c r="S23" i="8"/>
  <c r="O23" i="8"/>
  <c r="M23" i="8"/>
  <c r="K23" i="8"/>
  <c r="I23" i="8"/>
  <c r="E23" i="8"/>
  <c r="C23" i="8"/>
  <c r="W22" i="8"/>
  <c r="U22" i="8"/>
  <c r="S22" i="8"/>
  <c r="O22" i="8"/>
  <c r="M22" i="8"/>
  <c r="K22" i="8"/>
  <c r="I22" i="8"/>
  <c r="G22" i="8"/>
  <c r="E22" i="8"/>
  <c r="C22" i="8"/>
  <c r="W21" i="8"/>
  <c r="U21" i="8"/>
  <c r="S21" i="8"/>
  <c r="O21" i="8"/>
  <c r="M21" i="8"/>
  <c r="K21" i="8"/>
  <c r="I21" i="8"/>
  <c r="G21" i="8"/>
  <c r="E21" i="8"/>
  <c r="C21" i="8"/>
  <c r="W20" i="8"/>
  <c r="U20" i="8"/>
  <c r="S20" i="8"/>
  <c r="O20" i="8"/>
  <c r="M20" i="8"/>
  <c r="K20" i="8"/>
  <c r="I20" i="8"/>
  <c r="G20" i="8"/>
  <c r="E20" i="8"/>
  <c r="C20" i="8"/>
  <c r="W19" i="8"/>
  <c r="U19" i="8"/>
  <c r="S19" i="8"/>
  <c r="Q19" i="8"/>
  <c r="M19" i="8"/>
  <c r="K19" i="8"/>
  <c r="I19" i="8"/>
  <c r="G19" i="8"/>
  <c r="E19" i="8"/>
  <c r="C19" i="8"/>
  <c r="W18" i="8"/>
  <c r="U18" i="8"/>
  <c r="S18" i="8"/>
  <c r="Q18" i="8"/>
  <c r="O18" i="8"/>
  <c r="M18" i="8"/>
  <c r="K18" i="8"/>
  <c r="I18" i="8"/>
  <c r="G18" i="8"/>
  <c r="E18" i="8"/>
  <c r="C18" i="8"/>
  <c r="W17" i="8"/>
  <c r="U17" i="8"/>
  <c r="S17" i="8"/>
  <c r="Q17" i="8"/>
  <c r="O17" i="8"/>
  <c r="M17" i="8"/>
  <c r="K17" i="8"/>
  <c r="I17" i="8"/>
  <c r="G17" i="8"/>
  <c r="E17" i="8"/>
  <c r="C17" i="8"/>
  <c r="W16" i="8"/>
  <c r="U16" i="8"/>
  <c r="S16" i="8"/>
  <c r="Q16" i="8"/>
  <c r="O16" i="8"/>
  <c r="M16" i="8"/>
  <c r="K16" i="8"/>
  <c r="I16" i="8"/>
  <c r="G16" i="8"/>
  <c r="E16" i="8"/>
  <c r="C16" i="8"/>
  <c r="W15" i="8"/>
  <c r="U15" i="8"/>
  <c r="S15" i="8"/>
  <c r="O15" i="8"/>
  <c r="M15" i="8"/>
  <c r="K15" i="8"/>
  <c r="I15" i="8"/>
  <c r="G15" i="8"/>
  <c r="E15" i="8"/>
  <c r="C15" i="8"/>
  <c r="W14" i="8"/>
  <c r="U14" i="8"/>
  <c r="S14" i="8"/>
  <c r="Q14" i="8"/>
  <c r="O14" i="8"/>
  <c r="M14" i="8"/>
  <c r="K14" i="8"/>
  <c r="I14" i="8"/>
  <c r="G14" i="8"/>
  <c r="E14" i="8"/>
  <c r="C14" i="8"/>
  <c r="W13" i="8"/>
  <c r="U13" i="8"/>
  <c r="S13" i="8"/>
  <c r="Q13" i="8"/>
  <c r="O13" i="8"/>
  <c r="M13" i="8"/>
  <c r="K13" i="8"/>
  <c r="I13" i="8"/>
  <c r="G13" i="8"/>
  <c r="E13" i="8"/>
  <c r="C13" i="8"/>
  <c r="W12" i="8"/>
  <c r="U12" i="8"/>
  <c r="S12" i="8"/>
  <c r="Q12" i="8"/>
  <c r="O12" i="8"/>
  <c r="M12" i="8"/>
  <c r="K12" i="8"/>
  <c r="I12" i="8"/>
  <c r="G12" i="8"/>
  <c r="E12" i="8"/>
  <c r="C12" i="8"/>
  <c r="W11" i="8"/>
  <c r="U11" i="8"/>
  <c r="S11" i="8"/>
  <c r="Q11" i="8"/>
  <c r="O11" i="8"/>
  <c r="M11" i="8"/>
  <c r="K11" i="8"/>
  <c r="I11" i="8"/>
  <c r="G11" i="8"/>
  <c r="E11" i="8"/>
  <c r="C11" i="8"/>
  <c r="W10" i="8"/>
  <c r="U10" i="8"/>
  <c r="S10" i="8"/>
  <c r="Q10" i="8"/>
  <c r="O10" i="8"/>
  <c r="M10" i="8"/>
  <c r="K10" i="8"/>
  <c r="I10" i="8"/>
  <c r="G10" i="8"/>
  <c r="E10" i="8"/>
  <c r="C10" i="8"/>
  <c r="W9" i="8"/>
  <c r="U9" i="8"/>
  <c r="S9" i="8"/>
  <c r="Q9" i="8"/>
  <c r="O9" i="8"/>
  <c r="M9" i="8"/>
  <c r="K9" i="8"/>
  <c r="I9" i="8"/>
  <c r="G9" i="8"/>
  <c r="E9" i="8"/>
  <c r="C9" i="8"/>
  <c r="W8" i="8"/>
  <c r="U8" i="8"/>
  <c r="S8" i="8"/>
  <c r="Q8" i="8"/>
  <c r="O8" i="8"/>
  <c r="M8" i="8"/>
  <c r="K8" i="8"/>
  <c r="I8" i="8"/>
  <c r="G8" i="8"/>
  <c r="E8" i="8"/>
  <c r="C8" i="8"/>
  <c r="W7" i="8"/>
  <c r="U7" i="8"/>
  <c r="S7" i="8"/>
  <c r="Q7" i="8"/>
  <c r="O7" i="8"/>
  <c r="M7" i="8"/>
  <c r="K7" i="8"/>
  <c r="I7" i="8"/>
  <c r="G7" i="8"/>
  <c r="E7" i="8"/>
  <c r="C7" i="8"/>
  <c r="W6" i="8"/>
  <c r="U6" i="8"/>
  <c r="S6" i="8"/>
  <c r="Q6" i="8"/>
  <c r="O6" i="8"/>
  <c r="M6" i="8"/>
  <c r="K6" i="8"/>
  <c r="I6" i="8"/>
  <c r="G6" i="8"/>
  <c r="E6" i="8"/>
  <c r="C6" i="8"/>
  <c r="Q57" i="7"/>
  <c r="O57" i="7"/>
  <c r="M57" i="7"/>
  <c r="K57" i="7"/>
  <c r="I57" i="7"/>
  <c r="G57" i="7"/>
  <c r="E57" i="7"/>
  <c r="Q56" i="7"/>
  <c r="O56" i="7"/>
  <c r="M56" i="7"/>
  <c r="K56" i="7"/>
  <c r="I56" i="7"/>
  <c r="G56" i="7"/>
  <c r="E56" i="7"/>
  <c r="Q55" i="7"/>
  <c r="O55" i="7"/>
  <c r="M55" i="7"/>
  <c r="K55" i="7"/>
  <c r="I55" i="7"/>
  <c r="G55" i="7"/>
  <c r="E55" i="7"/>
  <c r="Q54" i="7"/>
  <c r="O54" i="7"/>
  <c r="M54" i="7"/>
  <c r="K54" i="7"/>
  <c r="I54" i="7"/>
  <c r="G54" i="7"/>
  <c r="E54" i="7"/>
  <c r="Q53" i="7"/>
  <c r="O53" i="7"/>
  <c r="M53" i="7"/>
  <c r="K53" i="7"/>
  <c r="I53" i="7"/>
  <c r="G53" i="7"/>
  <c r="E53" i="7"/>
  <c r="Q52" i="7"/>
  <c r="O52" i="7"/>
  <c r="M52" i="7"/>
  <c r="K52" i="7"/>
  <c r="I52" i="7"/>
  <c r="G52" i="7"/>
  <c r="E52" i="7"/>
  <c r="Q51" i="7"/>
  <c r="O51" i="7"/>
  <c r="M51" i="7"/>
  <c r="K51" i="7"/>
  <c r="I51" i="7"/>
  <c r="G51" i="7"/>
  <c r="E51" i="7"/>
  <c r="Q50" i="7"/>
  <c r="O50" i="7"/>
  <c r="M50" i="7"/>
  <c r="K50" i="7"/>
  <c r="I50" i="7"/>
  <c r="G50" i="7"/>
  <c r="E50" i="7"/>
  <c r="Q49" i="7"/>
  <c r="O49" i="7"/>
  <c r="M49" i="7"/>
  <c r="K49" i="7"/>
  <c r="I49" i="7"/>
  <c r="G49" i="7"/>
  <c r="E49" i="7"/>
  <c r="C49" i="7"/>
  <c r="Q48" i="7"/>
  <c r="O48" i="7"/>
  <c r="M48" i="7"/>
  <c r="K48" i="7"/>
  <c r="I48" i="7"/>
  <c r="G48" i="7"/>
  <c r="E48" i="7"/>
  <c r="Q47" i="7"/>
  <c r="O47" i="7"/>
  <c r="M47" i="7"/>
  <c r="K47" i="7"/>
  <c r="I47" i="7"/>
  <c r="G47" i="7"/>
  <c r="E47" i="7"/>
  <c r="C47" i="7"/>
  <c r="Q46" i="7"/>
  <c r="O46" i="7"/>
  <c r="M46" i="7"/>
  <c r="K46" i="7"/>
  <c r="I46" i="7"/>
  <c r="G46" i="7"/>
  <c r="E46" i="7"/>
  <c r="C46" i="7"/>
  <c r="Q45" i="7"/>
  <c r="O45" i="7"/>
  <c r="M45" i="7"/>
  <c r="K45" i="7"/>
  <c r="I45" i="7"/>
  <c r="G45" i="7"/>
  <c r="E45" i="7"/>
  <c r="C45" i="7"/>
  <c r="Q44" i="7"/>
  <c r="O44" i="7"/>
  <c r="M44" i="7"/>
  <c r="K44" i="7"/>
  <c r="I44" i="7"/>
  <c r="G44" i="7"/>
  <c r="E44" i="7"/>
  <c r="C44" i="7"/>
  <c r="Q43" i="7"/>
  <c r="O43" i="7"/>
  <c r="M43" i="7"/>
  <c r="K43" i="7"/>
  <c r="I43" i="7"/>
  <c r="G43" i="7"/>
  <c r="E43" i="7"/>
  <c r="C43" i="7"/>
  <c r="Q42" i="7"/>
  <c r="O42" i="7"/>
  <c r="M42" i="7"/>
  <c r="K42" i="7"/>
  <c r="I42" i="7"/>
  <c r="G42" i="7"/>
  <c r="E42" i="7"/>
  <c r="C42" i="7"/>
  <c r="Q41" i="7"/>
  <c r="O41" i="7"/>
  <c r="M41" i="7"/>
  <c r="K41" i="7"/>
  <c r="I41" i="7"/>
  <c r="G41" i="7"/>
  <c r="E41" i="7"/>
  <c r="C41" i="7"/>
  <c r="Q40" i="7"/>
  <c r="O40" i="7"/>
  <c r="M40" i="7"/>
  <c r="K40" i="7"/>
  <c r="I40" i="7"/>
  <c r="G40" i="7"/>
  <c r="E40" i="7"/>
  <c r="C40" i="7"/>
  <c r="Q39" i="7"/>
  <c r="O39" i="7"/>
  <c r="M39" i="7"/>
  <c r="K39" i="7"/>
  <c r="I39" i="7"/>
  <c r="G39" i="7"/>
  <c r="E39" i="7"/>
  <c r="C39" i="7"/>
  <c r="Q38" i="7"/>
  <c r="O38" i="7"/>
  <c r="M38" i="7"/>
  <c r="K38" i="7"/>
  <c r="I38" i="7"/>
  <c r="G38" i="7"/>
  <c r="E38" i="7"/>
  <c r="C38" i="7"/>
  <c r="Q37" i="7"/>
  <c r="O37" i="7"/>
  <c r="M37" i="7"/>
  <c r="K37" i="7"/>
  <c r="I37" i="7"/>
  <c r="G37" i="7"/>
  <c r="E37" i="7"/>
  <c r="C37" i="7"/>
  <c r="Q36" i="7"/>
  <c r="O36" i="7"/>
  <c r="M36" i="7"/>
  <c r="K36" i="7"/>
  <c r="I36" i="7"/>
  <c r="G36" i="7"/>
  <c r="E36" i="7"/>
  <c r="C36" i="7"/>
  <c r="O27" i="7"/>
  <c r="M27" i="7"/>
  <c r="K27" i="7"/>
  <c r="I27" i="7"/>
  <c r="G27" i="7"/>
  <c r="E27" i="7"/>
  <c r="O26" i="7"/>
  <c r="M26" i="7"/>
  <c r="K26" i="7"/>
  <c r="I26" i="7"/>
  <c r="G26" i="7"/>
  <c r="E26" i="7"/>
  <c r="O25" i="7"/>
  <c r="M25" i="7"/>
  <c r="K25" i="7"/>
  <c r="I25" i="7"/>
  <c r="G25" i="7"/>
  <c r="E25" i="7"/>
  <c r="Q24" i="7"/>
  <c r="O24" i="7"/>
  <c r="M24" i="7"/>
  <c r="K24" i="7"/>
  <c r="I24" i="7"/>
  <c r="G24" i="7"/>
  <c r="E24" i="7"/>
  <c r="O23" i="7"/>
  <c r="M23" i="7"/>
  <c r="K23" i="7"/>
  <c r="I23" i="7"/>
  <c r="G23" i="7"/>
  <c r="E23" i="7"/>
  <c r="O22" i="7"/>
  <c r="M22" i="7"/>
  <c r="K22" i="7"/>
  <c r="I22" i="7"/>
  <c r="G22" i="7"/>
  <c r="E22" i="7"/>
  <c r="Q21" i="7"/>
  <c r="O21" i="7"/>
  <c r="M21" i="7"/>
  <c r="K21" i="7"/>
  <c r="I21" i="7"/>
  <c r="G21" i="7"/>
  <c r="E21" i="7"/>
  <c r="O20" i="7"/>
  <c r="M20" i="7"/>
  <c r="K20" i="7"/>
  <c r="I20" i="7"/>
  <c r="G20" i="7"/>
  <c r="E20" i="7"/>
  <c r="O19" i="7"/>
  <c r="M19" i="7"/>
  <c r="K19" i="7"/>
  <c r="I19" i="7"/>
  <c r="G19" i="7"/>
  <c r="E19" i="7"/>
  <c r="C19" i="7"/>
  <c r="O18" i="7"/>
  <c r="M18" i="7"/>
  <c r="K18" i="7"/>
  <c r="I18" i="7"/>
  <c r="G18" i="7"/>
  <c r="E18" i="7"/>
  <c r="O17" i="7"/>
  <c r="M17" i="7"/>
  <c r="K17" i="7"/>
  <c r="I17" i="7"/>
  <c r="G17" i="7"/>
  <c r="E17" i="7"/>
  <c r="O16" i="7"/>
  <c r="M16" i="7"/>
  <c r="K16" i="7"/>
  <c r="I16" i="7"/>
  <c r="G16" i="7"/>
  <c r="E16" i="7"/>
  <c r="O15" i="7"/>
  <c r="M15" i="7"/>
  <c r="K15" i="7"/>
  <c r="I15" i="7"/>
  <c r="G15" i="7"/>
  <c r="E15" i="7"/>
  <c r="O14" i="7"/>
  <c r="M14" i="7"/>
  <c r="K14" i="7"/>
  <c r="I14" i="7"/>
  <c r="G14" i="7"/>
  <c r="E14" i="7"/>
  <c r="C14" i="7"/>
  <c r="O13" i="7"/>
  <c r="M13" i="7"/>
  <c r="K13" i="7"/>
  <c r="I13" i="7"/>
  <c r="G13" i="7"/>
  <c r="E13" i="7"/>
  <c r="C13" i="7"/>
  <c r="O12" i="7"/>
  <c r="M12" i="7"/>
  <c r="K12" i="7"/>
  <c r="I12" i="7"/>
  <c r="G12" i="7"/>
  <c r="E12" i="7"/>
  <c r="C12" i="7"/>
  <c r="O11" i="7"/>
  <c r="M11" i="7"/>
  <c r="K11" i="7"/>
  <c r="I11" i="7"/>
  <c r="G11" i="7"/>
  <c r="E11" i="7"/>
  <c r="C11" i="7"/>
  <c r="O10" i="7"/>
  <c r="M10" i="7"/>
  <c r="K10" i="7"/>
  <c r="I10" i="7"/>
  <c r="G10" i="7"/>
  <c r="E10" i="7"/>
  <c r="C10" i="7"/>
  <c r="O9" i="7"/>
  <c r="M9" i="7"/>
  <c r="K9" i="7"/>
  <c r="I9" i="7"/>
  <c r="G9" i="7"/>
  <c r="E9" i="7"/>
  <c r="C9" i="7"/>
  <c r="O8" i="7"/>
  <c r="M8" i="7"/>
  <c r="K8" i="7"/>
  <c r="I8" i="7"/>
  <c r="G8" i="7"/>
  <c r="E8" i="7"/>
  <c r="C8" i="7"/>
  <c r="O7" i="7"/>
  <c r="M7" i="7"/>
  <c r="K7" i="7"/>
  <c r="I7" i="7"/>
  <c r="G7" i="7"/>
  <c r="E7" i="7"/>
  <c r="C7" i="7"/>
  <c r="O6" i="7"/>
  <c r="M6" i="7"/>
  <c r="K6" i="7"/>
  <c r="I6" i="7"/>
  <c r="G6" i="7"/>
  <c r="E6" i="7"/>
  <c r="C6" i="7"/>
  <c r="Q163" i="6"/>
  <c r="O163" i="6"/>
  <c r="M163" i="6"/>
  <c r="K163" i="6"/>
  <c r="I163" i="6"/>
  <c r="G163" i="6"/>
  <c r="E163" i="6"/>
  <c r="Q162" i="6"/>
  <c r="M162" i="6"/>
  <c r="K162" i="6"/>
  <c r="I162" i="6"/>
  <c r="G162" i="6"/>
  <c r="E162" i="6"/>
  <c r="Q161" i="6"/>
  <c r="O161" i="6"/>
  <c r="M161" i="6"/>
  <c r="K161" i="6"/>
  <c r="I161" i="6"/>
  <c r="G161" i="6"/>
  <c r="E161" i="6"/>
  <c r="O160" i="6"/>
  <c r="M160" i="6"/>
  <c r="K160" i="6"/>
  <c r="I160" i="6"/>
  <c r="G160" i="6"/>
  <c r="M159" i="6"/>
  <c r="K159" i="6"/>
  <c r="I159" i="6"/>
  <c r="G159" i="6"/>
  <c r="E159" i="6"/>
  <c r="Q158" i="6"/>
  <c r="O158" i="6"/>
  <c r="M158" i="6"/>
  <c r="K158" i="6"/>
  <c r="I158" i="6"/>
  <c r="G158" i="6"/>
  <c r="E158" i="6"/>
  <c r="Q157" i="6"/>
  <c r="O157" i="6"/>
  <c r="M157" i="6"/>
  <c r="K157" i="6"/>
  <c r="I157" i="6"/>
  <c r="G157" i="6"/>
  <c r="E157" i="6"/>
  <c r="Q156" i="6"/>
  <c r="O156" i="6"/>
  <c r="M156" i="6"/>
  <c r="K156" i="6"/>
  <c r="I156" i="6"/>
  <c r="G156" i="6"/>
  <c r="E156" i="6"/>
  <c r="O155" i="6"/>
  <c r="M155" i="6"/>
  <c r="K155" i="6"/>
  <c r="I155" i="6"/>
  <c r="G155" i="6"/>
  <c r="E155" i="6"/>
  <c r="O154" i="6"/>
  <c r="M154" i="6"/>
  <c r="K154" i="6"/>
  <c r="I154" i="6"/>
  <c r="G154" i="6"/>
  <c r="E154" i="6"/>
  <c r="Q153" i="6"/>
  <c r="O153" i="6"/>
  <c r="M153" i="6"/>
  <c r="K153" i="6"/>
  <c r="I153" i="6"/>
  <c r="G153" i="6"/>
  <c r="E153" i="6"/>
  <c r="Q142" i="6"/>
  <c r="O142" i="6"/>
  <c r="M142" i="6"/>
  <c r="K142" i="6"/>
  <c r="I142" i="6"/>
  <c r="G142" i="6"/>
  <c r="E142" i="6"/>
  <c r="Q141" i="6"/>
  <c r="M141" i="6"/>
  <c r="K141" i="6"/>
  <c r="I141" i="6"/>
  <c r="G141" i="6"/>
  <c r="E141" i="6"/>
  <c r="O140" i="6"/>
  <c r="M140" i="6"/>
  <c r="K140" i="6"/>
  <c r="I140" i="6"/>
  <c r="G140" i="6"/>
  <c r="E140" i="6"/>
  <c r="O139" i="6"/>
  <c r="M139" i="6"/>
  <c r="K139" i="6"/>
  <c r="I139" i="6"/>
  <c r="G139" i="6"/>
  <c r="O138" i="6"/>
  <c r="M138" i="6"/>
  <c r="K138" i="6"/>
  <c r="I138" i="6"/>
  <c r="G138" i="6"/>
  <c r="E138" i="6"/>
  <c r="Q137" i="6"/>
  <c r="O137" i="6"/>
  <c r="M137" i="6"/>
  <c r="K137" i="6"/>
  <c r="I137" i="6"/>
  <c r="G137" i="6"/>
  <c r="E137" i="6"/>
  <c r="Q136" i="6"/>
  <c r="O136" i="6"/>
  <c r="M136" i="6"/>
  <c r="K136" i="6"/>
  <c r="I136" i="6"/>
  <c r="G136" i="6"/>
  <c r="E136" i="6"/>
  <c r="O135" i="6"/>
  <c r="M135" i="6"/>
  <c r="K135" i="6"/>
  <c r="I135" i="6"/>
  <c r="G135" i="6"/>
  <c r="E135" i="6"/>
  <c r="O134" i="6"/>
  <c r="M134" i="6"/>
  <c r="K134" i="6"/>
  <c r="I134" i="6"/>
  <c r="G134" i="6"/>
  <c r="E134" i="6"/>
  <c r="Q133" i="6"/>
  <c r="O133" i="6"/>
  <c r="M133" i="6"/>
  <c r="K133" i="6"/>
  <c r="I133" i="6"/>
  <c r="G133" i="6"/>
  <c r="E133" i="6"/>
  <c r="Q132" i="6"/>
  <c r="O132" i="6"/>
  <c r="M132" i="6"/>
  <c r="K132" i="6"/>
  <c r="I132" i="6"/>
  <c r="G132" i="6"/>
  <c r="E132" i="6"/>
  <c r="Q121" i="6"/>
  <c r="O121" i="6"/>
  <c r="M121" i="6"/>
  <c r="K121" i="6"/>
  <c r="I121" i="6"/>
  <c r="G121" i="6"/>
  <c r="E121" i="6"/>
  <c r="Q120" i="6"/>
  <c r="M120" i="6"/>
  <c r="K120" i="6"/>
  <c r="I120" i="6"/>
  <c r="G120" i="6"/>
  <c r="E120" i="6"/>
  <c r="O119" i="6"/>
  <c r="M119" i="6"/>
  <c r="K119" i="6"/>
  <c r="I119" i="6"/>
  <c r="G119" i="6"/>
  <c r="E119" i="6"/>
  <c r="O118" i="6"/>
  <c r="M118" i="6"/>
  <c r="K118" i="6"/>
  <c r="I118" i="6"/>
  <c r="G118" i="6"/>
  <c r="M117" i="6"/>
  <c r="K117" i="6"/>
  <c r="I117" i="6"/>
  <c r="G117" i="6"/>
  <c r="E117" i="6"/>
  <c r="O116" i="6"/>
  <c r="M116" i="6"/>
  <c r="K116" i="6"/>
  <c r="I116" i="6"/>
  <c r="G116" i="6"/>
  <c r="E116" i="6"/>
  <c r="Q115" i="6"/>
  <c r="O115" i="6"/>
  <c r="M115" i="6"/>
  <c r="K115" i="6"/>
  <c r="I115" i="6"/>
  <c r="G115" i="6"/>
  <c r="E115" i="6"/>
  <c r="O114" i="6"/>
  <c r="M114" i="6"/>
  <c r="K114" i="6"/>
  <c r="I114" i="6"/>
  <c r="G114" i="6"/>
  <c r="E114" i="6"/>
  <c r="O113" i="6"/>
  <c r="M113" i="6"/>
  <c r="K113" i="6"/>
  <c r="I113" i="6"/>
  <c r="G113" i="6"/>
  <c r="E113" i="6"/>
  <c r="O112" i="6"/>
  <c r="M112" i="6"/>
  <c r="K112" i="6"/>
  <c r="I112" i="6"/>
  <c r="G112" i="6"/>
  <c r="E112" i="6"/>
  <c r="Q111" i="6"/>
  <c r="O111" i="6"/>
  <c r="M111" i="6"/>
  <c r="K111" i="6"/>
  <c r="I111" i="6"/>
  <c r="G111" i="6"/>
  <c r="E111" i="6"/>
  <c r="Q100" i="6"/>
  <c r="O100" i="6"/>
  <c r="M100" i="6"/>
  <c r="K100" i="6"/>
  <c r="I100" i="6"/>
  <c r="G100" i="6"/>
  <c r="E100" i="6"/>
  <c r="Q99" i="6"/>
  <c r="M99" i="6"/>
  <c r="K99" i="6"/>
  <c r="I99" i="6"/>
  <c r="G99" i="6"/>
  <c r="E99" i="6"/>
  <c r="O98" i="6"/>
  <c r="M98" i="6"/>
  <c r="K98" i="6"/>
  <c r="I98" i="6"/>
  <c r="G98" i="6"/>
  <c r="E98" i="6"/>
  <c r="O97" i="6"/>
  <c r="M97" i="6"/>
  <c r="K97" i="6"/>
  <c r="I97" i="6"/>
  <c r="G97" i="6"/>
  <c r="O96" i="6"/>
  <c r="M96" i="6"/>
  <c r="K96" i="6"/>
  <c r="I96" i="6"/>
  <c r="G96" i="6"/>
  <c r="E96" i="6"/>
  <c r="Q95" i="6"/>
  <c r="O95" i="6"/>
  <c r="M95" i="6"/>
  <c r="K95" i="6"/>
  <c r="I95" i="6"/>
  <c r="G95" i="6"/>
  <c r="E95" i="6"/>
  <c r="Q94" i="6"/>
  <c r="O94" i="6"/>
  <c r="M94" i="6"/>
  <c r="K94" i="6"/>
  <c r="I94" i="6"/>
  <c r="G94" i="6"/>
  <c r="E94" i="6"/>
  <c r="Q93" i="6"/>
  <c r="O93" i="6"/>
  <c r="M93" i="6"/>
  <c r="K93" i="6"/>
  <c r="I93" i="6"/>
  <c r="G93" i="6"/>
  <c r="E93" i="6"/>
  <c r="O92" i="6"/>
  <c r="M92" i="6"/>
  <c r="K92" i="6"/>
  <c r="I92" i="6"/>
  <c r="G92" i="6"/>
  <c r="O91" i="6"/>
  <c r="M91" i="6"/>
  <c r="K91" i="6"/>
  <c r="I91" i="6"/>
  <c r="G91" i="6"/>
  <c r="E91" i="6"/>
  <c r="Q90" i="6"/>
  <c r="O90" i="6"/>
  <c r="M90" i="6"/>
  <c r="K90" i="6"/>
  <c r="I90" i="6"/>
  <c r="G90" i="6"/>
  <c r="E90" i="6"/>
  <c r="Q79" i="6"/>
  <c r="O79" i="6"/>
  <c r="M79" i="6"/>
  <c r="K79" i="6"/>
  <c r="I79" i="6"/>
  <c r="G79" i="6"/>
  <c r="E79" i="6"/>
  <c r="Q78" i="6"/>
  <c r="M78" i="6"/>
  <c r="K78" i="6"/>
  <c r="I78" i="6"/>
  <c r="G78" i="6"/>
  <c r="E78" i="6"/>
  <c r="O77" i="6"/>
  <c r="M77" i="6"/>
  <c r="K77" i="6"/>
  <c r="I77" i="6"/>
  <c r="G77" i="6"/>
  <c r="E77" i="6"/>
  <c r="O76" i="6"/>
  <c r="M76" i="6"/>
  <c r="K76" i="6"/>
  <c r="I76" i="6"/>
  <c r="G76" i="6"/>
  <c r="Q75" i="6"/>
  <c r="M75" i="6"/>
  <c r="K75" i="6"/>
  <c r="I75" i="6"/>
  <c r="G75" i="6"/>
  <c r="E75" i="6"/>
  <c r="O74" i="6"/>
  <c r="M74" i="6"/>
  <c r="K74" i="6"/>
  <c r="I74" i="6"/>
  <c r="G74" i="6"/>
  <c r="E74" i="6"/>
  <c r="O73" i="6"/>
  <c r="M73" i="6"/>
  <c r="K73" i="6"/>
  <c r="I73" i="6"/>
  <c r="G73" i="6"/>
  <c r="E73" i="6"/>
  <c r="O72" i="6"/>
  <c r="M72" i="6"/>
  <c r="K72" i="6"/>
  <c r="I72" i="6"/>
  <c r="G72" i="6"/>
  <c r="E72" i="6"/>
  <c r="O71" i="6"/>
  <c r="M71" i="6"/>
  <c r="K71" i="6"/>
  <c r="I71" i="6"/>
  <c r="G71" i="6"/>
  <c r="E71" i="6"/>
  <c r="Q70" i="6"/>
  <c r="O70" i="6"/>
  <c r="M70" i="6"/>
  <c r="K70" i="6"/>
  <c r="I70" i="6"/>
  <c r="G70" i="6"/>
  <c r="E70" i="6"/>
  <c r="Q69" i="6"/>
  <c r="O69" i="6"/>
  <c r="M69" i="6"/>
  <c r="K69" i="6"/>
  <c r="I69" i="6"/>
  <c r="G69" i="6"/>
  <c r="E69" i="6"/>
  <c r="Q58" i="6"/>
  <c r="O58" i="6"/>
  <c r="M58" i="6"/>
  <c r="K58" i="6"/>
  <c r="I58" i="6"/>
  <c r="G58" i="6"/>
  <c r="E58" i="6"/>
  <c r="M57" i="6"/>
  <c r="K57" i="6"/>
  <c r="I57" i="6"/>
  <c r="G57" i="6"/>
  <c r="O56" i="6"/>
  <c r="M56" i="6"/>
  <c r="K56" i="6"/>
  <c r="I56" i="6"/>
  <c r="G56" i="6"/>
  <c r="E56" i="6"/>
  <c r="O55" i="6"/>
  <c r="M55" i="6"/>
  <c r="K55" i="6"/>
  <c r="I55" i="6"/>
  <c r="G55" i="6"/>
  <c r="Q54" i="6"/>
  <c r="O54" i="6"/>
  <c r="M54" i="6"/>
  <c r="K54" i="6"/>
  <c r="I54" i="6"/>
  <c r="G54" i="6"/>
  <c r="E54" i="6"/>
  <c r="O53" i="6"/>
  <c r="M53" i="6"/>
  <c r="K53" i="6"/>
  <c r="I53" i="6"/>
  <c r="G53" i="6"/>
  <c r="E53" i="6"/>
  <c r="Q52" i="6"/>
  <c r="O52" i="6"/>
  <c r="M52" i="6"/>
  <c r="K52" i="6"/>
  <c r="I52" i="6"/>
  <c r="G52" i="6"/>
  <c r="Q51" i="6"/>
  <c r="O51" i="6"/>
  <c r="M51" i="6"/>
  <c r="K51" i="6"/>
  <c r="I51" i="6"/>
  <c r="G51" i="6"/>
  <c r="E51" i="6"/>
  <c r="O50" i="6"/>
  <c r="M50" i="6"/>
  <c r="K50" i="6"/>
  <c r="I50" i="6"/>
  <c r="G50" i="6"/>
  <c r="O49" i="6"/>
  <c r="M49" i="6"/>
  <c r="K49" i="6"/>
  <c r="I49" i="6"/>
  <c r="G49" i="6"/>
  <c r="E49" i="6"/>
  <c r="O48" i="6"/>
  <c r="M48" i="6"/>
  <c r="K48" i="6"/>
  <c r="I48" i="6"/>
  <c r="G48" i="6"/>
  <c r="E48" i="6"/>
  <c r="Q37" i="6"/>
  <c r="O37" i="6"/>
  <c r="M37" i="6"/>
  <c r="K37" i="6"/>
  <c r="I37" i="6"/>
  <c r="G37" i="6"/>
  <c r="E37" i="6"/>
  <c r="Q36" i="6"/>
  <c r="M36" i="6"/>
  <c r="K36" i="6"/>
  <c r="I36" i="6"/>
  <c r="G36" i="6"/>
  <c r="O35" i="6"/>
  <c r="M35" i="6"/>
  <c r="K35" i="6"/>
  <c r="I35" i="6"/>
  <c r="G35" i="6"/>
  <c r="E35" i="6"/>
  <c r="O34" i="6"/>
  <c r="M34" i="6"/>
  <c r="K34" i="6"/>
  <c r="I34" i="6"/>
  <c r="G34" i="6"/>
  <c r="O33" i="6"/>
  <c r="M33" i="6"/>
  <c r="K33" i="6"/>
  <c r="I33" i="6"/>
  <c r="G33" i="6"/>
  <c r="E33" i="6"/>
  <c r="M32" i="6"/>
  <c r="K32" i="6"/>
  <c r="I32" i="6"/>
  <c r="G32" i="6"/>
  <c r="E32" i="6"/>
  <c r="O31" i="6"/>
  <c r="M31" i="6"/>
  <c r="K31" i="6"/>
  <c r="I31" i="6"/>
  <c r="G31" i="6"/>
  <c r="E31" i="6"/>
  <c r="O30" i="6"/>
  <c r="M30" i="6"/>
  <c r="K30" i="6"/>
  <c r="I30" i="6"/>
  <c r="G30" i="6"/>
  <c r="E30" i="6"/>
  <c r="O29" i="6"/>
  <c r="M29" i="6"/>
  <c r="K29" i="6"/>
  <c r="I29" i="6"/>
  <c r="G29" i="6"/>
  <c r="O28" i="6"/>
  <c r="M28" i="6"/>
  <c r="K28" i="6"/>
  <c r="I28" i="6"/>
  <c r="G28" i="6"/>
  <c r="E28" i="6"/>
  <c r="O27" i="6"/>
  <c r="M27" i="6"/>
  <c r="K27" i="6"/>
  <c r="I27" i="6"/>
  <c r="G27" i="6"/>
  <c r="E27" i="6"/>
  <c r="Q16" i="6"/>
  <c r="O16" i="6"/>
  <c r="M16" i="6"/>
  <c r="K16" i="6"/>
  <c r="I16" i="6"/>
  <c r="G16" i="6"/>
  <c r="E16" i="6"/>
  <c r="Q15" i="6"/>
  <c r="O15" i="6"/>
  <c r="M15" i="6"/>
  <c r="K15" i="6"/>
  <c r="I15" i="6"/>
  <c r="G15" i="6"/>
  <c r="O14" i="6"/>
  <c r="M14" i="6"/>
  <c r="K14" i="6"/>
  <c r="I14" i="6"/>
  <c r="G14" i="6"/>
  <c r="E14" i="6"/>
  <c r="O13" i="6"/>
  <c r="M13" i="6"/>
  <c r="K13" i="6"/>
  <c r="I13" i="6"/>
  <c r="G13" i="6"/>
  <c r="Q12" i="6"/>
  <c r="M12" i="6"/>
  <c r="K12" i="6"/>
  <c r="I12" i="6"/>
  <c r="G12" i="6"/>
  <c r="O11" i="6"/>
  <c r="M11" i="6"/>
  <c r="K11" i="6"/>
  <c r="I11" i="6"/>
  <c r="G11" i="6"/>
  <c r="O10" i="6"/>
  <c r="M10" i="6"/>
  <c r="K10" i="6"/>
  <c r="I10" i="6"/>
  <c r="G10" i="6"/>
  <c r="O9" i="6"/>
  <c r="M9" i="6"/>
  <c r="K9" i="6"/>
  <c r="I9" i="6"/>
  <c r="G9" i="6"/>
  <c r="E9" i="6"/>
  <c r="O8" i="6"/>
  <c r="M8" i="6"/>
  <c r="K8" i="6"/>
  <c r="I8" i="6"/>
  <c r="G8" i="6"/>
  <c r="E8" i="6"/>
  <c r="O7" i="6"/>
  <c r="M7" i="6"/>
  <c r="K7" i="6"/>
  <c r="I7" i="6"/>
  <c r="G7" i="6"/>
  <c r="E7" i="6"/>
  <c r="Q6" i="6"/>
  <c r="O6" i="6"/>
  <c r="M6" i="6"/>
  <c r="K6" i="6"/>
  <c r="I6" i="6"/>
  <c r="G6" i="6"/>
  <c r="E6" i="6"/>
  <c r="O175" i="5"/>
  <c r="M175" i="5"/>
  <c r="K175" i="5"/>
  <c r="G175" i="5"/>
  <c r="E175" i="5"/>
  <c r="O174" i="5"/>
  <c r="M174" i="5"/>
  <c r="K174" i="5"/>
  <c r="G174" i="5"/>
  <c r="E174" i="5"/>
  <c r="O173" i="5"/>
  <c r="M173" i="5"/>
  <c r="K173" i="5"/>
  <c r="G173" i="5"/>
  <c r="O172" i="5"/>
  <c r="M172" i="5"/>
  <c r="K172" i="5"/>
  <c r="G172" i="5"/>
  <c r="E172" i="5"/>
  <c r="O171" i="5"/>
  <c r="K171" i="5"/>
  <c r="G171" i="5"/>
  <c r="E171" i="5"/>
  <c r="O170" i="5"/>
  <c r="M170" i="5"/>
  <c r="K170" i="5"/>
  <c r="G170" i="5"/>
  <c r="E170" i="5"/>
  <c r="O169" i="5"/>
  <c r="M169" i="5"/>
  <c r="K169" i="5"/>
  <c r="G169" i="5"/>
  <c r="E169" i="5"/>
  <c r="O157" i="5"/>
  <c r="N157" i="5"/>
  <c r="L157" i="5"/>
  <c r="M157" i="5" s="1"/>
  <c r="J157" i="5"/>
  <c r="K157" i="5" s="1"/>
  <c r="G157" i="5"/>
  <c r="F157" i="5"/>
  <c r="E157" i="5"/>
  <c r="D157" i="5"/>
  <c r="O156" i="5"/>
  <c r="M156" i="5"/>
  <c r="K156" i="5"/>
  <c r="G156" i="5"/>
  <c r="E156" i="5"/>
  <c r="O155" i="5"/>
  <c r="M155" i="5"/>
  <c r="K155" i="5"/>
  <c r="G155" i="5"/>
  <c r="E155" i="5"/>
  <c r="O154" i="5"/>
  <c r="M154" i="5"/>
  <c r="K154" i="5"/>
  <c r="G154" i="5"/>
  <c r="E154" i="5"/>
  <c r="O153" i="5"/>
  <c r="M153" i="5"/>
  <c r="K153" i="5"/>
  <c r="G153" i="5"/>
  <c r="E153" i="5"/>
  <c r="O152" i="5"/>
  <c r="M152" i="5"/>
  <c r="K152" i="5"/>
  <c r="G152" i="5"/>
  <c r="E152" i="5"/>
  <c r="O151" i="5"/>
  <c r="M151" i="5"/>
  <c r="K151" i="5"/>
  <c r="G151" i="5"/>
  <c r="E151" i="5"/>
  <c r="O139" i="5"/>
  <c r="N139" i="5"/>
  <c r="M139" i="5"/>
  <c r="L139" i="5"/>
  <c r="J139" i="5"/>
  <c r="K139" i="5" s="1"/>
  <c r="G139" i="5"/>
  <c r="F139" i="5"/>
  <c r="E139" i="5"/>
  <c r="D139" i="5"/>
  <c r="O138" i="5"/>
  <c r="M138" i="5"/>
  <c r="K138" i="5"/>
  <c r="G138" i="5"/>
  <c r="E138" i="5"/>
  <c r="O137" i="5"/>
  <c r="M137" i="5"/>
  <c r="K137" i="5"/>
  <c r="G137" i="5"/>
  <c r="E137" i="5"/>
  <c r="O136" i="5"/>
  <c r="M136" i="5"/>
  <c r="K136" i="5"/>
  <c r="G136" i="5"/>
  <c r="E136" i="5"/>
  <c r="O135" i="5"/>
  <c r="M135" i="5"/>
  <c r="K135" i="5"/>
  <c r="G135" i="5"/>
  <c r="O134" i="5"/>
  <c r="M134" i="5"/>
  <c r="K134" i="5"/>
  <c r="G134" i="5"/>
  <c r="E134" i="5"/>
  <c r="O133" i="5"/>
  <c r="M133" i="5"/>
  <c r="K133" i="5"/>
  <c r="G133" i="5"/>
  <c r="E133" i="5"/>
  <c r="N121" i="5"/>
  <c r="O121" i="5" s="1"/>
  <c r="L121" i="5"/>
  <c r="M121" i="5" s="1"/>
  <c r="J121" i="5"/>
  <c r="K121" i="5" s="1"/>
  <c r="H121" i="5"/>
  <c r="I121" i="5" s="1"/>
  <c r="E121" i="5"/>
  <c r="D121" i="5"/>
  <c r="B121" i="5"/>
  <c r="C121" i="5" s="1"/>
  <c r="O120" i="5"/>
  <c r="M120" i="5"/>
  <c r="K120" i="5"/>
  <c r="I120" i="5"/>
  <c r="E120" i="5"/>
  <c r="C120" i="5"/>
  <c r="O119" i="5"/>
  <c r="M119" i="5"/>
  <c r="K119" i="5"/>
  <c r="I119" i="5"/>
  <c r="E119" i="5"/>
  <c r="C119" i="5"/>
  <c r="O118" i="5"/>
  <c r="M118" i="5"/>
  <c r="K118" i="5"/>
  <c r="I118" i="5"/>
  <c r="E118" i="5"/>
  <c r="O117" i="5"/>
  <c r="M117" i="5"/>
  <c r="K117" i="5"/>
  <c r="I117" i="5"/>
  <c r="E117" i="5"/>
  <c r="C117" i="5"/>
  <c r="O116" i="5"/>
  <c r="M116" i="5"/>
  <c r="K116" i="5"/>
  <c r="I116" i="5"/>
  <c r="E116" i="5"/>
  <c r="C116" i="5"/>
  <c r="O115" i="5"/>
  <c r="M115" i="5"/>
  <c r="K115" i="5"/>
  <c r="I115" i="5"/>
  <c r="E115" i="5"/>
  <c r="C115" i="5"/>
  <c r="O114" i="5"/>
  <c r="M114" i="5"/>
  <c r="K114" i="5"/>
  <c r="I114" i="5"/>
  <c r="E114" i="5"/>
  <c r="C114" i="5"/>
  <c r="O113" i="5"/>
  <c r="M113" i="5"/>
  <c r="K113" i="5"/>
  <c r="I113" i="5"/>
  <c r="E113" i="5"/>
  <c r="C113" i="5"/>
  <c r="O112" i="5"/>
  <c r="M112" i="5"/>
  <c r="K112" i="5"/>
  <c r="I112" i="5"/>
  <c r="E112" i="5"/>
  <c r="C112" i="5"/>
  <c r="O111" i="5"/>
  <c r="M111" i="5"/>
  <c r="K111" i="5"/>
  <c r="I111" i="5"/>
  <c r="E111" i="5"/>
  <c r="C111" i="5"/>
  <c r="N100" i="5"/>
  <c r="O100" i="5" s="1"/>
  <c r="L100" i="5"/>
  <c r="M100" i="5" s="1"/>
  <c r="J100" i="5"/>
  <c r="K100" i="5" s="1"/>
  <c r="H100" i="5"/>
  <c r="I100" i="5" s="1"/>
  <c r="D100" i="5"/>
  <c r="E100" i="5" s="1"/>
  <c r="B100" i="5"/>
  <c r="C100" i="5" s="1"/>
  <c r="O99" i="5"/>
  <c r="M99" i="5"/>
  <c r="K99" i="5"/>
  <c r="I99" i="5"/>
  <c r="E99" i="5"/>
  <c r="C99" i="5"/>
  <c r="O98" i="5"/>
  <c r="M98" i="5"/>
  <c r="K98" i="5"/>
  <c r="I98" i="5"/>
  <c r="E98" i="5"/>
  <c r="C98" i="5"/>
  <c r="O97" i="5"/>
  <c r="M97" i="5"/>
  <c r="K97" i="5"/>
  <c r="I97" i="5"/>
  <c r="E97" i="5"/>
  <c r="O96" i="5"/>
  <c r="M96" i="5"/>
  <c r="K96" i="5"/>
  <c r="I96" i="5"/>
  <c r="E96" i="5"/>
  <c r="C96" i="5"/>
  <c r="O95" i="5"/>
  <c r="M95" i="5"/>
  <c r="K95" i="5"/>
  <c r="I95" i="5"/>
  <c r="E95" i="5"/>
  <c r="C95" i="5"/>
  <c r="O94" i="5"/>
  <c r="M94" i="5"/>
  <c r="K94" i="5"/>
  <c r="I94" i="5"/>
  <c r="E94" i="5"/>
  <c r="C94" i="5"/>
  <c r="O93" i="5"/>
  <c r="M93" i="5"/>
  <c r="K93" i="5"/>
  <c r="I93" i="5"/>
  <c r="E93" i="5"/>
  <c r="C93" i="5"/>
  <c r="O92" i="5"/>
  <c r="M92" i="5"/>
  <c r="K92" i="5"/>
  <c r="I92" i="5"/>
  <c r="E92" i="5"/>
  <c r="C92" i="5"/>
  <c r="O91" i="5"/>
  <c r="M91" i="5"/>
  <c r="K91" i="5"/>
  <c r="I91" i="5"/>
  <c r="E91" i="5"/>
  <c r="C91" i="5"/>
  <c r="O90" i="5"/>
  <c r="M90" i="5"/>
  <c r="K90" i="5"/>
  <c r="I90" i="5"/>
  <c r="E90" i="5"/>
  <c r="C90" i="5"/>
  <c r="O79" i="5"/>
  <c r="M79" i="5"/>
  <c r="K79" i="5"/>
  <c r="I79" i="5"/>
  <c r="D79" i="5"/>
  <c r="E79" i="5" s="1"/>
  <c r="C79" i="5"/>
  <c r="O78" i="5"/>
  <c r="M78" i="5"/>
  <c r="K78" i="5"/>
  <c r="I78" i="5"/>
  <c r="E78" i="5"/>
  <c r="C78" i="5"/>
  <c r="O77" i="5"/>
  <c r="M77" i="5"/>
  <c r="K77" i="5"/>
  <c r="I77" i="5"/>
  <c r="E77" i="5"/>
  <c r="C77" i="5"/>
  <c r="O76" i="5"/>
  <c r="M76" i="5"/>
  <c r="K76" i="5"/>
  <c r="I76" i="5"/>
  <c r="E76" i="5"/>
  <c r="C76" i="5"/>
  <c r="O75" i="5"/>
  <c r="M75" i="5"/>
  <c r="K75" i="5"/>
  <c r="I75" i="5"/>
  <c r="E75" i="5"/>
  <c r="C75" i="5"/>
  <c r="O74" i="5"/>
  <c r="M74" i="5"/>
  <c r="K74" i="5"/>
  <c r="I74" i="5"/>
  <c r="E74" i="5"/>
  <c r="C74" i="5"/>
  <c r="O73" i="5"/>
  <c r="M73" i="5"/>
  <c r="K73" i="5"/>
  <c r="I73" i="5"/>
  <c r="E73" i="5"/>
  <c r="C73" i="5"/>
  <c r="O72" i="5"/>
  <c r="M72" i="5"/>
  <c r="K72" i="5"/>
  <c r="I72" i="5"/>
  <c r="E72" i="5"/>
  <c r="C72" i="5"/>
  <c r="O71" i="5"/>
  <c r="M71" i="5"/>
  <c r="K71" i="5"/>
  <c r="I71" i="5"/>
  <c r="E71" i="5"/>
  <c r="C71" i="5"/>
  <c r="O70" i="5"/>
  <c r="M70" i="5"/>
  <c r="K70" i="5"/>
  <c r="I70" i="5"/>
  <c r="E70" i="5"/>
  <c r="C70" i="5"/>
  <c r="O69" i="5"/>
  <c r="M69" i="5"/>
  <c r="K69" i="5"/>
  <c r="I69" i="5"/>
  <c r="E69" i="5"/>
  <c r="C69" i="5"/>
  <c r="O58" i="5"/>
  <c r="M58" i="5"/>
  <c r="K58" i="5"/>
  <c r="I58" i="5"/>
  <c r="E58" i="5"/>
  <c r="C58" i="5"/>
  <c r="M57" i="5"/>
  <c r="K57" i="5"/>
  <c r="I57" i="5"/>
  <c r="C57" i="5"/>
  <c r="O56" i="5"/>
  <c r="M56" i="5"/>
  <c r="K56" i="5"/>
  <c r="I56" i="5"/>
  <c r="E56" i="5"/>
  <c r="C56" i="5"/>
  <c r="O55" i="5"/>
  <c r="M55" i="5"/>
  <c r="K55" i="5"/>
  <c r="I55" i="5"/>
  <c r="C55" i="5"/>
  <c r="O54" i="5"/>
  <c r="M54" i="5"/>
  <c r="K54" i="5"/>
  <c r="I54" i="5"/>
  <c r="E54" i="5"/>
  <c r="C54" i="5"/>
  <c r="O53" i="5"/>
  <c r="M53" i="5"/>
  <c r="K53" i="5"/>
  <c r="I53" i="5"/>
  <c r="E53" i="5"/>
  <c r="C53" i="5"/>
  <c r="O52" i="5"/>
  <c r="M52" i="5"/>
  <c r="K52" i="5"/>
  <c r="I52" i="5"/>
  <c r="C52" i="5"/>
  <c r="O51" i="5"/>
  <c r="M51" i="5"/>
  <c r="K51" i="5"/>
  <c r="I51" i="5"/>
  <c r="E51" i="5"/>
  <c r="C51" i="5"/>
  <c r="O50" i="5"/>
  <c r="M50" i="5"/>
  <c r="K50" i="5"/>
  <c r="I50" i="5"/>
  <c r="C50" i="5"/>
  <c r="O49" i="5"/>
  <c r="M49" i="5"/>
  <c r="K49" i="5"/>
  <c r="I49" i="5"/>
  <c r="E49" i="5"/>
  <c r="C49" i="5"/>
  <c r="O48" i="5"/>
  <c r="M48" i="5"/>
  <c r="K48" i="5"/>
  <c r="I48" i="5"/>
  <c r="E48" i="5"/>
  <c r="C48" i="5"/>
  <c r="O37" i="5"/>
  <c r="M37" i="5"/>
  <c r="K37" i="5"/>
  <c r="E37" i="5"/>
  <c r="C37" i="5"/>
  <c r="O36" i="5"/>
  <c r="M36" i="5"/>
  <c r="K36" i="5"/>
  <c r="C36" i="5"/>
  <c r="O35" i="5"/>
  <c r="M35" i="5"/>
  <c r="K35" i="5"/>
  <c r="E35" i="5"/>
  <c r="C35" i="5"/>
  <c r="O34" i="5"/>
  <c r="M34" i="5"/>
  <c r="K34" i="5"/>
  <c r="C34" i="5"/>
  <c r="O33" i="5"/>
  <c r="M33" i="5"/>
  <c r="K33" i="5"/>
  <c r="E33" i="5"/>
  <c r="C33" i="5"/>
  <c r="O32" i="5"/>
  <c r="M32" i="5"/>
  <c r="K32" i="5"/>
  <c r="E32" i="5"/>
  <c r="C32" i="5"/>
  <c r="O31" i="5"/>
  <c r="M31" i="5"/>
  <c r="K31" i="5"/>
  <c r="C31" i="5"/>
  <c r="O30" i="5"/>
  <c r="M30" i="5"/>
  <c r="K30" i="5"/>
  <c r="E30" i="5"/>
  <c r="C30" i="5"/>
  <c r="O29" i="5"/>
  <c r="M29" i="5"/>
  <c r="K29" i="5"/>
  <c r="C29" i="5"/>
  <c r="O28" i="5"/>
  <c r="M28" i="5"/>
  <c r="K28" i="5"/>
  <c r="E28" i="5"/>
  <c r="C28" i="5"/>
  <c r="O27" i="5"/>
  <c r="M27" i="5"/>
  <c r="K27" i="5"/>
  <c r="E27" i="5"/>
  <c r="C27" i="5"/>
  <c r="O16" i="5"/>
  <c r="M16" i="5"/>
  <c r="K16" i="5"/>
  <c r="E16" i="5"/>
  <c r="C16" i="5"/>
  <c r="O15" i="5"/>
  <c r="M15" i="5"/>
  <c r="K15" i="5"/>
  <c r="C15" i="5"/>
  <c r="O14" i="5"/>
  <c r="M14" i="5"/>
  <c r="K14" i="5"/>
  <c r="E14" i="5"/>
  <c r="C14" i="5"/>
  <c r="O13" i="5"/>
  <c r="M13" i="5"/>
  <c r="K13" i="5"/>
  <c r="C13" i="5"/>
  <c r="O12" i="5"/>
  <c r="M12" i="5"/>
  <c r="K12" i="5"/>
  <c r="C12" i="5"/>
  <c r="O11" i="5"/>
  <c r="M11" i="5"/>
  <c r="K11" i="5"/>
  <c r="C11" i="5"/>
  <c r="O10" i="5"/>
  <c r="M10" i="5"/>
  <c r="K10" i="5"/>
  <c r="C10" i="5"/>
  <c r="O9" i="5"/>
  <c r="M9" i="5"/>
  <c r="K9" i="5"/>
  <c r="E9" i="5"/>
  <c r="C9" i="5"/>
  <c r="O8" i="5"/>
  <c r="M8" i="5"/>
  <c r="K8" i="5"/>
  <c r="E8" i="5"/>
  <c r="C8" i="5"/>
  <c r="O7" i="5"/>
  <c r="M7" i="5"/>
  <c r="K7" i="5"/>
  <c r="E7" i="5"/>
  <c r="C7" i="5"/>
  <c r="O6" i="5"/>
  <c r="M6" i="5"/>
  <c r="K6" i="5"/>
  <c r="E6" i="5"/>
  <c r="C6" i="5"/>
  <c r="U84" i="4"/>
  <c r="S84" i="4"/>
  <c r="Q84" i="4"/>
  <c r="O84" i="4"/>
  <c r="M84" i="4"/>
  <c r="K84" i="4"/>
  <c r="I84" i="4"/>
  <c r="G84" i="4"/>
  <c r="E84" i="4"/>
  <c r="C84" i="4"/>
  <c r="U83" i="4"/>
  <c r="S83" i="4"/>
  <c r="Q83" i="4"/>
  <c r="O83" i="4"/>
  <c r="M83" i="4"/>
  <c r="K83" i="4"/>
  <c r="I83" i="4"/>
  <c r="G83" i="4"/>
  <c r="E83" i="4"/>
  <c r="C83" i="4"/>
  <c r="U82" i="4"/>
  <c r="S82" i="4"/>
  <c r="Q82" i="4"/>
  <c r="O82" i="4"/>
  <c r="M82" i="4"/>
  <c r="K82" i="4"/>
  <c r="I82" i="4"/>
  <c r="G82" i="4"/>
  <c r="E82" i="4"/>
  <c r="C82" i="4"/>
  <c r="U81" i="4"/>
  <c r="S81" i="4"/>
  <c r="Q81" i="4"/>
  <c r="O81" i="4"/>
  <c r="M81" i="4"/>
  <c r="K81" i="4"/>
  <c r="I81" i="4"/>
  <c r="G81" i="4"/>
  <c r="E81" i="4"/>
  <c r="C81" i="4"/>
  <c r="U80" i="4"/>
  <c r="S80" i="4"/>
  <c r="Q80" i="4"/>
  <c r="O80" i="4"/>
  <c r="M80" i="4"/>
  <c r="K80" i="4"/>
  <c r="I80" i="4"/>
  <c r="G80" i="4"/>
  <c r="E80" i="4"/>
  <c r="C80" i="4"/>
  <c r="U79" i="4"/>
  <c r="S79" i="4"/>
  <c r="Q79" i="4"/>
  <c r="O79" i="4"/>
  <c r="M79" i="4"/>
  <c r="K79" i="4"/>
  <c r="I79" i="4"/>
  <c r="G79" i="4"/>
  <c r="E79" i="4"/>
  <c r="C79" i="4"/>
  <c r="U78" i="4"/>
  <c r="S78" i="4"/>
  <c r="Q78" i="4"/>
  <c r="O78" i="4"/>
  <c r="M78" i="4"/>
  <c r="K78" i="4"/>
  <c r="I78" i="4"/>
  <c r="G78" i="4"/>
  <c r="E78" i="4"/>
  <c r="C78" i="4"/>
  <c r="U77" i="4"/>
  <c r="S77" i="4"/>
  <c r="Q77" i="4"/>
  <c r="O77" i="4"/>
  <c r="M77" i="4"/>
  <c r="K77" i="4"/>
  <c r="I77" i="4"/>
  <c r="G77" i="4"/>
  <c r="E77" i="4"/>
  <c r="C77" i="4"/>
  <c r="U76" i="4"/>
  <c r="S76" i="4"/>
  <c r="Q76" i="4"/>
  <c r="O76" i="4"/>
  <c r="M76" i="4"/>
  <c r="K76" i="4"/>
  <c r="I76" i="4"/>
  <c r="G76" i="4"/>
  <c r="E76" i="4"/>
  <c r="C76" i="4"/>
  <c r="U75" i="4"/>
  <c r="S75" i="4"/>
  <c r="Q75" i="4"/>
  <c r="O75" i="4"/>
  <c r="M75" i="4"/>
  <c r="K75" i="4"/>
  <c r="I75" i="4"/>
  <c r="G75" i="4"/>
  <c r="E75" i="4"/>
  <c r="C75" i="4"/>
  <c r="U74" i="4"/>
  <c r="S74" i="4"/>
  <c r="Q74" i="4"/>
  <c r="O74" i="4"/>
  <c r="M74" i="4"/>
  <c r="K74" i="4"/>
  <c r="I74" i="4"/>
  <c r="G74" i="4"/>
  <c r="E74" i="4"/>
  <c r="C74" i="4"/>
  <c r="U73" i="4"/>
  <c r="S73" i="4"/>
  <c r="Q73" i="4"/>
  <c r="O73" i="4"/>
  <c r="M73" i="4"/>
  <c r="K73" i="4"/>
  <c r="I73" i="4"/>
  <c r="G73" i="4"/>
  <c r="E73" i="4"/>
  <c r="C73" i="4"/>
  <c r="U72" i="4"/>
  <c r="S72" i="4"/>
  <c r="Q72" i="4"/>
  <c r="O72" i="4"/>
  <c r="M72" i="4"/>
  <c r="K72" i="4"/>
  <c r="I72" i="4"/>
  <c r="G72" i="4"/>
  <c r="E72" i="4"/>
  <c r="C72" i="4"/>
  <c r="U71" i="4"/>
  <c r="S71" i="4"/>
  <c r="Q71" i="4"/>
  <c r="O71" i="4"/>
  <c r="M71" i="4"/>
  <c r="K71" i="4"/>
  <c r="I71" i="4"/>
  <c r="G71" i="4"/>
  <c r="E71" i="4"/>
  <c r="C71" i="4"/>
  <c r="U70" i="4"/>
  <c r="S70" i="4"/>
  <c r="Q70" i="4"/>
  <c r="O70" i="4"/>
  <c r="M70" i="4"/>
  <c r="K70" i="4"/>
  <c r="I70" i="4"/>
  <c r="G70" i="4"/>
  <c r="E70" i="4"/>
  <c r="C70" i="4"/>
  <c r="U69" i="4"/>
  <c r="S69" i="4"/>
  <c r="Q69" i="4"/>
  <c r="O69" i="4"/>
  <c r="M69" i="4"/>
  <c r="K69" i="4"/>
  <c r="I69" i="4"/>
  <c r="G69" i="4"/>
  <c r="E69" i="4"/>
  <c r="C69" i="4"/>
  <c r="U68" i="4"/>
  <c r="S68" i="4"/>
  <c r="Q68" i="4"/>
  <c r="O68" i="4"/>
  <c r="M68" i="4"/>
  <c r="K68" i="4"/>
  <c r="I68" i="4"/>
  <c r="G68" i="4"/>
  <c r="E68" i="4"/>
  <c r="C68" i="4"/>
  <c r="U67" i="4"/>
  <c r="S67" i="4"/>
  <c r="Q67" i="4"/>
  <c r="O67" i="4"/>
  <c r="M67" i="4"/>
  <c r="K67" i="4"/>
  <c r="I67" i="4"/>
  <c r="G67" i="4"/>
  <c r="E67" i="4"/>
  <c r="C67" i="4"/>
  <c r="U66" i="4"/>
  <c r="S66" i="4"/>
  <c r="Q66" i="4"/>
  <c r="O66" i="4"/>
  <c r="M66" i="4"/>
  <c r="K66" i="4"/>
  <c r="I66" i="4"/>
  <c r="G66" i="4"/>
  <c r="E66" i="4"/>
  <c r="C66" i="4"/>
  <c r="U65" i="4"/>
  <c r="S65" i="4"/>
  <c r="Q65" i="4"/>
  <c r="O65" i="4"/>
  <c r="M65" i="4"/>
  <c r="K65" i="4"/>
  <c r="I65" i="4"/>
  <c r="G65" i="4"/>
  <c r="E65" i="4"/>
  <c r="C65" i="4"/>
  <c r="U64" i="4"/>
  <c r="S64" i="4"/>
  <c r="Q64" i="4"/>
  <c r="O64" i="4"/>
  <c r="M64" i="4"/>
  <c r="K64" i="4"/>
  <c r="I64" i="4"/>
  <c r="G64" i="4"/>
  <c r="E64" i="4"/>
  <c r="C64" i="4"/>
  <c r="U55" i="4"/>
  <c r="S55" i="4"/>
  <c r="Q55" i="4"/>
  <c r="O55" i="4"/>
  <c r="M55" i="4"/>
  <c r="K55" i="4"/>
  <c r="I55" i="4"/>
  <c r="G55" i="4"/>
  <c r="E55" i="4"/>
  <c r="C55" i="4"/>
  <c r="U54" i="4"/>
  <c r="S54" i="4"/>
  <c r="Q54" i="4"/>
  <c r="O54" i="4"/>
  <c r="M54" i="4"/>
  <c r="K54" i="4"/>
  <c r="I54" i="4"/>
  <c r="G54" i="4"/>
  <c r="E54" i="4"/>
  <c r="C54" i="4"/>
  <c r="U53" i="4"/>
  <c r="S53" i="4"/>
  <c r="Q53" i="4"/>
  <c r="O53" i="4"/>
  <c r="M53" i="4"/>
  <c r="K53" i="4"/>
  <c r="I53" i="4"/>
  <c r="G53" i="4"/>
  <c r="E53" i="4"/>
  <c r="C53" i="4"/>
  <c r="U52" i="4"/>
  <c r="S52" i="4"/>
  <c r="Q52" i="4"/>
  <c r="O52" i="4"/>
  <c r="M52" i="4"/>
  <c r="K52" i="4"/>
  <c r="I52" i="4"/>
  <c r="G52" i="4"/>
  <c r="E52" i="4"/>
  <c r="C52" i="4"/>
  <c r="U51" i="4"/>
  <c r="S51" i="4"/>
  <c r="Q51" i="4"/>
  <c r="O51" i="4"/>
  <c r="M51" i="4"/>
  <c r="K51" i="4"/>
  <c r="I51" i="4"/>
  <c r="G51" i="4"/>
  <c r="E51" i="4"/>
  <c r="C51" i="4"/>
  <c r="U50" i="4"/>
  <c r="S50" i="4"/>
  <c r="Q50" i="4"/>
  <c r="O50" i="4"/>
  <c r="M50" i="4"/>
  <c r="K50" i="4"/>
  <c r="I50" i="4"/>
  <c r="G50" i="4"/>
  <c r="E50" i="4"/>
  <c r="C50" i="4"/>
  <c r="U49" i="4"/>
  <c r="S49" i="4"/>
  <c r="Q49" i="4"/>
  <c r="O49" i="4"/>
  <c r="M49" i="4"/>
  <c r="K49" i="4"/>
  <c r="I49" i="4"/>
  <c r="G49" i="4"/>
  <c r="E49" i="4"/>
  <c r="C49" i="4"/>
  <c r="U48" i="4"/>
  <c r="S48" i="4"/>
  <c r="Q48" i="4"/>
  <c r="O48" i="4"/>
  <c r="M48" i="4"/>
  <c r="K48" i="4"/>
  <c r="I48" i="4"/>
  <c r="G48" i="4"/>
  <c r="E48" i="4"/>
  <c r="C48" i="4"/>
  <c r="U47" i="4"/>
  <c r="S47" i="4"/>
  <c r="Q47" i="4"/>
  <c r="O47" i="4"/>
  <c r="M47" i="4"/>
  <c r="K47" i="4"/>
  <c r="I47" i="4"/>
  <c r="G47" i="4"/>
  <c r="E47" i="4"/>
  <c r="C47" i="4"/>
  <c r="U46" i="4"/>
  <c r="S46" i="4"/>
  <c r="Q46" i="4"/>
  <c r="O46" i="4"/>
  <c r="M46" i="4"/>
  <c r="K46" i="4"/>
  <c r="I46" i="4"/>
  <c r="G46" i="4"/>
  <c r="E46" i="4"/>
  <c r="C46" i="4"/>
  <c r="U45" i="4"/>
  <c r="S45" i="4"/>
  <c r="Q45" i="4"/>
  <c r="O45" i="4"/>
  <c r="M45" i="4"/>
  <c r="K45" i="4"/>
  <c r="I45" i="4"/>
  <c r="G45" i="4"/>
  <c r="E45" i="4"/>
  <c r="C45" i="4"/>
  <c r="U44" i="4"/>
  <c r="S44" i="4"/>
  <c r="Q44" i="4"/>
  <c r="O44" i="4"/>
  <c r="M44" i="4"/>
  <c r="K44" i="4"/>
  <c r="I44" i="4"/>
  <c r="G44" i="4"/>
  <c r="E44" i="4"/>
  <c r="C44" i="4"/>
  <c r="U43" i="4"/>
  <c r="S43" i="4"/>
  <c r="Q43" i="4"/>
  <c r="O43" i="4"/>
  <c r="M43" i="4"/>
  <c r="K43" i="4"/>
  <c r="I43" i="4"/>
  <c r="G43" i="4"/>
  <c r="E43" i="4"/>
  <c r="C43" i="4"/>
  <c r="U42" i="4"/>
  <c r="S42" i="4"/>
  <c r="Q42" i="4"/>
  <c r="O42" i="4"/>
  <c r="M42" i="4"/>
  <c r="K42" i="4"/>
  <c r="I42" i="4"/>
  <c r="G42" i="4"/>
  <c r="E42" i="4"/>
  <c r="C42" i="4"/>
  <c r="U41" i="4"/>
  <c r="S41" i="4"/>
  <c r="Q41" i="4"/>
  <c r="O41" i="4"/>
  <c r="M41" i="4"/>
  <c r="K41" i="4"/>
  <c r="I41" i="4"/>
  <c r="G41" i="4"/>
  <c r="E41" i="4"/>
  <c r="C41" i="4"/>
  <c r="U40" i="4"/>
  <c r="S40" i="4"/>
  <c r="Q40" i="4"/>
  <c r="O40" i="4"/>
  <c r="M40" i="4"/>
  <c r="K40" i="4"/>
  <c r="I40" i="4"/>
  <c r="G40" i="4"/>
  <c r="E40" i="4"/>
  <c r="C40" i="4"/>
  <c r="U39" i="4"/>
  <c r="S39" i="4"/>
  <c r="Q39" i="4"/>
  <c r="O39" i="4"/>
  <c r="M39" i="4"/>
  <c r="K39" i="4"/>
  <c r="I39" i="4"/>
  <c r="G39" i="4"/>
  <c r="E39" i="4"/>
  <c r="C39" i="4"/>
  <c r="U38" i="4"/>
  <c r="S38" i="4"/>
  <c r="Q38" i="4"/>
  <c r="O38" i="4"/>
  <c r="M38" i="4"/>
  <c r="K38" i="4"/>
  <c r="I38" i="4"/>
  <c r="G38" i="4"/>
  <c r="E38" i="4"/>
  <c r="C38" i="4"/>
  <c r="U37" i="4"/>
  <c r="S37" i="4"/>
  <c r="Q37" i="4"/>
  <c r="O37" i="4"/>
  <c r="M37" i="4"/>
  <c r="K37" i="4"/>
  <c r="I37" i="4"/>
  <c r="G37" i="4"/>
  <c r="E37" i="4"/>
  <c r="C37" i="4"/>
  <c r="U36" i="4"/>
  <c r="S36" i="4"/>
  <c r="Q36" i="4"/>
  <c r="O36" i="4"/>
  <c r="M36" i="4"/>
  <c r="K36" i="4"/>
  <c r="I36" i="4"/>
  <c r="G36" i="4"/>
  <c r="E36" i="4"/>
  <c r="C36" i="4"/>
  <c r="U35" i="4"/>
  <c r="S35" i="4"/>
  <c r="Q35" i="4"/>
  <c r="O35" i="4"/>
  <c r="M35" i="4"/>
  <c r="K35" i="4"/>
  <c r="I35" i="4"/>
  <c r="G35" i="4"/>
  <c r="E35" i="4"/>
  <c r="C35" i="4"/>
  <c r="U27" i="4"/>
  <c r="S27" i="4"/>
  <c r="Q27" i="4"/>
  <c r="O27" i="4"/>
  <c r="M27" i="4"/>
  <c r="K27" i="4"/>
  <c r="I27" i="4"/>
  <c r="G27" i="4"/>
  <c r="E27" i="4"/>
  <c r="C27" i="4"/>
  <c r="U26" i="4"/>
  <c r="S26" i="4"/>
  <c r="Q26" i="4"/>
  <c r="O26" i="4"/>
  <c r="M26" i="4"/>
  <c r="K26" i="4"/>
  <c r="I26" i="4"/>
  <c r="G26" i="4"/>
  <c r="E26" i="4"/>
  <c r="C26" i="4"/>
  <c r="U25" i="4"/>
  <c r="S25" i="4"/>
  <c r="Q25" i="4"/>
  <c r="O25" i="4"/>
  <c r="M25" i="4"/>
  <c r="K25" i="4"/>
  <c r="I25" i="4"/>
  <c r="G25" i="4"/>
  <c r="E25" i="4"/>
  <c r="C25" i="4"/>
  <c r="U24" i="4"/>
  <c r="S24" i="4"/>
  <c r="Q24" i="4"/>
  <c r="O24" i="4"/>
  <c r="M24" i="4"/>
  <c r="K24" i="4"/>
  <c r="I24" i="4"/>
  <c r="G24" i="4"/>
  <c r="E24" i="4"/>
  <c r="C24" i="4"/>
  <c r="U23" i="4"/>
  <c r="S23" i="4"/>
  <c r="Q23" i="4"/>
  <c r="O23" i="4"/>
  <c r="M23" i="4"/>
  <c r="K23" i="4"/>
  <c r="I23" i="4"/>
  <c r="G23" i="4"/>
  <c r="E23" i="4"/>
  <c r="C23" i="4"/>
  <c r="U22" i="4"/>
  <c r="S22" i="4"/>
  <c r="Q22" i="4"/>
  <c r="O22" i="4"/>
  <c r="M22" i="4"/>
  <c r="K22" i="4"/>
  <c r="I22" i="4"/>
  <c r="G22" i="4"/>
  <c r="E22" i="4"/>
  <c r="C22" i="4"/>
  <c r="U21" i="4"/>
  <c r="S21" i="4"/>
  <c r="Q21" i="4"/>
  <c r="O21" i="4"/>
  <c r="M21" i="4"/>
  <c r="K21" i="4"/>
  <c r="I21" i="4"/>
  <c r="G21" i="4"/>
  <c r="E21" i="4"/>
  <c r="C21" i="4"/>
  <c r="U20" i="4"/>
  <c r="S20" i="4"/>
  <c r="Q20" i="4"/>
  <c r="O20" i="4"/>
  <c r="M20" i="4"/>
  <c r="K20" i="4"/>
  <c r="I20" i="4"/>
  <c r="G20" i="4"/>
  <c r="E20" i="4"/>
  <c r="C20" i="4"/>
  <c r="U19" i="4"/>
  <c r="S19" i="4"/>
  <c r="Q19" i="4"/>
  <c r="O19" i="4"/>
  <c r="M19" i="4"/>
  <c r="K19" i="4"/>
  <c r="I19" i="4"/>
  <c r="G19" i="4"/>
  <c r="E19" i="4"/>
  <c r="C19" i="4"/>
  <c r="U18" i="4"/>
  <c r="S18" i="4"/>
  <c r="Q18" i="4"/>
  <c r="O18" i="4"/>
  <c r="M18" i="4"/>
  <c r="K18" i="4"/>
  <c r="I18" i="4"/>
  <c r="G18" i="4"/>
  <c r="E18" i="4"/>
  <c r="C18" i="4"/>
  <c r="U17" i="4"/>
  <c r="S17" i="4"/>
  <c r="Q17" i="4"/>
  <c r="O17" i="4"/>
  <c r="M17" i="4"/>
  <c r="K17" i="4"/>
  <c r="I17" i="4"/>
  <c r="G17" i="4"/>
  <c r="E17" i="4"/>
  <c r="C17" i="4"/>
  <c r="U16" i="4"/>
  <c r="S16" i="4"/>
  <c r="Q16" i="4"/>
  <c r="O16" i="4"/>
  <c r="M16" i="4"/>
  <c r="K16" i="4"/>
  <c r="I16" i="4"/>
  <c r="G16" i="4"/>
  <c r="E16" i="4"/>
  <c r="C16" i="4"/>
  <c r="U15" i="4"/>
  <c r="S15" i="4"/>
  <c r="Q15" i="4"/>
  <c r="O15" i="4"/>
  <c r="M15" i="4"/>
  <c r="K15" i="4"/>
  <c r="I15" i="4"/>
  <c r="G15" i="4"/>
  <c r="E15" i="4"/>
  <c r="C15" i="4"/>
  <c r="U14" i="4"/>
  <c r="S14" i="4"/>
  <c r="Q14" i="4"/>
  <c r="O14" i="4"/>
  <c r="M14" i="4"/>
  <c r="K14" i="4"/>
  <c r="I14" i="4"/>
  <c r="G14" i="4"/>
  <c r="E14" i="4"/>
  <c r="C14" i="4"/>
  <c r="U13" i="4"/>
  <c r="S13" i="4"/>
  <c r="Q13" i="4"/>
  <c r="O13" i="4"/>
  <c r="M13" i="4"/>
  <c r="K13" i="4"/>
  <c r="I13" i="4"/>
  <c r="G13" i="4"/>
  <c r="E13" i="4"/>
  <c r="C13" i="4"/>
  <c r="U12" i="4"/>
  <c r="S12" i="4"/>
  <c r="Q12" i="4"/>
  <c r="O12" i="4"/>
  <c r="M12" i="4"/>
  <c r="K12" i="4"/>
  <c r="I12" i="4"/>
  <c r="G12" i="4"/>
  <c r="E12" i="4"/>
  <c r="C12" i="4"/>
  <c r="U11" i="4"/>
  <c r="S11" i="4"/>
  <c r="Q11" i="4"/>
  <c r="O11" i="4"/>
  <c r="M11" i="4"/>
  <c r="K11" i="4"/>
  <c r="I11" i="4"/>
  <c r="G11" i="4"/>
  <c r="E11" i="4"/>
  <c r="C11" i="4"/>
  <c r="U10" i="4"/>
  <c r="S10" i="4"/>
  <c r="Q10" i="4"/>
  <c r="O10" i="4"/>
  <c r="M10" i="4"/>
  <c r="K10" i="4"/>
  <c r="I10" i="4"/>
  <c r="G10" i="4"/>
  <c r="E10" i="4"/>
  <c r="C10" i="4"/>
  <c r="U9" i="4"/>
  <c r="S9" i="4"/>
  <c r="Q9" i="4"/>
  <c r="O9" i="4"/>
  <c r="M9" i="4"/>
  <c r="K9" i="4"/>
  <c r="I9" i="4"/>
  <c r="G9" i="4"/>
  <c r="E9" i="4"/>
  <c r="C9" i="4"/>
  <c r="U8" i="4"/>
  <c r="S8" i="4"/>
  <c r="Q8" i="4"/>
  <c r="O8" i="4"/>
  <c r="M8" i="4"/>
  <c r="K8" i="4"/>
  <c r="I8" i="4"/>
  <c r="G8" i="4"/>
  <c r="E8" i="4"/>
  <c r="C8" i="4"/>
  <c r="U7" i="4"/>
  <c r="S7" i="4"/>
  <c r="Q7" i="4"/>
  <c r="O7" i="4"/>
  <c r="M7" i="4"/>
  <c r="K7" i="4"/>
  <c r="I7" i="4"/>
  <c r="G7" i="4"/>
  <c r="E7" i="4"/>
  <c r="C7" i="4"/>
  <c r="U6" i="4"/>
  <c r="S6" i="4"/>
  <c r="Q6" i="4"/>
  <c r="O6" i="4"/>
  <c r="M6" i="4"/>
  <c r="K6" i="4"/>
  <c r="I6" i="4"/>
  <c r="G6" i="4"/>
  <c r="E6" i="4"/>
  <c r="C6" i="4"/>
  <c r="G27" i="3"/>
  <c r="E27" i="3"/>
  <c r="C27" i="3"/>
  <c r="G26" i="3"/>
  <c r="E26" i="3"/>
  <c r="C26" i="3"/>
  <c r="G25" i="3"/>
  <c r="E25" i="3"/>
  <c r="C25" i="3"/>
  <c r="G24" i="3"/>
  <c r="E24" i="3"/>
  <c r="C24" i="3"/>
  <c r="G23" i="3"/>
  <c r="E23" i="3"/>
  <c r="C23" i="3"/>
  <c r="G22" i="3"/>
  <c r="E22" i="3"/>
  <c r="C22" i="3"/>
  <c r="G21" i="3"/>
  <c r="E21" i="3"/>
  <c r="C21" i="3"/>
  <c r="G20" i="3"/>
  <c r="E20" i="3"/>
  <c r="C20" i="3"/>
  <c r="G19" i="3"/>
  <c r="E19" i="3"/>
  <c r="C19" i="3"/>
  <c r="G18" i="3"/>
  <c r="E18" i="3"/>
  <c r="C18" i="3"/>
  <c r="G17" i="3"/>
  <c r="E17" i="3"/>
  <c r="C17" i="3"/>
  <c r="G16" i="3"/>
  <c r="E16" i="3"/>
  <c r="C16" i="3"/>
  <c r="G15" i="3"/>
  <c r="E15" i="3"/>
  <c r="C15" i="3"/>
  <c r="G14" i="3"/>
  <c r="E14" i="3"/>
  <c r="C14" i="3"/>
  <c r="G13" i="3"/>
  <c r="E13" i="3"/>
  <c r="C13" i="3"/>
  <c r="G12" i="3"/>
  <c r="E12" i="3"/>
  <c r="C12" i="3"/>
  <c r="G11" i="3"/>
  <c r="E11" i="3"/>
  <c r="C11" i="3"/>
  <c r="G10" i="3"/>
  <c r="E10" i="3"/>
  <c r="C10" i="3"/>
  <c r="G9" i="3"/>
  <c r="E9" i="3"/>
  <c r="C9" i="3"/>
  <c r="G8" i="3"/>
  <c r="E8" i="3"/>
  <c r="C8" i="3"/>
  <c r="G7" i="3"/>
  <c r="E7" i="3"/>
  <c r="C7" i="3"/>
  <c r="G6" i="3"/>
  <c r="E6" i="3"/>
  <c r="C6" i="3"/>
  <c r="C97" i="5" l="1"/>
  <c r="C118" i="5"/>
  <c r="AK51" i="54"/>
  <c r="AH51" i="54"/>
  <c r="AE51" i="54"/>
  <c r="AB51" i="54"/>
  <c r="Y51" i="54"/>
  <c r="V51" i="54"/>
  <c r="S51" i="54"/>
  <c r="P51" i="54"/>
  <c r="M51" i="54"/>
  <c r="J51" i="54"/>
  <c r="G51" i="54"/>
  <c r="D51" i="54"/>
  <c r="AK50" i="54"/>
  <c r="AH50" i="54"/>
  <c r="AE50" i="54"/>
  <c r="AB50" i="54"/>
  <c r="Y50" i="54"/>
  <c r="V50" i="54"/>
  <c r="S50" i="54"/>
  <c r="P50" i="54"/>
  <c r="M50" i="54"/>
  <c r="J50" i="54"/>
  <c r="G50" i="54"/>
  <c r="D50" i="54"/>
  <c r="AK49" i="54"/>
  <c r="AH49" i="54"/>
  <c r="G48" i="54"/>
  <c r="D48" i="54"/>
  <c r="AK47" i="54"/>
  <c r="AE47" i="54"/>
  <c r="V45" i="54"/>
  <c r="P45" i="54"/>
  <c r="D45" i="54"/>
  <c r="AK44" i="54"/>
  <c r="AH44" i="54"/>
  <c r="AB44" i="54"/>
  <c r="Y44" i="54"/>
  <c r="V44" i="54"/>
  <c r="P44" i="54"/>
  <c r="J44" i="54"/>
  <c r="D44" i="54"/>
  <c r="AK43" i="54"/>
  <c r="AE43" i="54"/>
  <c r="V43" i="54"/>
  <c r="S43" i="54"/>
  <c r="M43" i="54"/>
  <c r="J43" i="54"/>
  <c r="G43" i="54"/>
  <c r="D43" i="54"/>
  <c r="S42" i="54"/>
  <c r="G42" i="54"/>
  <c r="AK41" i="54"/>
  <c r="AH41" i="54"/>
  <c r="Y41" i="54"/>
  <c r="AK40" i="54"/>
  <c r="AH40" i="54"/>
  <c r="AE40" i="54"/>
  <c r="AB40" i="54"/>
  <c r="Y40" i="54"/>
  <c r="V40" i="54"/>
  <c r="S40" i="54"/>
  <c r="P40" i="54"/>
  <c r="M40" i="54"/>
  <c r="J40" i="54"/>
  <c r="G40" i="54"/>
  <c r="D40" i="54"/>
  <c r="AK39" i="54"/>
  <c r="AH39" i="54"/>
  <c r="AE39" i="54"/>
  <c r="AB39" i="54"/>
  <c r="Y39" i="54"/>
  <c r="V39" i="54"/>
  <c r="S39" i="54"/>
  <c r="P39" i="54"/>
  <c r="M39" i="54"/>
  <c r="J39" i="54"/>
  <c r="G39" i="54"/>
  <c r="D39" i="54"/>
  <c r="AK38" i="54"/>
  <c r="AH38" i="54"/>
  <c r="AE38" i="54"/>
  <c r="AB38" i="54"/>
  <c r="Y38" i="54"/>
  <c r="V38" i="54"/>
  <c r="S38" i="54"/>
  <c r="P38" i="54"/>
  <c r="M38" i="54"/>
  <c r="J38" i="54"/>
  <c r="G38" i="54"/>
  <c r="D38" i="54"/>
  <c r="AH37" i="54"/>
  <c r="AE37" i="54"/>
  <c r="AB37" i="54"/>
  <c r="Y37" i="54"/>
  <c r="V37" i="54"/>
  <c r="S37" i="54"/>
  <c r="P37" i="54"/>
  <c r="M37" i="54"/>
  <c r="J37" i="54"/>
  <c r="G37" i="54"/>
  <c r="D37" i="54"/>
  <c r="AK36" i="54"/>
  <c r="AH36" i="54"/>
  <c r="AE36" i="54"/>
  <c r="AB36" i="54"/>
  <c r="Y36" i="54"/>
  <c r="V36" i="54"/>
  <c r="S36" i="54"/>
  <c r="P36" i="54"/>
  <c r="M36" i="54"/>
  <c r="J36" i="54"/>
  <c r="G36" i="54"/>
  <c r="D36" i="54"/>
  <c r="AK35" i="54"/>
  <c r="AH35" i="54"/>
  <c r="AE35" i="54"/>
  <c r="AB35" i="54"/>
  <c r="Y35" i="54"/>
  <c r="V35" i="54"/>
  <c r="S35" i="54"/>
  <c r="P35" i="54"/>
  <c r="M35" i="54"/>
  <c r="J35" i="54"/>
  <c r="G35" i="54"/>
  <c r="D35" i="54"/>
  <c r="AK34" i="54"/>
  <c r="AH34" i="54"/>
  <c r="AE34" i="54"/>
  <c r="AB34" i="54"/>
  <c r="Y34" i="54"/>
  <c r="V34" i="54"/>
  <c r="S34" i="54"/>
  <c r="P34" i="54"/>
  <c r="M34" i="54"/>
  <c r="J34" i="54"/>
  <c r="G34" i="54"/>
  <c r="D34" i="54"/>
  <c r="AK24" i="54"/>
  <c r="AH24" i="54"/>
  <c r="AE24" i="54"/>
  <c r="AB24" i="54"/>
  <c r="Y24" i="54"/>
  <c r="V24" i="54"/>
  <c r="S24" i="54"/>
  <c r="P24" i="54"/>
  <c r="M24" i="54"/>
  <c r="J24" i="54"/>
  <c r="G24" i="54"/>
  <c r="D24" i="54"/>
  <c r="AK23" i="54"/>
  <c r="AH23" i="54"/>
  <c r="AE23" i="54"/>
  <c r="AB23" i="54"/>
  <c r="Y23" i="54"/>
  <c r="V23" i="54"/>
  <c r="S23" i="54"/>
  <c r="P23" i="54"/>
  <c r="M23" i="54"/>
  <c r="G23" i="54"/>
  <c r="D23" i="54"/>
  <c r="AK22" i="54"/>
  <c r="AH22" i="54"/>
  <c r="AE21" i="54"/>
  <c r="Y21" i="54"/>
  <c r="AK20" i="54"/>
  <c r="AH20" i="54"/>
  <c r="AE20" i="54"/>
  <c r="P20" i="54"/>
  <c r="J20" i="54"/>
  <c r="G20" i="54"/>
  <c r="D20" i="54"/>
  <c r="Y19" i="54"/>
  <c r="AH18" i="54"/>
  <c r="Y18" i="54"/>
  <c r="S18" i="54"/>
  <c r="M18" i="54"/>
  <c r="G18" i="54"/>
  <c r="D18" i="54"/>
  <c r="AK17" i="54"/>
  <c r="AH17" i="54"/>
  <c r="AE17" i="54"/>
  <c r="AB17" i="54"/>
  <c r="Y17" i="54"/>
  <c r="V17" i="54"/>
  <c r="S17" i="54"/>
  <c r="P17" i="54"/>
  <c r="M17" i="54"/>
  <c r="G17" i="54"/>
  <c r="D17" i="54"/>
  <c r="AK16" i="54"/>
  <c r="AH16" i="54"/>
  <c r="AE16" i="54"/>
  <c r="AB16" i="54"/>
  <c r="Y16" i="54"/>
  <c r="V16" i="54"/>
  <c r="P16" i="54"/>
  <c r="J16" i="54"/>
  <c r="AK15" i="54"/>
  <c r="AH15" i="54"/>
  <c r="AE15" i="54"/>
  <c r="V15" i="54"/>
  <c r="J15" i="54"/>
  <c r="D15" i="54"/>
  <c r="AK14" i="54"/>
  <c r="AH14" i="54"/>
  <c r="AE14" i="54"/>
  <c r="AB14" i="54"/>
  <c r="Y14" i="54"/>
  <c r="V14" i="54"/>
  <c r="S14" i="54"/>
  <c r="P14" i="54"/>
  <c r="M14" i="54"/>
  <c r="J14" i="54"/>
  <c r="G14" i="54"/>
  <c r="D14" i="54"/>
  <c r="AK13" i="54"/>
  <c r="AH13" i="54"/>
  <c r="AE13" i="54"/>
  <c r="AB13" i="54"/>
  <c r="Y13" i="54"/>
  <c r="V13" i="54"/>
  <c r="S13" i="54"/>
  <c r="P13" i="54"/>
  <c r="M13" i="54"/>
  <c r="G13" i="54"/>
  <c r="AK12" i="54"/>
  <c r="AH12" i="54"/>
  <c r="AE12" i="54"/>
  <c r="AB12" i="54"/>
  <c r="Y12" i="54"/>
  <c r="V12" i="54"/>
  <c r="S12" i="54"/>
  <c r="P12" i="54"/>
  <c r="M12" i="54"/>
  <c r="J12" i="54"/>
  <c r="G12" i="54"/>
  <c r="D12" i="54"/>
  <c r="AK11" i="54"/>
  <c r="AH11" i="54"/>
  <c r="AE11" i="54"/>
  <c r="AB11" i="54"/>
  <c r="Y11" i="54"/>
  <c r="V11" i="54"/>
  <c r="S11" i="54"/>
  <c r="P11" i="54"/>
  <c r="M11" i="54"/>
  <c r="J11" i="54"/>
  <c r="G11" i="54"/>
  <c r="D11" i="54"/>
  <c r="AK10" i="54"/>
  <c r="AH10" i="54"/>
  <c r="AE10" i="54"/>
  <c r="AB10" i="54"/>
  <c r="Y10" i="54"/>
  <c r="V10" i="54"/>
  <c r="S10" i="54"/>
  <c r="P10" i="54"/>
  <c r="M10" i="54"/>
  <c r="J10" i="54"/>
  <c r="G10" i="54"/>
  <c r="D10" i="54"/>
  <c r="AK9" i="54"/>
  <c r="AH9" i="54"/>
  <c r="AE9" i="54"/>
  <c r="AB9" i="54"/>
  <c r="Y9" i="54"/>
  <c r="V9" i="54"/>
  <c r="S9" i="54"/>
  <c r="P9" i="54"/>
  <c r="M9" i="54"/>
  <c r="J9" i="54"/>
  <c r="G9" i="54"/>
  <c r="D9" i="54"/>
  <c r="AK8" i="54"/>
  <c r="AH8" i="54"/>
  <c r="AE8" i="54"/>
  <c r="AB8" i="54"/>
  <c r="Y8" i="54"/>
  <c r="V8" i="54"/>
  <c r="S8" i="54"/>
  <c r="P8" i="54"/>
  <c r="M8" i="54"/>
  <c r="J8" i="54"/>
  <c r="G8" i="54"/>
  <c r="D8" i="54"/>
  <c r="AK7" i="54"/>
  <c r="AH7" i="54"/>
  <c r="AE7" i="54"/>
  <c r="AB7" i="54"/>
  <c r="Y7" i="54"/>
  <c r="V7" i="54"/>
  <c r="S7" i="54"/>
  <c r="P7" i="54"/>
  <c r="M7" i="54"/>
  <c r="J7" i="54"/>
  <c r="G7" i="54"/>
  <c r="D7" i="54"/>
  <c r="Y23" i="53"/>
  <c r="W23" i="53"/>
  <c r="U23" i="53"/>
  <c r="S23" i="53"/>
  <c r="Q23" i="53"/>
  <c r="O23" i="53"/>
  <c r="M23" i="53"/>
  <c r="K23" i="53"/>
  <c r="I23" i="53"/>
  <c r="G23" i="53"/>
  <c r="E23" i="53"/>
  <c r="C23" i="53"/>
  <c r="Y22" i="53"/>
  <c r="W22" i="53"/>
  <c r="U22" i="53"/>
  <c r="S22" i="53"/>
  <c r="Q22" i="53"/>
  <c r="O22" i="53"/>
  <c r="M22" i="53"/>
  <c r="K22" i="53"/>
  <c r="I22" i="53"/>
  <c r="G22" i="53"/>
  <c r="E22" i="53"/>
  <c r="C22" i="53"/>
  <c r="Y21" i="53"/>
  <c r="W21" i="53"/>
  <c r="U21" i="53"/>
  <c r="S21" i="53"/>
  <c r="Q21" i="53"/>
  <c r="O21" i="53"/>
  <c r="M21" i="53"/>
  <c r="K21" i="53"/>
  <c r="I21" i="53"/>
  <c r="G21" i="53"/>
  <c r="E21" i="53"/>
  <c r="C21" i="53"/>
  <c r="E20" i="53"/>
  <c r="C20" i="53"/>
  <c r="Y19" i="53"/>
  <c r="U19" i="53"/>
  <c r="O17" i="53"/>
  <c r="K17" i="53"/>
  <c r="C17" i="53"/>
  <c r="Y16" i="53"/>
  <c r="W16" i="53"/>
  <c r="S16" i="53"/>
  <c r="Q16" i="53"/>
  <c r="O16" i="53"/>
  <c r="K16" i="53"/>
  <c r="G16" i="53"/>
  <c r="C16" i="53"/>
  <c r="Y15" i="53"/>
  <c r="U15" i="53"/>
  <c r="O15" i="53"/>
  <c r="M15" i="53"/>
  <c r="I15" i="53"/>
  <c r="G15" i="53"/>
  <c r="E15" i="53"/>
  <c r="C15" i="53"/>
  <c r="M14" i="53"/>
  <c r="E14" i="53"/>
  <c r="Y13" i="53"/>
  <c r="W13" i="53"/>
  <c r="Q13" i="53"/>
  <c r="Y12" i="53"/>
  <c r="W12" i="53"/>
  <c r="U12" i="53"/>
  <c r="S12" i="53"/>
  <c r="Q12" i="53"/>
  <c r="O12" i="53"/>
  <c r="M12" i="53"/>
  <c r="K12" i="53"/>
  <c r="I12" i="53"/>
  <c r="G12" i="53"/>
  <c r="E12" i="53"/>
  <c r="C12" i="53"/>
  <c r="Y11" i="53"/>
  <c r="W11" i="53"/>
  <c r="U11" i="53"/>
  <c r="S11" i="53"/>
  <c r="Q11" i="53"/>
  <c r="O11" i="53"/>
  <c r="M11" i="53"/>
  <c r="K11" i="53"/>
  <c r="I11" i="53"/>
  <c r="G11" i="53"/>
  <c r="E11" i="53"/>
  <c r="C11" i="53"/>
  <c r="Y10" i="53"/>
  <c r="W10" i="53"/>
  <c r="U10" i="53"/>
  <c r="S10" i="53"/>
  <c r="Q10" i="53"/>
  <c r="O10" i="53"/>
  <c r="M10" i="53"/>
  <c r="K10" i="53"/>
  <c r="I10" i="53"/>
  <c r="G10" i="53"/>
  <c r="E10" i="53"/>
  <c r="C10" i="53"/>
  <c r="W9" i="53"/>
  <c r="U9" i="53"/>
  <c r="S9" i="53"/>
  <c r="Q9" i="53"/>
  <c r="O9" i="53"/>
  <c r="M9" i="53"/>
  <c r="K9" i="53"/>
  <c r="I9" i="53"/>
  <c r="G9" i="53"/>
  <c r="E9" i="53"/>
  <c r="C9" i="53"/>
  <c r="Y8" i="53"/>
  <c r="W8" i="53"/>
  <c r="U8" i="53"/>
  <c r="S8" i="53"/>
  <c r="Q8" i="53"/>
  <c r="O8" i="53"/>
  <c r="M8" i="53"/>
  <c r="K8" i="53"/>
  <c r="I8" i="53"/>
  <c r="G8" i="53"/>
  <c r="E8" i="53"/>
  <c r="C8" i="53"/>
  <c r="Y7" i="53"/>
  <c r="W7" i="53"/>
  <c r="U7" i="53"/>
  <c r="S7" i="53"/>
  <c r="Q7" i="53"/>
  <c r="O7" i="53"/>
  <c r="M7" i="53"/>
  <c r="K7" i="53"/>
  <c r="I7" i="53"/>
  <c r="G7" i="53"/>
  <c r="E7" i="53"/>
  <c r="C7" i="53"/>
  <c r="Y6" i="53"/>
  <c r="W6" i="53"/>
  <c r="U6" i="53"/>
  <c r="S6" i="53"/>
  <c r="Q6" i="53"/>
  <c r="O6" i="53"/>
  <c r="M6" i="53"/>
  <c r="K6" i="53"/>
  <c r="I6" i="53"/>
  <c r="G6" i="53"/>
  <c r="E6" i="53"/>
  <c r="C6" i="53"/>
  <c r="Y23" i="52"/>
  <c r="W23" i="52"/>
  <c r="U23" i="52"/>
  <c r="S23" i="52"/>
  <c r="Q23" i="52"/>
  <c r="O23" i="52"/>
  <c r="M23" i="52"/>
  <c r="K23" i="52"/>
  <c r="I23" i="52"/>
  <c r="G23" i="52"/>
  <c r="E23" i="52"/>
  <c r="C23" i="52"/>
  <c r="Y22" i="52"/>
  <c r="W22" i="52"/>
  <c r="U22" i="52"/>
  <c r="S22" i="52"/>
  <c r="Q22" i="52"/>
  <c r="O22" i="52"/>
  <c r="M22" i="52"/>
  <c r="K22" i="52"/>
  <c r="I22" i="52"/>
  <c r="G22" i="52"/>
  <c r="E22" i="52"/>
  <c r="C22" i="52"/>
  <c r="Y21" i="52"/>
  <c r="W21" i="52"/>
  <c r="U21" i="52"/>
  <c r="S21" i="52"/>
  <c r="Q21" i="52"/>
  <c r="O21" i="52"/>
  <c r="M21" i="52"/>
  <c r="K21" i="52"/>
  <c r="I21" i="52"/>
  <c r="G21" i="52"/>
  <c r="E21" i="52"/>
  <c r="C21" i="52"/>
  <c r="U20" i="52"/>
  <c r="Q20" i="52"/>
  <c r="Y19" i="52"/>
  <c r="W19" i="52"/>
  <c r="U19" i="52"/>
  <c r="K19" i="52"/>
  <c r="G19" i="52"/>
  <c r="E19" i="52"/>
  <c r="C19" i="52"/>
  <c r="Q18" i="52"/>
  <c r="W17" i="52"/>
  <c r="Q17" i="52"/>
  <c r="M17" i="52"/>
  <c r="I17" i="52"/>
  <c r="E17" i="52"/>
  <c r="C17" i="52"/>
  <c r="Y16" i="52"/>
  <c r="W16" i="52"/>
  <c r="U16" i="52"/>
  <c r="S16" i="52"/>
  <c r="Q16" i="52"/>
  <c r="O16" i="52"/>
  <c r="M16" i="52"/>
  <c r="K16" i="52"/>
  <c r="I16" i="52"/>
  <c r="E16" i="52"/>
  <c r="C16" i="52"/>
  <c r="Y15" i="52"/>
  <c r="W15" i="52"/>
  <c r="U15" i="52"/>
  <c r="S15" i="52"/>
  <c r="Q15" i="52"/>
  <c r="O15" i="52"/>
  <c r="K15" i="52"/>
  <c r="G15" i="52"/>
  <c r="Y14" i="52"/>
  <c r="W14" i="52"/>
  <c r="U14" i="52"/>
  <c r="O14" i="52"/>
  <c r="G14" i="52"/>
  <c r="C14" i="52"/>
  <c r="Y13" i="52"/>
  <c r="W13" i="52"/>
  <c r="U13" i="52"/>
  <c r="S13" i="52"/>
  <c r="Q13" i="52"/>
  <c r="O13" i="52"/>
  <c r="M13" i="52"/>
  <c r="K13" i="52"/>
  <c r="I13" i="52"/>
  <c r="G13" i="52"/>
  <c r="E13" i="52"/>
  <c r="C13" i="52"/>
  <c r="Y12" i="52"/>
  <c r="W12" i="52"/>
  <c r="U12" i="52"/>
  <c r="S12" i="52"/>
  <c r="Q12" i="52"/>
  <c r="O12" i="52"/>
  <c r="M12" i="52"/>
  <c r="K12" i="52"/>
  <c r="I12" i="52"/>
  <c r="E12" i="52"/>
  <c r="Y11" i="52"/>
  <c r="W11" i="52"/>
  <c r="U11" i="52"/>
  <c r="S11" i="52"/>
  <c r="Q11" i="52"/>
  <c r="O11" i="52"/>
  <c r="M11" i="52"/>
  <c r="K11" i="52"/>
  <c r="I11" i="52"/>
  <c r="G11" i="52"/>
  <c r="E11" i="52"/>
  <c r="C11" i="52"/>
  <c r="Y10" i="52"/>
  <c r="W10" i="52"/>
  <c r="U10" i="52"/>
  <c r="S10" i="52"/>
  <c r="Q10" i="52"/>
  <c r="O10" i="52"/>
  <c r="M10" i="52"/>
  <c r="K10" i="52"/>
  <c r="I10" i="52"/>
  <c r="G10" i="52"/>
  <c r="E10" i="52"/>
  <c r="C10" i="52"/>
  <c r="Y9" i="52"/>
  <c r="W9" i="52"/>
  <c r="U9" i="52"/>
  <c r="S9" i="52"/>
  <c r="Q9" i="52"/>
  <c r="O9" i="52"/>
  <c r="M9" i="52"/>
  <c r="K9" i="52"/>
  <c r="I9" i="52"/>
  <c r="G9" i="52"/>
  <c r="E9" i="52"/>
  <c r="C9" i="52"/>
  <c r="Y8" i="52"/>
  <c r="W8" i="52"/>
  <c r="U8" i="52"/>
  <c r="S8" i="52"/>
  <c r="Q8" i="52"/>
  <c r="O8" i="52"/>
  <c r="M8" i="52"/>
  <c r="K8" i="52"/>
  <c r="I8" i="52"/>
  <c r="G8" i="52"/>
  <c r="E8" i="52"/>
  <c r="C8" i="52"/>
  <c r="Y7" i="52"/>
  <c r="W7" i="52"/>
  <c r="U7" i="52"/>
  <c r="S7" i="52"/>
  <c r="Q7" i="52"/>
  <c r="O7" i="52"/>
  <c r="M7" i="52"/>
  <c r="K7" i="52"/>
  <c r="I7" i="52"/>
  <c r="G7" i="52"/>
  <c r="E7" i="52"/>
  <c r="C7" i="52"/>
  <c r="Y6" i="52"/>
  <c r="W6" i="52"/>
  <c r="U6" i="52"/>
  <c r="S6" i="52"/>
  <c r="Q6" i="52"/>
  <c r="O6" i="52"/>
  <c r="M6" i="52"/>
  <c r="K6" i="52"/>
  <c r="I6" i="52"/>
  <c r="G6" i="52"/>
  <c r="E6" i="52"/>
  <c r="C6" i="52"/>
  <c r="U159" i="51"/>
  <c r="S159" i="51"/>
  <c r="Q159" i="51"/>
  <c r="O159" i="51"/>
  <c r="M159" i="51"/>
  <c r="K159" i="51"/>
  <c r="I159" i="51"/>
  <c r="G159" i="51"/>
  <c r="E159" i="51"/>
  <c r="C159" i="51"/>
  <c r="K158" i="51"/>
  <c r="I158" i="51"/>
  <c r="E158" i="51"/>
  <c r="C158" i="51"/>
  <c r="S157" i="51"/>
  <c r="Q157" i="51"/>
  <c r="K157" i="51"/>
  <c r="I157" i="51"/>
  <c r="E157" i="51"/>
  <c r="C157" i="51"/>
  <c r="U156" i="51"/>
  <c r="K156" i="51"/>
  <c r="I156" i="51"/>
  <c r="G156" i="51"/>
  <c r="E156" i="51"/>
  <c r="C156" i="51"/>
  <c r="S155" i="51"/>
  <c r="K155" i="51"/>
  <c r="I155" i="51"/>
  <c r="G155" i="51"/>
  <c r="E155" i="51"/>
  <c r="C155" i="51"/>
  <c r="M154" i="51"/>
  <c r="K154" i="51"/>
  <c r="I154" i="51"/>
  <c r="G154" i="51"/>
  <c r="E154" i="51"/>
  <c r="C154" i="51"/>
  <c r="S153" i="51"/>
  <c r="Q153" i="51"/>
  <c r="K153" i="51"/>
  <c r="I153" i="51"/>
  <c r="G153" i="51"/>
  <c r="E153" i="51"/>
  <c r="C153" i="51"/>
  <c r="U152" i="51"/>
  <c r="S152" i="51"/>
  <c r="Q152" i="51"/>
  <c r="O152" i="51"/>
  <c r="M152" i="51"/>
  <c r="K152" i="51"/>
  <c r="I152" i="51"/>
  <c r="G152" i="51"/>
  <c r="E152" i="51"/>
  <c r="C152" i="51"/>
  <c r="U151" i="51"/>
  <c r="S151" i="51"/>
  <c r="Q151" i="51"/>
  <c r="O151" i="51"/>
  <c r="M151" i="51"/>
  <c r="K151" i="51"/>
  <c r="I151" i="51"/>
  <c r="G151" i="51"/>
  <c r="E151" i="51"/>
  <c r="C151" i="51"/>
  <c r="U150" i="51"/>
  <c r="S150" i="51"/>
  <c r="Q150" i="51"/>
  <c r="M150" i="51"/>
  <c r="K150" i="51"/>
  <c r="I150" i="51"/>
  <c r="G150" i="51"/>
  <c r="E150" i="51"/>
  <c r="C150" i="51"/>
  <c r="S149" i="51"/>
  <c r="M149" i="51"/>
  <c r="K149" i="51"/>
  <c r="I149" i="51"/>
  <c r="G149" i="51"/>
  <c r="C149" i="51"/>
  <c r="K148" i="51"/>
  <c r="E148" i="51"/>
  <c r="C148" i="51"/>
  <c r="O147" i="51"/>
  <c r="M147" i="51"/>
  <c r="K147" i="51"/>
  <c r="I147" i="51"/>
  <c r="E147" i="51"/>
  <c r="C147" i="51"/>
  <c r="O146" i="51"/>
  <c r="M146" i="51"/>
  <c r="K146" i="51"/>
  <c r="I146" i="51"/>
  <c r="E146" i="51"/>
  <c r="C146" i="51"/>
  <c r="M145" i="51"/>
  <c r="K145" i="51"/>
  <c r="I145" i="51"/>
  <c r="E145" i="51"/>
  <c r="C145" i="51"/>
  <c r="K144" i="51"/>
  <c r="I144" i="51"/>
  <c r="E144" i="51"/>
  <c r="C144" i="51"/>
  <c r="U143" i="51"/>
  <c r="S143" i="51"/>
  <c r="Q143" i="51"/>
  <c r="O143" i="51"/>
  <c r="M143" i="51"/>
  <c r="K143" i="51"/>
  <c r="I143" i="51"/>
  <c r="G143" i="51"/>
  <c r="E143" i="51"/>
  <c r="C143" i="51"/>
  <c r="U132" i="51"/>
  <c r="S132" i="51"/>
  <c r="Q132" i="51"/>
  <c r="O132" i="51"/>
  <c r="M132" i="51"/>
  <c r="K132" i="51"/>
  <c r="I132" i="51"/>
  <c r="G132" i="51"/>
  <c r="E132" i="51"/>
  <c r="C132" i="51"/>
  <c r="K131" i="51"/>
  <c r="I131" i="51"/>
  <c r="G131" i="51"/>
  <c r="E131" i="51"/>
  <c r="C131" i="51"/>
  <c r="S130" i="51"/>
  <c r="K130" i="51"/>
  <c r="I130" i="51"/>
  <c r="E130" i="51"/>
  <c r="C130" i="51"/>
  <c r="K129" i="51"/>
  <c r="I129" i="51"/>
  <c r="G129" i="51"/>
  <c r="E129" i="51"/>
  <c r="C129" i="51"/>
  <c r="S128" i="51"/>
  <c r="K128" i="51"/>
  <c r="I128" i="51"/>
  <c r="G128" i="51"/>
  <c r="E128" i="51"/>
  <c r="C128" i="51"/>
  <c r="K127" i="51"/>
  <c r="I127" i="51"/>
  <c r="G127" i="51"/>
  <c r="E127" i="51"/>
  <c r="C127" i="51"/>
  <c r="S126" i="51"/>
  <c r="Q126" i="51"/>
  <c r="K126" i="51"/>
  <c r="I126" i="51"/>
  <c r="G126" i="51"/>
  <c r="E126" i="51"/>
  <c r="C126" i="51"/>
  <c r="U125" i="51"/>
  <c r="S125" i="51"/>
  <c r="Q125" i="51"/>
  <c r="O125" i="51"/>
  <c r="M125" i="51"/>
  <c r="K125" i="51"/>
  <c r="I125" i="51"/>
  <c r="G125" i="51"/>
  <c r="E125" i="51"/>
  <c r="C125" i="51"/>
  <c r="U124" i="51"/>
  <c r="S124" i="51"/>
  <c r="Q124" i="51"/>
  <c r="O124" i="51"/>
  <c r="M124" i="51"/>
  <c r="K124" i="51"/>
  <c r="I124" i="51"/>
  <c r="G124" i="51"/>
  <c r="E124" i="51"/>
  <c r="C124" i="51"/>
  <c r="U123" i="51"/>
  <c r="S123" i="51"/>
  <c r="Q123" i="51"/>
  <c r="O123" i="51"/>
  <c r="M123" i="51"/>
  <c r="K123" i="51"/>
  <c r="I123" i="51"/>
  <c r="G123" i="51"/>
  <c r="E123" i="51"/>
  <c r="C123" i="51"/>
  <c r="S122" i="51"/>
  <c r="O122" i="51"/>
  <c r="K122" i="51"/>
  <c r="I122" i="51"/>
  <c r="E122" i="51"/>
  <c r="C122" i="51"/>
  <c r="M121" i="51"/>
  <c r="K121" i="51"/>
  <c r="I121" i="51"/>
  <c r="E121" i="51"/>
  <c r="C121" i="51"/>
  <c r="U120" i="51"/>
  <c r="O120" i="51"/>
  <c r="M120" i="51"/>
  <c r="K120" i="51"/>
  <c r="I120" i="51"/>
  <c r="E120" i="51"/>
  <c r="C120" i="51"/>
  <c r="U119" i="51"/>
  <c r="O119" i="51"/>
  <c r="K119" i="51"/>
  <c r="I119" i="51"/>
  <c r="E119" i="51"/>
  <c r="C119" i="51"/>
  <c r="S118" i="51"/>
  <c r="O118" i="51"/>
  <c r="K118" i="51"/>
  <c r="I118" i="51"/>
  <c r="E118" i="51"/>
  <c r="C118" i="51"/>
  <c r="K117" i="51"/>
  <c r="I117" i="51"/>
  <c r="G117" i="51"/>
  <c r="E117" i="51"/>
  <c r="C117" i="51"/>
  <c r="U116" i="51"/>
  <c r="S116" i="51"/>
  <c r="Q116" i="51"/>
  <c r="O116" i="51"/>
  <c r="M116" i="51"/>
  <c r="K116" i="51"/>
  <c r="I116" i="51"/>
  <c r="G116" i="51"/>
  <c r="E116" i="51"/>
  <c r="C116" i="51"/>
  <c r="U105" i="51"/>
  <c r="S105" i="51"/>
  <c r="Q105" i="51"/>
  <c r="O105" i="51"/>
  <c r="M105" i="51"/>
  <c r="K105" i="51"/>
  <c r="I105" i="51"/>
  <c r="G105" i="51"/>
  <c r="E105" i="51"/>
  <c r="C105" i="51"/>
  <c r="O104" i="51"/>
  <c r="K104" i="51"/>
  <c r="I104" i="51"/>
  <c r="E104" i="51"/>
  <c r="C104" i="51"/>
  <c r="S103" i="51"/>
  <c r="Q103" i="51"/>
  <c r="K103" i="51"/>
  <c r="I103" i="51"/>
  <c r="E103" i="51"/>
  <c r="C103" i="51"/>
  <c r="Q102" i="51"/>
  <c r="O102" i="51"/>
  <c r="K102" i="51"/>
  <c r="I102" i="51"/>
  <c r="G102" i="51"/>
  <c r="E102" i="51"/>
  <c r="C102" i="51"/>
  <c r="S101" i="51"/>
  <c r="K101" i="51"/>
  <c r="I101" i="51"/>
  <c r="G101" i="51"/>
  <c r="E101" i="51"/>
  <c r="C101" i="51"/>
  <c r="K100" i="51"/>
  <c r="I100" i="51"/>
  <c r="G100" i="51"/>
  <c r="E100" i="51"/>
  <c r="C100" i="51"/>
  <c r="S99" i="51"/>
  <c r="Q99" i="51"/>
  <c r="K99" i="51"/>
  <c r="I99" i="51"/>
  <c r="G99" i="51"/>
  <c r="E99" i="51"/>
  <c r="C99" i="51"/>
  <c r="U98" i="51"/>
  <c r="S98" i="51"/>
  <c r="Q98" i="51"/>
  <c r="M98" i="51"/>
  <c r="K98" i="51"/>
  <c r="I98" i="51"/>
  <c r="G98" i="51"/>
  <c r="E98" i="51"/>
  <c r="C98" i="51"/>
  <c r="U97" i="51"/>
  <c r="S97" i="51"/>
  <c r="Q97" i="51"/>
  <c r="O97" i="51"/>
  <c r="M97" i="51"/>
  <c r="K97" i="51"/>
  <c r="I97" i="51"/>
  <c r="G97" i="51"/>
  <c r="E97" i="51"/>
  <c r="C97" i="51"/>
  <c r="U96" i="51"/>
  <c r="S96" i="51"/>
  <c r="Q96" i="51"/>
  <c r="O96" i="51"/>
  <c r="M96" i="51"/>
  <c r="K96" i="51"/>
  <c r="I96" i="51"/>
  <c r="G96" i="51"/>
  <c r="E96" i="51"/>
  <c r="C96" i="51"/>
  <c r="U95" i="51"/>
  <c r="S95" i="51"/>
  <c r="O95" i="51"/>
  <c r="M95" i="51"/>
  <c r="K95" i="51"/>
  <c r="I95" i="51"/>
  <c r="G95" i="51"/>
  <c r="E95" i="51"/>
  <c r="C95" i="51"/>
  <c r="K94" i="51"/>
  <c r="I94" i="51"/>
  <c r="E94" i="51"/>
  <c r="C94" i="51"/>
  <c r="O93" i="51"/>
  <c r="M93" i="51"/>
  <c r="K93" i="51"/>
  <c r="I93" i="51"/>
  <c r="E93" i="51"/>
  <c r="C93" i="51"/>
  <c r="O92" i="51"/>
  <c r="K92" i="51"/>
  <c r="I92" i="51"/>
  <c r="E92" i="51"/>
  <c r="C92" i="51"/>
  <c r="S91" i="51"/>
  <c r="O91" i="51"/>
  <c r="K91" i="51"/>
  <c r="I91" i="51"/>
  <c r="E91" i="51"/>
  <c r="C91" i="51"/>
  <c r="S90" i="51"/>
  <c r="M90" i="51"/>
  <c r="K90" i="51"/>
  <c r="I90" i="51"/>
  <c r="E90" i="51"/>
  <c r="C90" i="51"/>
  <c r="U89" i="51"/>
  <c r="S89" i="51"/>
  <c r="Q89" i="51"/>
  <c r="O89" i="51"/>
  <c r="M89" i="51"/>
  <c r="K89" i="51"/>
  <c r="I89" i="51"/>
  <c r="G89" i="51"/>
  <c r="E89" i="51"/>
  <c r="C89" i="51"/>
  <c r="U78" i="51"/>
  <c r="S78" i="51"/>
  <c r="Q78" i="51"/>
  <c r="O78" i="51"/>
  <c r="M78" i="51"/>
  <c r="K78" i="51"/>
  <c r="I78" i="51"/>
  <c r="G78" i="51"/>
  <c r="E78" i="51"/>
  <c r="C78" i="51"/>
  <c r="U77" i="51"/>
  <c r="S77" i="51"/>
  <c r="Q77" i="51"/>
  <c r="O77" i="51"/>
  <c r="M77" i="51"/>
  <c r="K77" i="51"/>
  <c r="I77" i="51"/>
  <c r="G77" i="51"/>
  <c r="E77" i="51"/>
  <c r="C77" i="51"/>
  <c r="U76" i="51"/>
  <c r="O76" i="51"/>
  <c r="K76" i="51"/>
  <c r="I76" i="51"/>
  <c r="G76" i="51"/>
  <c r="E76" i="51"/>
  <c r="C76" i="51"/>
  <c r="K75" i="51"/>
  <c r="E75" i="51"/>
  <c r="C75" i="51"/>
  <c r="O74" i="51"/>
  <c r="M74" i="51"/>
  <c r="K74" i="51"/>
  <c r="I74" i="51"/>
  <c r="G74" i="51"/>
  <c r="C74" i="51"/>
  <c r="O73" i="51"/>
  <c r="M73" i="51"/>
  <c r="K73" i="51"/>
  <c r="I73" i="51"/>
  <c r="E73" i="51"/>
  <c r="C73" i="51"/>
  <c r="K72" i="51"/>
  <c r="I72" i="51"/>
  <c r="E72" i="51"/>
  <c r="C72" i="51"/>
  <c r="K71" i="51"/>
  <c r="I71" i="51"/>
  <c r="E71" i="51"/>
  <c r="C71" i="51"/>
  <c r="M70" i="51"/>
  <c r="K70" i="51"/>
  <c r="E70" i="51"/>
  <c r="C70" i="51"/>
  <c r="S69" i="51"/>
  <c r="K69" i="51"/>
  <c r="I69" i="51"/>
  <c r="G69" i="51"/>
  <c r="E69" i="51"/>
  <c r="C69" i="51"/>
  <c r="Q68" i="51"/>
  <c r="O68" i="51"/>
  <c r="K68" i="51"/>
  <c r="I68" i="51"/>
  <c r="G68" i="51"/>
  <c r="E68" i="51"/>
  <c r="C68" i="51"/>
  <c r="S67" i="51"/>
  <c r="Q67" i="51"/>
  <c r="K67" i="51"/>
  <c r="I67" i="51"/>
  <c r="G67" i="51"/>
  <c r="E67" i="51"/>
  <c r="C67" i="51"/>
  <c r="K66" i="51"/>
  <c r="I66" i="51"/>
  <c r="G66" i="51"/>
  <c r="E66" i="51"/>
  <c r="C66" i="51"/>
  <c r="S65" i="51"/>
  <c r="Q65" i="51"/>
  <c r="K65" i="51"/>
  <c r="I65" i="51"/>
  <c r="G65" i="51"/>
  <c r="E65" i="51"/>
  <c r="C65" i="51"/>
  <c r="U64" i="51"/>
  <c r="S64" i="51"/>
  <c r="Q64" i="51"/>
  <c r="M64" i="51"/>
  <c r="K64" i="51"/>
  <c r="I64" i="51"/>
  <c r="G64" i="51"/>
  <c r="E64" i="51"/>
  <c r="C64" i="51"/>
  <c r="U63" i="51"/>
  <c r="S63" i="51"/>
  <c r="Q63" i="51"/>
  <c r="O63" i="51"/>
  <c r="M63" i="51"/>
  <c r="K63" i="51"/>
  <c r="I63" i="51"/>
  <c r="G63" i="51"/>
  <c r="E63" i="51"/>
  <c r="C63" i="51"/>
  <c r="U62" i="51"/>
  <c r="S62" i="51"/>
  <c r="Q62" i="51"/>
  <c r="O62" i="51"/>
  <c r="M62" i="51"/>
  <c r="K62" i="51"/>
  <c r="I62" i="51"/>
  <c r="G62" i="51"/>
  <c r="E62" i="51"/>
  <c r="C62" i="51"/>
  <c r="U51" i="51"/>
  <c r="S51" i="51"/>
  <c r="Q51" i="51"/>
  <c r="O51" i="51"/>
  <c r="M51" i="51"/>
  <c r="K51" i="51"/>
  <c r="I51" i="51"/>
  <c r="G51" i="51"/>
  <c r="E51" i="51"/>
  <c r="C51" i="51"/>
  <c r="U50" i="51"/>
  <c r="S50" i="51"/>
  <c r="Q50" i="51"/>
  <c r="O50" i="51"/>
  <c r="M50" i="51"/>
  <c r="K50" i="51"/>
  <c r="I50" i="51"/>
  <c r="G50" i="51"/>
  <c r="E50" i="51"/>
  <c r="C50" i="51"/>
  <c r="S49" i="51"/>
  <c r="Q49" i="51"/>
  <c r="K49" i="51"/>
  <c r="I49" i="51"/>
  <c r="G49" i="51"/>
  <c r="E49" i="51"/>
  <c r="C49" i="51"/>
  <c r="Q48" i="51"/>
  <c r="O48" i="51"/>
  <c r="M48" i="51"/>
  <c r="K48" i="51"/>
  <c r="I48" i="51"/>
  <c r="G48" i="51"/>
  <c r="E48" i="51"/>
  <c r="C48" i="51"/>
  <c r="K47" i="51"/>
  <c r="E47" i="51"/>
  <c r="C47" i="51"/>
  <c r="U46" i="51"/>
  <c r="K46" i="51"/>
  <c r="I46" i="51"/>
  <c r="E46" i="51"/>
  <c r="C46" i="51"/>
  <c r="U45" i="51"/>
  <c r="S45" i="51"/>
  <c r="Q45" i="51"/>
  <c r="K45" i="51"/>
  <c r="I45" i="51"/>
  <c r="G45" i="51"/>
  <c r="E45" i="51"/>
  <c r="C45" i="51"/>
  <c r="S44" i="51"/>
  <c r="K44" i="51"/>
  <c r="I44" i="51"/>
  <c r="E44" i="51"/>
  <c r="C44" i="51"/>
  <c r="U43" i="51"/>
  <c r="K43" i="51"/>
  <c r="I43" i="51"/>
  <c r="G43" i="51"/>
  <c r="E43" i="51"/>
  <c r="C43" i="51"/>
  <c r="M42" i="51"/>
  <c r="K42" i="51"/>
  <c r="I42" i="51"/>
  <c r="E42" i="51"/>
  <c r="C42" i="51"/>
  <c r="S41" i="51"/>
  <c r="K41" i="51"/>
  <c r="I41" i="51"/>
  <c r="E41" i="51"/>
  <c r="C41" i="51"/>
  <c r="U40" i="51"/>
  <c r="Q40" i="51"/>
  <c r="K40" i="51"/>
  <c r="I40" i="51"/>
  <c r="G40" i="51"/>
  <c r="E40" i="51"/>
  <c r="C40" i="51"/>
  <c r="S39" i="51"/>
  <c r="K39" i="51"/>
  <c r="I39" i="51"/>
  <c r="G39" i="51"/>
  <c r="E39" i="51"/>
  <c r="C39" i="51"/>
  <c r="U38" i="51"/>
  <c r="K38" i="51"/>
  <c r="I38" i="51"/>
  <c r="E38" i="51"/>
  <c r="C38" i="51"/>
  <c r="S37" i="51"/>
  <c r="Q37" i="51"/>
  <c r="K37" i="51"/>
  <c r="I37" i="51"/>
  <c r="G37" i="51"/>
  <c r="E37" i="51"/>
  <c r="C37" i="51"/>
  <c r="U36" i="51"/>
  <c r="S36" i="51"/>
  <c r="Q36" i="51"/>
  <c r="M36" i="51"/>
  <c r="K36" i="51"/>
  <c r="I36" i="51"/>
  <c r="G36" i="51"/>
  <c r="E36" i="51"/>
  <c r="C36" i="51"/>
  <c r="U35" i="51"/>
  <c r="S35" i="51"/>
  <c r="Q35" i="51"/>
  <c r="O35" i="51"/>
  <c r="M35" i="51"/>
  <c r="K35" i="51"/>
  <c r="I35" i="51"/>
  <c r="G35" i="51"/>
  <c r="E35" i="51"/>
  <c r="C35" i="51"/>
  <c r="U34" i="51"/>
  <c r="S34" i="51"/>
  <c r="Q34" i="51"/>
  <c r="O34" i="51"/>
  <c r="M34" i="51"/>
  <c r="K34" i="51"/>
  <c r="I34" i="51"/>
  <c r="G34" i="51"/>
  <c r="E34" i="51"/>
  <c r="C34" i="51"/>
  <c r="U23" i="51"/>
  <c r="S23" i="51"/>
  <c r="Q23" i="51"/>
  <c r="O23" i="51"/>
  <c r="M23" i="51"/>
  <c r="K23" i="51"/>
  <c r="I23" i="51"/>
  <c r="G23" i="51"/>
  <c r="E23" i="51"/>
  <c r="C23" i="51"/>
  <c r="U22" i="51"/>
  <c r="S22" i="51"/>
  <c r="Q22" i="51"/>
  <c r="O22" i="51"/>
  <c r="M22" i="51"/>
  <c r="K22" i="51"/>
  <c r="I22" i="51"/>
  <c r="G22" i="51"/>
  <c r="E22" i="51"/>
  <c r="C22" i="51"/>
  <c r="U21" i="51"/>
  <c r="S21" i="51"/>
  <c r="Q21" i="51"/>
  <c r="O21" i="51"/>
  <c r="K21" i="51"/>
  <c r="I21" i="51"/>
  <c r="G21" i="51"/>
  <c r="E21" i="51"/>
  <c r="C21" i="51"/>
  <c r="U20" i="51"/>
  <c r="O20" i="51"/>
  <c r="K20" i="51"/>
  <c r="I20" i="51"/>
  <c r="G20" i="51"/>
  <c r="C20" i="51"/>
  <c r="O19" i="51"/>
  <c r="K19" i="51"/>
  <c r="I19" i="51"/>
  <c r="E19" i="51"/>
  <c r="C19" i="51"/>
  <c r="U18" i="51"/>
  <c r="O18" i="51"/>
  <c r="M18" i="51"/>
  <c r="K18" i="51"/>
  <c r="I18" i="51"/>
  <c r="G18" i="51"/>
  <c r="C18" i="51"/>
  <c r="O17" i="51"/>
  <c r="K17" i="51"/>
  <c r="I17" i="51"/>
  <c r="E17" i="51"/>
  <c r="C17" i="51"/>
  <c r="O16" i="51"/>
  <c r="K16" i="51"/>
  <c r="I16" i="51"/>
  <c r="E16" i="51"/>
  <c r="C16" i="51"/>
  <c r="O15" i="51"/>
  <c r="K15" i="51"/>
  <c r="I15" i="51"/>
  <c r="E15" i="51"/>
  <c r="C15" i="51"/>
  <c r="O14" i="51"/>
  <c r="K14" i="51"/>
  <c r="I14" i="51"/>
  <c r="E14" i="51"/>
  <c r="C14" i="51"/>
  <c r="U13" i="51"/>
  <c r="S13" i="51"/>
  <c r="Q13" i="51"/>
  <c r="O13" i="51"/>
  <c r="K13" i="51"/>
  <c r="I13" i="51"/>
  <c r="E13" i="51"/>
  <c r="C13" i="51"/>
  <c r="Q12" i="51"/>
  <c r="O12" i="51"/>
  <c r="K12" i="51"/>
  <c r="I12" i="51"/>
  <c r="G12" i="51"/>
  <c r="E12" i="51"/>
  <c r="C12" i="51"/>
  <c r="S11" i="51"/>
  <c r="Q11" i="51"/>
  <c r="O11" i="51"/>
  <c r="M11" i="51"/>
  <c r="K11" i="51"/>
  <c r="I11" i="51"/>
  <c r="G11" i="51"/>
  <c r="E11" i="51"/>
  <c r="C11" i="51"/>
  <c r="O10" i="51"/>
  <c r="K10" i="51"/>
  <c r="I10" i="51"/>
  <c r="G10" i="51"/>
  <c r="E10" i="51"/>
  <c r="C10" i="51"/>
  <c r="S9" i="51"/>
  <c r="O9" i="51"/>
  <c r="K9" i="51"/>
  <c r="I9" i="51"/>
  <c r="G9" i="51"/>
  <c r="E9" i="51"/>
  <c r="C9" i="51"/>
  <c r="U8" i="51"/>
  <c r="S8" i="51"/>
  <c r="Q8" i="51"/>
  <c r="O8" i="51"/>
  <c r="K8" i="51"/>
  <c r="I8" i="51"/>
  <c r="G8" i="51"/>
  <c r="E8" i="51"/>
  <c r="C8" i="51"/>
  <c r="U7" i="51"/>
  <c r="S7" i="51"/>
  <c r="Q7" i="51"/>
  <c r="O7" i="51"/>
  <c r="M7" i="51"/>
  <c r="K7" i="51"/>
  <c r="I7" i="51"/>
  <c r="G7" i="51"/>
  <c r="E7" i="51"/>
  <c r="C7" i="51"/>
  <c r="U6" i="51"/>
  <c r="S6" i="51"/>
  <c r="Q6" i="51"/>
  <c r="O6" i="51"/>
  <c r="M6" i="51"/>
  <c r="K6" i="51"/>
  <c r="I6" i="51"/>
  <c r="G6" i="51"/>
  <c r="E6" i="51"/>
  <c r="C6" i="51"/>
  <c r="D72" i="47"/>
  <c r="AE48" i="47"/>
  <c r="AB48" i="47"/>
  <c r="Y48" i="47"/>
  <c r="V48" i="47"/>
  <c r="S48" i="47"/>
  <c r="P48" i="47"/>
  <c r="M48" i="47"/>
  <c r="J48" i="47"/>
  <c r="G48" i="47"/>
  <c r="D48" i="47"/>
  <c r="AE24" i="47"/>
  <c r="AB24" i="47"/>
  <c r="Y24" i="47"/>
  <c r="V24" i="47"/>
  <c r="S24" i="47"/>
  <c r="P24" i="47"/>
  <c r="M24" i="47"/>
  <c r="J24" i="47"/>
  <c r="G24" i="47"/>
  <c r="D24" i="47"/>
  <c r="U263" i="42"/>
  <c r="S263" i="42"/>
  <c r="Q263" i="42"/>
  <c r="O263" i="42"/>
  <c r="M263" i="42"/>
  <c r="K263" i="42"/>
  <c r="I263" i="42"/>
  <c r="G263" i="42"/>
  <c r="E263" i="42"/>
  <c r="C263" i="42"/>
  <c r="U262" i="42"/>
  <c r="S262" i="42"/>
  <c r="Q262" i="42"/>
  <c r="K262" i="42"/>
  <c r="I262" i="42"/>
  <c r="G262" i="42"/>
  <c r="E262" i="42"/>
  <c r="C262" i="42"/>
  <c r="U261" i="42"/>
  <c r="S261" i="42"/>
  <c r="Q261" i="42"/>
  <c r="O261" i="42"/>
  <c r="M261" i="42"/>
  <c r="K261" i="42"/>
  <c r="I261" i="42"/>
  <c r="G261" i="42"/>
  <c r="E261" i="42"/>
  <c r="C261" i="42"/>
  <c r="U260" i="42"/>
  <c r="S260" i="42"/>
  <c r="Q260" i="42"/>
  <c r="O260" i="42"/>
  <c r="K260" i="42"/>
  <c r="I260" i="42"/>
  <c r="G260" i="42"/>
  <c r="E260" i="42"/>
  <c r="C260" i="42"/>
  <c r="U259" i="42"/>
  <c r="S259" i="42"/>
  <c r="Q259" i="42"/>
  <c r="O259" i="42"/>
  <c r="M259" i="42"/>
  <c r="K259" i="42"/>
  <c r="I259" i="42"/>
  <c r="G259" i="42"/>
  <c r="E259" i="42"/>
  <c r="C259" i="42"/>
  <c r="S258" i="42"/>
  <c r="Q258" i="42"/>
  <c r="M258" i="42"/>
  <c r="K258" i="42"/>
  <c r="I258" i="42"/>
  <c r="G258" i="42"/>
  <c r="E258" i="42"/>
  <c r="C258" i="42"/>
  <c r="S257" i="42"/>
  <c r="Q257" i="42"/>
  <c r="K257" i="42"/>
  <c r="I257" i="42"/>
  <c r="E257" i="42"/>
  <c r="C257" i="42"/>
  <c r="S256" i="42"/>
  <c r="O256" i="42"/>
  <c r="I256" i="42"/>
  <c r="E256" i="42"/>
  <c r="C256" i="42"/>
  <c r="S255" i="42"/>
  <c r="I255" i="42"/>
  <c r="E255" i="42"/>
  <c r="C255" i="42"/>
  <c r="U254" i="42"/>
  <c r="O254" i="42"/>
  <c r="E254" i="42"/>
  <c r="S253" i="42"/>
  <c r="O253" i="42"/>
  <c r="M253" i="42"/>
  <c r="I253" i="42"/>
  <c r="E253" i="42"/>
  <c r="U242" i="42"/>
  <c r="S242" i="42"/>
  <c r="Q242" i="42"/>
  <c r="O242" i="42"/>
  <c r="M242" i="42"/>
  <c r="K242" i="42"/>
  <c r="I242" i="42"/>
  <c r="G242" i="42"/>
  <c r="E242" i="42"/>
  <c r="C242" i="42"/>
  <c r="U241" i="42"/>
  <c r="S241" i="42"/>
  <c r="Q241" i="42"/>
  <c r="K241" i="42"/>
  <c r="I241" i="42"/>
  <c r="G241" i="42"/>
  <c r="E241" i="42"/>
  <c r="C241" i="42"/>
  <c r="U240" i="42"/>
  <c r="S240" i="42"/>
  <c r="Q240" i="42"/>
  <c r="O240" i="42"/>
  <c r="M240" i="42"/>
  <c r="K240" i="42"/>
  <c r="I240" i="42"/>
  <c r="G240" i="42"/>
  <c r="E240" i="42"/>
  <c r="C240" i="42"/>
  <c r="U239" i="42"/>
  <c r="S239" i="42"/>
  <c r="Q239" i="42"/>
  <c r="O239" i="42"/>
  <c r="K239" i="42"/>
  <c r="I239" i="42"/>
  <c r="G239" i="42"/>
  <c r="E239" i="42"/>
  <c r="C239" i="42"/>
  <c r="U238" i="42"/>
  <c r="S238" i="42"/>
  <c r="Q238" i="42"/>
  <c r="O238" i="42"/>
  <c r="M238" i="42"/>
  <c r="K238" i="42"/>
  <c r="I238" i="42"/>
  <c r="G238" i="42"/>
  <c r="E238" i="42"/>
  <c r="C238" i="42"/>
  <c r="U237" i="42"/>
  <c r="S237" i="42"/>
  <c r="Q237" i="42"/>
  <c r="K237" i="42"/>
  <c r="I237" i="42"/>
  <c r="G237" i="42"/>
  <c r="E237" i="42"/>
  <c r="C237" i="42"/>
  <c r="S236" i="42"/>
  <c r="Q236" i="42"/>
  <c r="K236" i="42"/>
  <c r="I236" i="42"/>
  <c r="E236" i="42"/>
  <c r="C236" i="42"/>
  <c r="S235" i="42"/>
  <c r="I235" i="42"/>
  <c r="E235" i="42"/>
  <c r="C235" i="42"/>
  <c r="S234" i="42"/>
  <c r="I234" i="42"/>
  <c r="E234" i="42"/>
  <c r="C234" i="42"/>
  <c r="O233" i="42"/>
  <c r="M233" i="42"/>
  <c r="G233" i="42"/>
  <c r="E233" i="42"/>
  <c r="S232" i="42"/>
  <c r="O232" i="42"/>
  <c r="I232" i="42"/>
  <c r="E232" i="42"/>
  <c r="C232" i="42"/>
  <c r="U221" i="42"/>
  <c r="S221" i="42"/>
  <c r="Q221" i="42"/>
  <c r="O221" i="42"/>
  <c r="M221" i="42"/>
  <c r="K221" i="42"/>
  <c r="I221" i="42"/>
  <c r="G221" i="42"/>
  <c r="E221" i="42"/>
  <c r="C221" i="42"/>
  <c r="U220" i="42"/>
  <c r="S220" i="42"/>
  <c r="Q220" i="42"/>
  <c r="K220" i="42"/>
  <c r="I220" i="42"/>
  <c r="G220" i="42"/>
  <c r="E220" i="42"/>
  <c r="C220" i="42"/>
  <c r="U219" i="42"/>
  <c r="S219" i="42"/>
  <c r="Q219" i="42"/>
  <c r="M219" i="42"/>
  <c r="K219" i="42"/>
  <c r="I219" i="42"/>
  <c r="G219" i="42"/>
  <c r="E219" i="42"/>
  <c r="C219" i="42"/>
  <c r="U218" i="42"/>
  <c r="S218" i="42"/>
  <c r="Q218" i="42"/>
  <c r="O218" i="42"/>
  <c r="M218" i="42"/>
  <c r="K218" i="42"/>
  <c r="I218" i="42"/>
  <c r="G218" i="42"/>
  <c r="E218" i="42"/>
  <c r="C218" i="42"/>
  <c r="U217" i="42"/>
  <c r="S217" i="42"/>
  <c r="Q217" i="42"/>
  <c r="M217" i="42"/>
  <c r="K217" i="42"/>
  <c r="I217" i="42"/>
  <c r="G217" i="42"/>
  <c r="E217" i="42"/>
  <c r="C217" i="42"/>
  <c r="S216" i="42"/>
  <c r="Q216" i="42"/>
  <c r="M216" i="42"/>
  <c r="K216" i="42"/>
  <c r="I216" i="42"/>
  <c r="G216" i="42"/>
  <c r="E216" i="42"/>
  <c r="C216" i="42"/>
  <c r="S215" i="42"/>
  <c r="Q215" i="42"/>
  <c r="K215" i="42"/>
  <c r="I215" i="42"/>
  <c r="E215" i="42"/>
  <c r="C215" i="42"/>
  <c r="S214" i="42"/>
  <c r="K214" i="42"/>
  <c r="I214" i="42"/>
  <c r="G214" i="42"/>
  <c r="E214" i="42"/>
  <c r="C214" i="42"/>
  <c r="S213" i="42"/>
  <c r="O213" i="42"/>
  <c r="I213" i="42"/>
  <c r="E213" i="42"/>
  <c r="C213" i="42"/>
  <c r="Q212" i="42"/>
  <c r="O212" i="42"/>
  <c r="G212" i="42"/>
  <c r="E212" i="42"/>
  <c r="S211" i="42"/>
  <c r="O211" i="42"/>
  <c r="I211" i="42"/>
  <c r="E211" i="42"/>
  <c r="C211" i="42"/>
  <c r="U200" i="42"/>
  <c r="S200" i="42"/>
  <c r="Q200" i="42"/>
  <c r="O200" i="42"/>
  <c r="M200" i="42"/>
  <c r="K200" i="42"/>
  <c r="I200" i="42"/>
  <c r="G200" i="42"/>
  <c r="E200" i="42"/>
  <c r="C200" i="42"/>
  <c r="U199" i="42"/>
  <c r="S199" i="42"/>
  <c r="Q199" i="42"/>
  <c r="O199" i="42"/>
  <c r="K199" i="42"/>
  <c r="I199" i="42"/>
  <c r="G199" i="42"/>
  <c r="E199" i="42"/>
  <c r="C199" i="42"/>
  <c r="U198" i="42"/>
  <c r="S198" i="42"/>
  <c r="Q198" i="42"/>
  <c r="K198" i="42"/>
  <c r="I198" i="42"/>
  <c r="G198" i="42"/>
  <c r="E198" i="42"/>
  <c r="C198" i="42"/>
  <c r="U197" i="42"/>
  <c r="S197" i="42"/>
  <c r="Q197" i="42"/>
  <c r="O197" i="42"/>
  <c r="M197" i="42"/>
  <c r="K197" i="42"/>
  <c r="I197" i="42"/>
  <c r="G197" i="42"/>
  <c r="E197" i="42"/>
  <c r="C197" i="42"/>
  <c r="U196" i="42"/>
  <c r="S196" i="42"/>
  <c r="Q196" i="42"/>
  <c r="O196" i="42"/>
  <c r="M196" i="42"/>
  <c r="K196" i="42"/>
  <c r="I196" i="42"/>
  <c r="G196" i="42"/>
  <c r="E196" i="42"/>
  <c r="C196" i="42"/>
  <c r="S195" i="42"/>
  <c r="Q195" i="42"/>
  <c r="M195" i="42"/>
  <c r="K195" i="42"/>
  <c r="I195" i="42"/>
  <c r="G195" i="42"/>
  <c r="E195" i="42"/>
  <c r="C195" i="42"/>
  <c r="S194" i="42"/>
  <c r="Q194" i="42"/>
  <c r="M194" i="42"/>
  <c r="K194" i="42"/>
  <c r="I194" i="42"/>
  <c r="E194" i="42"/>
  <c r="C194" i="42"/>
  <c r="S193" i="42"/>
  <c r="I193" i="42"/>
  <c r="E193" i="42"/>
  <c r="C193" i="42"/>
  <c r="I192" i="42"/>
  <c r="E192" i="42"/>
  <c r="C192" i="42"/>
  <c r="U191" i="42"/>
  <c r="O191" i="42"/>
  <c r="G191" i="42"/>
  <c r="E191" i="42"/>
  <c r="S190" i="42"/>
  <c r="M190" i="42"/>
  <c r="I190" i="42"/>
  <c r="E190" i="42"/>
  <c r="C190" i="42"/>
  <c r="U179" i="42"/>
  <c r="S179" i="42"/>
  <c r="Q179" i="42"/>
  <c r="O179" i="42"/>
  <c r="M179" i="42"/>
  <c r="K179" i="42"/>
  <c r="I179" i="42"/>
  <c r="G179" i="42"/>
  <c r="E179" i="42"/>
  <c r="C179" i="42"/>
  <c r="U178" i="42"/>
  <c r="S178" i="42"/>
  <c r="Q178" i="42"/>
  <c r="O178" i="42"/>
  <c r="M178" i="42"/>
  <c r="K178" i="42"/>
  <c r="I178" i="42"/>
  <c r="G178" i="42"/>
  <c r="E178" i="42"/>
  <c r="C178" i="42"/>
  <c r="U177" i="42"/>
  <c r="S177" i="42"/>
  <c r="Q177" i="42"/>
  <c r="O177" i="42"/>
  <c r="M177" i="42"/>
  <c r="K177" i="42"/>
  <c r="I177" i="42"/>
  <c r="G177" i="42"/>
  <c r="E177" i="42"/>
  <c r="C177" i="42"/>
  <c r="U176" i="42"/>
  <c r="S176" i="42"/>
  <c r="Q176" i="42"/>
  <c r="O176" i="42"/>
  <c r="M176" i="42"/>
  <c r="K176" i="42"/>
  <c r="I176" i="42"/>
  <c r="G176" i="42"/>
  <c r="E176" i="42"/>
  <c r="C176" i="42"/>
  <c r="U175" i="42"/>
  <c r="S175" i="42"/>
  <c r="Q175" i="42"/>
  <c r="O175" i="42"/>
  <c r="M175" i="42"/>
  <c r="K175" i="42"/>
  <c r="I175" i="42"/>
  <c r="G175" i="42"/>
  <c r="E175" i="42"/>
  <c r="C175" i="42"/>
  <c r="U174" i="42"/>
  <c r="S174" i="42"/>
  <c r="Q174" i="42"/>
  <c r="M174" i="42"/>
  <c r="K174" i="42"/>
  <c r="I174" i="42"/>
  <c r="G174" i="42"/>
  <c r="E174" i="42"/>
  <c r="C174" i="42"/>
  <c r="S173" i="42"/>
  <c r="Q173" i="42"/>
  <c r="K173" i="42"/>
  <c r="I173" i="42"/>
  <c r="E173" i="42"/>
  <c r="C173" i="42"/>
  <c r="S172" i="42"/>
  <c r="K172" i="42"/>
  <c r="I172" i="42"/>
  <c r="E172" i="42"/>
  <c r="C172" i="42"/>
  <c r="O171" i="42"/>
  <c r="E171" i="42"/>
  <c r="C171" i="42"/>
  <c r="U170" i="42"/>
  <c r="O170" i="42"/>
  <c r="M170" i="42"/>
  <c r="G170" i="42"/>
  <c r="E170" i="42"/>
  <c r="U169" i="42"/>
  <c r="S169" i="42"/>
  <c r="O169" i="42"/>
  <c r="I169" i="42"/>
  <c r="G169" i="42"/>
  <c r="E169" i="42"/>
  <c r="C169" i="42"/>
  <c r="U158" i="42"/>
  <c r="S158" i="42"/>
  <c r="Q158" i="42"/>
  <c r="O158" i="42"/>
  <c r="M158" i="42"/>
  <c r="K158" i="42"/>
  <c r="I158" i="42"/>
  <c r="G158" i="42"/>
  <c r="E158" i="42"/>
  <c r="C158" i="42"/>
  <c r="U157" i="42"/>
  <c r="S157" i="42"/>
  <c r="Q157" i="42"/>
  <c r="O157" i="42"/>
  <c r="M157" i="42"/>
  <c r="K157" i="42"/>
  <c r="I157" i="42"/>
  <c r="G157" i="42"/>
  <c r="E157" i="42"/>
  <c r="C157" i="42"/>
  <c r="U156" i="42"/>
  <c r="S156" i="42"/>
  <c r="Q156" i="42"/>
  <c r="O156" i="42"/>
  <c r="M156" i="42"/>
  <c r="K156" i="42"/>
  <c r="I156" i="42"/>
  <c r="G156" i="42"/>
  <c r="E156" i="42"/>
  <c r="C156" i="42"/>
  <c r="U155" i="42"/>
  <c r="S155" i="42"/>
  <c r="Q155" i="42"/>
  <c r="O155" i="42"/>
  <c r="M155" i="42"/>
  <c r="K155" i="42"/>
  <c r="I155" i="42"/>
  <c r="G155" i="42"/>
  <c r="E155" i="42"/>
  <c r="C155" i="42"/>
  <c r="U154" i="42"/>
  <c r="S154" i="42"/>
  <c r="Q154" i="42"/>
  <c r="O154" i="42"/>
  <c r="M154" i="42"/>
  <c r="K154" i="42"/>
  <c r="I154" i="42"/>
  <c r="G154" i="42"/>
  <c r="E154" i="42"/>
  <c r="C154" i="42"/>
  <c r="U153" i="42"/>
  <c r="S153" i="42"/>
  <c r="Q153" i="42"/>
  <c r="M153" i="42"/>
  <c r="K153" i="42"/>
  <c r="I153" i="42"/>
  <c r="G153" i="42"/>
  <c r="E153" i="42"/>
  <c r="C153" i="42"/>
  <c r="S152" i="42"/>
  <c r="K152" i="42"/>
  <c r="I152" i="42"/>
  <c r="E152" i="42"/>
  <c r="C152" i="42"/>
  <c r="S151" i="42"/>
  <c r="M151" i="42"/>
  <c r="K151" i="42"/>
  <c r="I151" i="42"/>
  <c r="E151" i="42"/>
  <c r="C151" i="42"/>
  <c r="S150" i="42"/>
  <c r="I150" i="42"/>
  <c r="E150" i="42"/>
  <c r="C150" i="42"/>
  <c r="U149" i="42"/>
  <c r="Q149" i="42"/>
  <c r="O149" i="42"/>
  <c r="M149" i="42"/>
  <c r="O148" i="42"/>
  <c r="I148" i="42"/>
  <c r="E148" i="42"/>
  <c r="C148" i="42"/>
  <c r="U137" i="42"/>
  <c r="S137" i="42"/>
  <c r="Q137" i="42"/>
  <c r="O137" i="42"/>
  <c r="M137" i="42"/>
  <c r="K137" i="42"/>
  <c r="I137" i="42"/>
  <c r="G137" i="42"/>
  <c r="E137" i="42"/>
  <c r="C137" i="42"/>
  <c r="U136" i="42"/>
  <c r="S136" i="42"/>
  <c r="Q136" i="42"/>
  <c r="M136" i="42"/>
  <c r="K136" i="42"/>
  <c r="I136" i="42"/>
  <c r="G136" i="42"/>
  <c r="E136" i="42"/>
  <c r="C136" i="42"/>
  <c r="U135" i="42"/>
  <c r="S135" i="42"/>
  <c r="Q135" i="42"/>
  <c r="O135" i="42"/>
  <c r="M135" i="42"/>
  <c r="K135" i="42"/>
  <c r="I135" i="42"/>
  <c r="G135" i="42"/>
  <c r="E135" i="42"/>
  <c r="C135" i="42"/>
  <c r="U134" i="42"/>
  <c r="S134" i="42"/>
  <c r="Q134" i="42"/>
  <c r="O134" i="42"/>
  <c r="M134" i="42"/>
  <c r="K134" i="42"/>
  <c r="I134" i="42"/>
  <c r="G134" i="42"/>
  <c r="E134" i="42"/>
  <c r="C134" i="42"/>
  <c r="U133" i="42"/>
  <c r="S133" i="42"/>
  <c r="Q133" i="42"/>
  <c r="O133" i="42"/>
  <c r="M133" i="42"/>
  <c r="K133" i="42"/>
  <c r="I133" i="42"/>
  <c r="G133" i="42"/>
  <c r="E133" i="42"/>
  <c r="C133" i="42"/>
  <c r="S132" i="42"/>
  <c r="Q132" i="42"/>
  <c r="M132" i="42"/>
  <c r="K132" i="42"/>
  <c r="I132" i="42"/>
  <c r="G132" i="42"/>
  <c r="E132" i="42"/>
  <c r="C132" i="42"/>
  <c r="S131" i="42"/>
  <c r="Q131" i="42"/>
  <c r="M131" i="42"/>
  <c r="K131" i="42"/>
  <c r="I131" i="42"/>
  <c r="G131" i="42"/>
  <c r="E131" i="42"/>
  <c r="C131" i="42"/>
  <c r="S130" i="42"/>
  <c r="M130" i="42"/>
  <c r="K130" i="42"/>
  <c r="I130" i="42"/>
  <c r="E130" i="42"/>
  <c r="C130" i="42"/>
  <c r="S129" i="42"/>
  <c r="I129" i="42"/>
  <c r="E129" i="42"/>
  <c r="C129" i="42"/>
  <c r="U128" i="42"/>
  <c r="Q128" i="42"/>
  <c r="O128" i="42"/>
  <c r="G128" i="42"/>
  <c r="E128" i="42"/>
  <c r="U127" i="42"/>
  <c r="S127" i="42"/>
  <c r="O127" i="42"/>
  <c r="I127" i="42"/>
  <c r="E127" i="42"/>
  <c r="C127" i="42"/>
  <c r="U116" i="42"/>
  <c r="S116" i="42"/>
  <c r="Q116" i="42"/>
  <c r="O116" i="42"/>
  <c r="M116" i="42"/>
  <c r="K116" i="42"/>
  <c r="I116" i="42"/>
  <c r="G116" i="42"/>
  <c r="E116" i="42"/>
  <c r="C116" i="42"/>
  <c r="U115" i="42"/>
  <c r="S115" i="42"/>
  <c r="Q115" i="42"/>
  <c r="O115" i="42"/>
  <c r="M115" i="42"/>
  <c r="K115" i="42"/>
  <c r="I115" i="42"/>
  <c r="G115" i="42"/>
  <c r="E115" i="42"/>
  <c r="C115" i="42"/>
  <c r="U114" i="42"/>
  <c r="S114" i="42"/>
  <c r="Q114" i="42"/>
  <c r="O114" i="42"/>
  <c r="M114" i="42"/>
  <c r="K114" i="42"/>
  <c r="I114" i="42"/>
  <c r="G114" i="42"/>
  <c r="E114" i="42"/>
  <c r="C114" i="42"/>
  <c r="U113" i="42"/>
  <c r="S113" i="42"/>
  <c r="Q113" i="42"/>
  <c r="O113" i="42"/>
  <c r="M113" i="42"/>
  <c r="K113" i="42"/>
  <c r="I113" i="42"/>
  <c r="G113" i="42"/>
  <c r="E113" i="42"/>
  <c r="C113" i="42"/>
  <c r="U112" i="42"/>
  <c r="S112" i="42"/>
  <c r="Q112" i="42"/>
  <c r="O112" i="42"/>
  <c r="M112" i="42"/>
  <c r="K112" i="42"/>
  <c r="I112" i="42"/>
  <c r="G112" i="42"/>
  <c r="E112" i="42"/>
  <c r="C112" i="42"/>
  <c r="U111" i="42"/>
  <c r="S111" i="42"/>
  <c r="Q111" i="42"/>
  <c r="K111" i="42"/>
  <c r="I111" i="42"/>
  <c r="G111" i="42"/>
  <c r="E111" i="42"/>
  <c r="C111" i="42"/>
  <c r="S110" i="42"/>
  <c r="K110" i="42"/>
  <c r="I110" i="42"/>
  <c r="E110" i="42"/>
  <c r="C110" i="42"/>
  <c r="S109" i="42"/>
  <c r="I109" i="42"/>
  <c r="E109" i="42"/>
  <c r="C109" i="42"/>
  <c r="U108" i="42"/>
  <c r="S108" i="42"/>
  <c r="I108" i="42"/>
  <c r="E108" i="42"/>
  <c r="C108" i="42"/>
  <c r="O107" i="42"/>
  <c r="E107" i="42"/>
  <c r="O106" i="42"/>
  <c r="M106" i="42"/>
  <c r="I106" i="42"/>
  <c r="E106" i="42"/>
  <c r="U95" i="42"/>
  <c r="S95" i="42"/>
  <c r="Q95" i="42"/>
  <c r="O95" i="42"/>
  <c r="M95" i="42"/>
  <c r="K95" i="42"/>
  <c r="I95" i="42"/>
  <c r="G95" i="42"/>
  <c r="E95" i="42"/>
  <c r="C95" i="42"/>
  <c r="U94" i="42"/>
  <c r="S94" i="42"/>
  <c r="Q94" i="42"/>
  <c r="M94" i="42"/>
  <c r="K94" i="42"/>
  <c r="I94" i="42"/>
  <c r="G94" i="42"/>
  <c r="E94" i="42"/>
  <c r="C94" i="42"/>
  <c r="U93" i="42"/>
  <c r="S93" i="42"/>
  <c r="Q93" i="42"/>
  <c r="O93" i="42"/>
  <c r="M93" i="42"/>
  <c r="K93" i="42"/>
  <c r="I93" i="42"/>
  <c r="G93" i="42"/>
  <c r="E93" i="42"/>
  <c r="C93" i="42"/>
  <c r="U92" i="42"/>
  <c r="S92" i="42"/>
  <c r="Q92" i="42"/>
  <c r="O92" i="42"/>
  <c r="M92" i="42"/>
  <c r="K92" i="42"/>
  <c r="I92" i="42"/>
  <c r="G92" i="42"/>
  <c r="E92" i="42"/>
  <c r="C92" i="42"/>
  <c r="U91" i="42"/>
  <c r="S91" i="42"/>
  <c r="Q91" i="42"/>
  <c r="O91" i="42"/>
  <c r="M91" i="42"/>
  <c r="K91" i="42"/>
  <c r="I91" i="42"/>
  <c r="G91" i="42"/>
  <c r="E91" i="42"/>
  <c r="C91" i="42"/>
  <c r="U90" i="42"/>
  <c r="S90" i="42"/>
  <c r="Q90" i="42"/>
  <c r="M90" i="42"/>
  <c r="K90" i="42"/>
  <c r="I90" i="42"/>
  <c r="G90" i="42"/>
  <c r="E90" i="42"/>
  <c r="C90" i="42"/>
  <c r="S89" i="42"/>
  <c r="Q89" i="42"/>
  <c r="K89" i="42"/>
  <c r="I89" i="42"/>
  <c r="E89" i="42"/>
  <c r="C89" i="42"/>
  <c r="U88" i="42"/>
  <c r="S88" i="42"/>
  <c r="K88" i="42"/>
  <c r="I88" i="42"/>
  <c r="E88" i="42"/>
  <c r="C88" i="42"/>
  <c r="S87" i="42"/>
  <c r="Q87" i="42"/>
  <c r="O87" i="42"/>
  <c r="E87" i="42"/>
  <c r="C87" i="42"/>
  <c r="U86" i="42"/>
  <c r="Q86" i="42"/>
  <c r="O86" i="42"/>
  <c r="G86" i="42"/>
  <c r="E86" i="42"/>
  <c r="S85" i="42"/>
  <c r="M85" i="42"/>
  <c r="I85" i="42"/>
  <c r="E85" i="42"/>
  <c r="C85" i="42"/>
  <c r="U74" i="42"/>
  <c r="S74" i="42"/>
  <c r="Q74" i="42"/>
  <c r="O74" i="42"/>
  <c r="M74" i="42"/>
  <c r="K74" i="42"/>
  <c r="I74" i="42"/>
  <c r="G74" i="42"/>
  <c r="E74" i="42"/>
  <c r="C74" i="42"/>
  <c r="U73" i="42"/>
  <c r="S73" i="42"/>
  <c r="Q73" i="42"/>
  <c r="O73" i="42"/>
  <c r="M73" i="42"/>
  <c r="K73" i="42"/>
  <c r="I73" i="42"/>
  <c r="G73" i="42"/>
  <c r="E73" i="42"/>
  <c r="C73" i="42"/>
  <c r="U72" i="42"/>
  <c r="S72" i="42"/>
  <c r="Q72" i="42"/>
  <c r="O72" i="42"/>
  <c r="M72" i="42"/>
  <c r="K72" i="42"/>
  <c r="I72" i="42"/>
  <c r="G72" i="42"/>
  <c r="E72" i="42"/>
  <c r="C72" i="42"/>
  <c r="U71" i="42"/>
  <c r="S71" i="42"/>
  <c r="Q71" i="42"/>
  <c r="O71" i="42"/>
  <c r="M71" i="42"/>
  <c r="K71" i="42"/>
  <c r="I71" i="42"/>
  <c r="G71" i="42"/>
  <c r="E71" i="42"/>
  <c r="C71" i="42"/>
  <c r="U70" i="42"/>
  <c r="S70" i="42"/>
  <c r="Q70" i="42"/>
  <c r="O70" i="42"/>
  <c r="M70" i="42"/>
  <c r="K70" i="42"/>
  <c r="I70" i="42"/>
  <c r="G70" i="42"/>
  <c r="E70" i="42"/>
  <c r="C70" i="42"/>
  <c r="S69" i="42"/>
  <c r="Q69" i="42"/>
  <c r="M69" i="42"/>
  <c r="K69" i="42"/>
  <c r="I69" i="42"/>
  <c r="G69" i="42"/>
  <c r="E69" i="42"/>
  <c r="C69" i="42"/>
  <c r="S68" i="42"/>
  <c r="Q68" i="42"/>
  <c r="M68" i="42"/>
  <c r="K68" i="42"/>
  <c r="I68" i="42"/>
  <c r="G68" i="42"/>
  <c r="E68" i="42"/>
  <c r="C68" i="42"/>
  <c r="S67" i="42"/>
  <c r="I67" i="42"/>
  <c r="E67" i="42"/>
  <c r="C67" i="42"/>
  <c r="U66" i="42"/>
  <c r="I66" i="42"/>
  <c r="E66" i="42"/>
  <c r="C66" i="42"/>
  <c r="O65" i="42"/>
  <c r="E65" i="42"/>
  <c r="G64" i="42"/>
  <c r="E64" i="42"/>
  <c r="C64" i="42"/>
  <c r="U53" i="42"/>
  <c r="S53" i="42"/>
  <c r="Q53" i="42"/>
  <c r="O53" i="42"/>
  <c r="M53" i="42"/>
  <c r="K53" i="42"/>
  <c r="I53" i="42"/>
  <c r="G53" i="42"/>
  <c r="E53" i="42"/>
  <c r="C53" i="42"/>
  <c r="U52" i="42"/>
  <c r="S52" i="42"/>
  <c r="Q52" i="42"/>
  <c r="O52" i="42"/>
  <c r="M52" i="42"/>
  <c r="K52" i="42"/>
  <c r="I52" i="42"/>
  <c r="G52" i="42"/>
  <c r="E52" i="42"/>
  <c r="C52" i="42"/>
  <c r="U51" i="42"/>
  <c r="S51" i="42"/>
  <c r="Q51" i="42"/>
  <c r="M51" i="42"/>
  <c r="K51" i="42"/>
  <c r="I51" i="42"/>
  <c r="G51" i="42"/>
  <c r="E51" i="42"/>
  <c r="C51" i="42"/>
  <c r="U50" i="42"/>
  <c r="S50" i="42"/>
  <c r="Q50" i="42"/>
  <c r="O50" i="42"/>
  <c r="K50" i="42"/>
  <c r="I50" i="42"/>
  <c r="G50" i="42"/>
  <c r="E50" i="42"/>
  <c r="C50" i="42"/>
  <c r="U49" i="42"/>
  <c r="S49" i="42"/>
  <c r="Q49" i="42"/>
  <c r="O49" i="42"/>
  <c r="M49" i="42"/>
  <c r="K49" i="42"/>
  <c r="I49" i="42"/>
  <c r="G49" i="42"/>
  <c r="E49" i="42"/>
  <c r="C49" i="42"/>
  <c r="U48" i="42"/>
  <c r="S48" i="42"/>
  <c r="Q48" i="42"/>
  <c r="O48" i="42"/>
  <c r="M48" i="42"/>
  <c r="K48" i="42"/>
  <c r="I48" i="42"/>
  <c r="G48" i="42"/>
  <c r="E48" i="42"/>
  <c r="C48" i="42"/>
  <c r="U47" i="42"/>
  <c r="S47" i="42"/>
  <c r="Q47" i="42"/>
  <c r="M47" i="42"/>
  <c r="K47" i="42"/>
  <c r="I47" i="42"/>
  <c r="G47" i="42"/>
  <c r="E47" i="42"/>
  <c r="C47" i="42"/>
  <c r="U46" i="42"/>
  <c r="S46" i="42"/>
  <c r="Q46" i="42"/>
  <c r="K46" i="42"/>
  <c r="I46" i="42"/>
  <c r="G46" i="42"/>
  <c r="E46" i="42"/>
  <c r="C46" i="42"/>
  <c r="S45" i="42"/>
  <c r="Q45" i="42"/>
  <c r="K45" i="42"/>
  <c r="I45" i="42"/>
  <c r="E45" i="42"/>
  <c r="C45" i="42"/>
  <c r="S44" i="42"/>
  <c r="K44" i="42"/>
  <c r="I44" i="42"/>
  <c r="E44" i="42"/>
  <c r="C44" i="42"/>
  <c r="S43" i="42"/>
  <c r="K43" i="42"/>
  <c r="I43" i="42"/>
  <c r="E43" i="42"/>
  <c r="C43" i="42"/>
  <c r="S42" i="42"/>
  <c r="I42" i="42"/>
  <c r="E42" i="42"/>
  <c r="C42" i="42"/>
  <c r="S41" i="42"/>
  <c r="E41" i="42"/>
  <c r="C41" i="42"/>
  <c r="S40" i="42"/>
  <c r="E40" i="42"/>
  <c r="C40" i="42"/>
  <c r="S39" i="42"/>
  <c r="I39" i="42"/>
  <c r="E39" i="42"/>
  <c r="U38" i="42"/>
  <c r="O38" i="42"/>
  <c r="G38" i="42"/>
  <c r="I35" i="42"/>
  <c r="E35" i="42"/>
  <c r="U24" i="42"/>
  <c r="S24" i="42"/>
  <c r="Q24" i="42"/>
  <c r="O24" i="42"/>
  <c r="M24" i="42"/>
  <c r="K24" i="42"/>
  <c r="I24" i="42"/>
  <c r="G24" i="42"/>
  <c r="E24" i="42"/>
  <c r="C24" i="42"/>
  <c r="U23" i="42"/>
  <c r="S23" i="42"/>
  <c r="Q23" i="42"/>
  <c r="O23" i="42"/>
  <c r="M23" i="42"/>
  <c r="K23" i="42"/>
  <c r="I23" i="42"/>
  <c r="G23" i="42"/>
  <c r="E23" i="42"/>
  <c r="C23" i="42"/>
  <c r="U22" i="42"/>
  <c r="S22" i="42"/>
  <c r="Q22" i="42"/>
  <c r="O22" i="42"/>
  <c r="M22" i="42"/>
  <c r="K22" i="42"/>
  <c r="I22" i="42"/>
  <c r="G22" i="42"/>
  <c r="E22" i="42"/>
  <c r="C22" i="42"/>
  <c r="U21" i="42"/>
  <c r="S21" i="42"/>
  <c r="Q21" i="42"/>
  <c r="O21" i="42"/>
  <c r="M21" i="42"/>
  <c r="K21" i="42"/>
  <c r="I21" i="42"/>
  <c r="G21" i="42"/>
  <c r="E21" i="42"/>
  <c r="C21" i="42"/>
  <c r="U20" i="42"/>
  <c r="S20" i="42"/>
  <c r="Q20" i="42"/>
  <c r="O20" i="42"/>
  <c r="M20" i="42"/>
  <c r="K20" i="42"/>
  <c r="I20" i="42"/>
  <c r="G20" i="42"/>
  <c r="E20" i="42"/>
  <c r="C20" i="42"/>
  <c r="U19" i="42"/>
  <c r="S19" i="42"/>
  <c r="Q19" i="42"/>
  <c r="O19" i="42"/>
  <c r="M19" i="42"/>
  <c r="K19" i="42"/>
  <c r="I19" i="42"/>
  <c r="G19" i="42"/>
  <c r="E19" i="42"/>
  <c r="C19" i="42"/>
  <c r="U18" i="42"/>
  <c r="S18" i="42"/>
  <c r="Q18" i="42"/>
  <c r="O18" i="42"/>
  <c r="M18" i="42"/>
  <c r="K18" i="42"/>
  <c r="I18" i="42"/>
  <c r="G18" i="42"/>
  <c r="E18" i="42"/>
  <c r="C18" i="42"/>
  <c r="S17" i="42"/>
  <c r="Q17" i="42"/>
  <c r="O17" i="42"/>
  <c r="M17" i="42"/>
  <c r="K17" i="42"/>
  <c r="I17" i="42"/>
  <c r="G17" i="42"/>
  <c r="E17" i="42"/>
  <c r="C17" i="42"/>
  <c r="S16" i="42"/>
  <c r="Q16" i="42"/>
  <c r="O16" i="42"/>
  <c r="K16" i="42"/>
  <c r="I16" i="42"/>
  <c r="G16" i="42"/>
  <c r="E16" i="42"/>
  <c r="C16" i="42"/>
  <c r="S15" i="42"/>
  <c r="O15" i="42"/>
  <c r="K15" i="42"/>
  <c r="I15" i="42"/>
  <c r="E15" i="42"/>
  <c r="C15" i="42"/>
  <c r="S14" i="42"/>
  <c r="O14" i="42"/>
  <c r="K14" i="42"/>
  <c r="I14" i="42"/>
  <c r="E14" i="42"/>
  <c r="C14" i="42"/>
  <c r="S13" i="42"/>
  <c r="O13" i="42"/>
  <c r="K13" i="42"/>
  <c r="I13" i="42"/>
  <c r="E13" i="42"/>
  <c r="C13" i="42"/>
  <c r="S12" i="42"/>
  <c r="O12" i="42"/>
  <c r="E12" i="42"/>
  <c r="C12" i="42"/>
  <c r="S11" i="42"/>
  <c r="O11" i="42"/>
  <c r="E11" i="42"/>
  <c r="C11" i="42"/>
  <c r="Q10" i="42"/>
  <c r="O10" i="42"/>
  <c r="M10" i="42"/>
  <c r="E10" i="42"/>
  <c r="C10" i="42"/>
  <c r="U9" i="42"/>
  <c r="Q9" i="42"/>
  <c r="O9" i="42"/>
  <c r="M9" i="42"/>
  <c r="G9" i="42"/>
  <c r="E9" i="42"/>
  <c r="U6" i="42"/>
  <c r="O6" i="42"/>
  <c r="I6" i="42"/>
  <c r="E6" i="42"/>
  <c r="C6" i="42"/>
  <c r="G27" i="41"/>
  <c r="E27" i="41"/>
  <c r="C27" i="41"/>
  <c r="G26" i="41"/>
  <c r="E26" i="41"/>
  <c r="C26" i="41"/>
  <c r="G25" i="41"/>
  <c r="E25" i="41"/>
  <c r="C25" i="41"/>
  <c r="G24" i="41"/>
  <c r="E24" i="41"/>
  <c r="C24" i="41"/>
  <c r="G23" i="41"/>
  <c r="E23" i="41"/>
  <c r="C23" i="41"/>
  <c r="G22" i="41"/>
  <c r="E22" i="41"/>
  <c r="C22" i="41"/>
  <c r="G21" i="41"/>
  <c r="E21" i="41"/>
  <c r="C21" i="41"/>
  <c r="G20" i="41"/>
  <c r="E20" i="41"/>
  <c r="C20" i="41"/>
  <c r="G19" i="41"/>
  <c r="E19" i="41"/>
  <c r="C19" i="41"/>
  <c r="G18" i="41"/>
  <c r="E18" i="41"/>
  <c r="C18" i="41"/>
  <c r="G17" i="41"/>
  <c r="E17" i="41"/>
  <c r="C17" i="41"/>
  <c r="G16" i="41"/>
  <c r="E16" i="41"/>
  <c r="C16" i="41"/>
  <c r="G15" i="41"/>
  <c r="E15" i="41"/>
  <c r="C15" i="41"/>
  <c r="G14" i="41"/>
  <c r="E14" i="41"/>
  <c r="C14" i="41"/>
  <c r="G13" i="41"/>
  <c r="E13" i="41"/>
  <c r="C13" i="41"/>
  <c r="G12" i="41"/>
  <c r="E12" i="41"/>
  <c r="C12" i="41"/>
  <c r="G11" i="41"/>
  <c r="E11" i="41"/>
  <c r="C11" i="41"/>
  <c r="G10" i="41"/>
  <c r="E10" i="41"/>
  <c r="C10" i="41"/>
  <c r="G9" i="41"/>
  <c r="E9" i="41"/>
  <c r="C9" i="41"/>
  <c r="G8" i="41"/>
  <c r="E8" i="41"/>
  <c r="C8" i="41"/>
  <c r="G7" i="41"/>
  <c r="E7" i="41"/>
  <c r="C7" i="41"/>
  <c r="G6" i="41"/>
  <c r="E6" i="41"/>
  <c r="C6" i="41"/>
  <c r="L28" i="40"/>
  <c r="I28" i="40"/>
  <c r="G28" i="40"/>
  <c r="E28" i="40"/>
  <c r="C28" i="40"/>
  <c r="L27" i="40"/>
  <c r="I27" i="40"/>
  <c r="G27" i="40"/>
  <c r="E27" i="40"/>
  <c r="C27" i="40"/>
  <c r="L26" i="40"/>
  <c r="I26" i="40"/>
  <c r="G26" i="40"/>
  <c r="E26" i="40"/>
  <c r="C26" i="40"/>
  <c r="L25" i="40"/>
  <c r="I25" i="40"/>
  <c r="G25" i="40"/>
  <c r="E25" i="40"/>
  <c r="C25" i="40"/>
  <c r="L24" i="40"/>
  <c r="I24" i="40"/>
  <c r="G24" i="40"/>
  <c r="E24" i="40"/>
  <c r="C24" i="40"/>
  <c r="L23" i="40"/>
  <c r="I23" i="40"/>
  <c r="G23" i="40"/>
  <c r="E23" i="40"/>
  <c r="C23" i="40"/>
  <c r="L22" i="40"/>
  <c r="I22" i="40"/>
  <c r="G22" i="40"/>
  <c r="E22" i="40"/>
  <c r="C22" i="40"/>
  <c r="L21" i="40"/>
  <c r="I21" i="40"/>
  <c r="G21" i="40"/>
  <c r="E21" i="40"/>
  <c r="C21" i="40"/>
  <c r="L20" i="40"/>
  <c r="I20" i="40"/>
  <c r="G20" i="40"/>
  <c r="E20" i="40"/>
  <c r="C20" i="40"/>
  <c r="L19" i="40"/>
  <c r="I19" i="40"/>
  <c r="G19" i="40"/>
  <c r="E19" i="40"/>
  <c r="C19" i="40"/>
  <c r="L18" i="40"/>
  <c r="I18" i="40"/>
  <c r="G18" i="40"/>
  <c r="E18" i="40"/>
  <c r="C18" i="40"/>
  <c r="L17" i="40"/>
  <c r="I17" i="40"/>
  <c r="G17" i="40"/>
  <c r="E17" i="40"/>
  <c r="C17" i="40"/>
  <c r="L16" i="40"/>
  <c r="I16" i="40"/>
  <c r="G16" i="40"/>
  <c r="E16" i="40"/>
  <c r="C16" i="40"/>
  <c r="L15" i="40"/>
  <c r="I15" i="40"/>
  <c r="G15" i="40"/>
  <c r="E15" i="40"/>
  <c r="C15" i="40"/>
  <c r="L14" i="40"/>
  <c r="I14" i="40"/>
  <c r="G14" i="40"/>
  <c r="E14" i="40"/>
  <c r="C14" i="40"/>
  <c r="L13" i="40"/>
  <c r="I13" i="40"/>
  <c r="G13" i="40"/>
  <c r="E13" i="40"/>
  <c r="C13" i="40"/>
  <c r="L12" i="40"/>
  <c r="I12" i="40"/>
  <c r="G12" i="40"/>
  <c r="E12" i="40"/>
  <c r="C12" i="40"/>
  <c r="L11" i="40"/>
  <c r="I11" i="40"/>
  <c r="G11" i="40"/>
  <c r="E11" i="40"/>
  <c r="C11" i="40"/>
  <c r="L10" i="40"/>
  <c r="I10" i="40"/>
  <c r="G10" i="40"/>
  <c r="E10" i="40"/>
  <c r="C10" i="40"/>
  <c r="L9" i="40"/>
  <c r="I9" i="40"/>
  <c r="G9" i="40"/>
  <c r="E9" i="40"/>
  <c r="C9" i="40"/>
  <c r="L8" i="40"/>
  <c r="I8" i="40"/>
  <c r="G8" i="40"/>
  <c r="E8" i="40"/>
  <c r="C8" i="40"/>
  <c r="L7" i="40"/>
  <c r="I7" i="40"/>
  <c r="G7" i="40"/>
  <c r="E7" i="40"/>
  <c r="C7" i="40"/>
  <c r="U56" i="39"/>
  <c r="S56" i="39"/>
  <c r="Q56" i="39"/>
  <c r="O56" i="39"/>
  <c r="M56" i="39"/>
  <c r="K56" i="39"/>
  <c r="I56" i="39"/>
  <c r="G56" i="39"/>
  <c r="E56" i="39"/>
  <c r="C56" i="39"/>
  <c r="U55" i="39"/>
  <c r="S55" i="39"/>
  <c r="Q55" i="39"/>
  <c r="O55" i="39"/>
  <c r="M55" i="39"/>
  <c r="K55" i="39"/>
  <c r="I55" i="39"/>
  <c r="G55" i="39"/>
  <c r="E55" i="39"/>
  <c r="C55" i="39"/>
  <c r="U54" i="39"/>
  <c r="S54" i="39"/>
  <c r="Q54" i="39"/>
  <c r="O54" i="39"/>
  <c r="M54" i="39"/>
  <c r="K54" i="39"/>
  <c r="I54" i="39"/>
  <c r="G54" i="39"/>
  <c r="E54" i="39"/>
  <c r="C54" i="39"/>
  <c r="U53" i="39"/>
  <c r="S53" i="39"/>
  <c r="Q53" i="39"/>
  <c r="O53" i="39"/>
  <c r="M53" i="39"/>
  <c r="K53" i="39"/>
  <c r="I53" i="39"/>
  <c r="G53" i="39"/>
  <c r="E53" i="39"/>
  <c r="C53" i="39"/>
  <c r="U52" i="39"/>
  <c r="S52" i="39"/>
  <c r="Q52" i="39"/>
  <c r="O52" i="39"/>
  <c r="M52" i="39"/>
  <c r="K52" i="39"/>
  <c r="I52" i="39"/>
  <c r="G52" i="39"/>
  <c r="E52" i="39"/>
  <c r="C52" i="39"/>
  <c r="U51" i="39"/>
  <c r="S51" i="39"/>
  <c r="Q51" i="39"/>
  <c r="O51" i="39"/>
  <c r="M51" i="39"/>
  <c r="K51" i="39"/>
  <c r="I51" i="39"/>
  <c r="G51" i="39"/>
  <c r="E51" i="39"/>
  <c r="C51" i="39"/>
  <c r="U50" i="39"/>
  <c r="S50" i="39"/>
  <c r="Q50" i="39"/>
  <c r="O50" i="39"/>
  <c r="M50" i="39"/>
  <c r="K50" i="39"/>
  <c r="I50" i="39"/>
  <c r="G50" i="39"/>
  <c r="E50" i="39"/>
  <c r="C50" i="39"/>
  <c r="U49" i="39"/>
  <c r="S49" i="39"/>
  <c r="Q49" i="39"/>
  <c r="O49" i="39"/>
  <c r="M49" i="39"/>
  <c r="K49" i="39"/>
  <c r="I49" i="39"/>
  <c r="G49" i="39"/>
  <c r="E49" i="39"/>
  <c r="C49" i="39"/>
  <c r="U48" i="39"/>
  <c r="S48" i="39"/>
  <c r="Q48" i="39"/>
  <c r="O48" i="39"/>
  <c r="M48" i="39"/>
  <c r="K48" i="39"/>
  <c r="I48" i="39"/>
  <c r="G48" i="39"/>
  <c r="E48" i="39"/>
  <c r="C48" i="39"/>
  <c r="U47" i="39"/>
  <c r="S47" i="39"/>
  <c r="Q47" i="39"/>
  <c r="O47" i="39"/>
  <c r="M47" i="39"/>
  <c r="K47" i="39"/>
  <c r="I47" i="39"/>
  <c r="G47" i="39"/>
  <c r="E47" i="39"/>
  <c r="C47" i="39"/>
  <c r="U46" i="39"/>
  <c r="S46" i="39"/>
  <c r="Q46" i="39"/>
  <c r="O46" i="39"/>
  <c r="M46" i="39"/>
  <c r="K46" i="39"/>
  <c r="I46" i="39"/>
  <c r="G46" i="39"/>
  <c r="E46" i="39"/>
  <c r="C46" i="39"/>
  <c r="U45" i="39"/>
  <c r="S45" i="39"/>
  <c r="Q45" i="39"/>
  <c r="O45" i="39"/>
  <c r="M45" i="39"/>
  <c r="K45" i="39"/>
  <c r="I45" i="39"/>
  <c r="G45" i="39"/>
  <c r="E45" i="39"/>
  <c r="C45" i="39"/>
  <c r="U44" i="39"/>
  <c r="S44" i="39"/>
  <c r="Q44" i="39"/>
  <c r="O44" i="39"/>
  <c r="M44" i="39"/>
  <c r="K44" i="39"/>
  <c r="I44" i="39"/>
  <c r="G44" i="39"/>
  <c r="E44" i="39"/>
  <c r="C44" i="39"/>
  <c r="U43" i="39"/>
  <c r="S43" i="39"/>
  <c r="Q43" i="39"/>
  <c r="O43" i="39"/>
  <c r="M43" i="39"/>
  <c r="K43" i="39"/>
  <c r="I43" i="39"/>
  <c r="G43" i="39"/>
  <c r="E43" i="39"/>
  <c r="C43" i="39"/>
  <c r="U42" i="39"/>
  <c r="S42" i="39"/>
  <c r="Q42" i="39"/>
  <c r="O42" i="39"/>
  <c r="M42" i="39"/>
  <c r="K42" i="39"/>
  <c r="I42" i="39"/>
  <c r="G42" i="39"/>
  <c r="E42" i="39"/>
  <c r="C42" i="39"/>
  <c r="U41" i="39"/>
  <c r="S41" i="39"/>
  <c r="Q41" i="39"/>
  <c r="O41" i="39"/>
  <c r="M41" i="39"/>
  <c r="K41" i="39"/>
  <c r="I41" i="39"/>
  <c r="G41" i="39"/>
  <c r="E41" i="39"/>
  <c r="C41" i="39"/>
  <c r="U40" i="39"/>
  <c r="S40" i="39"/>
  <c r="Q40" i="39"/>
  <c r="O40" i="39"/>
  <c r="M40" i="39"/>
  <c r="K40" i="39"/>
  <c r="I40" i="39"/>
  <c r="G40" i="39"/>
  <c r="E40" i="39"/>
  <c r="C40" i="39"/>
  <c r="U39" i="39"/>
  <c r="S39" i="39"/>
  <c r="Q39" i="39"/>
  <c r="O39" i="39"/>
  <c r="M39" i="39"/>
  <c r="K39" i="39"/>
  <c r="I39" i="39"/>
  <c r="G39" i="39"/>
  <c r="E39" i="39"/>
  <c r="C39" i="39"/>
  <c r="U38" i="39"/>
  <c r="S38" i="39"/>
  <c r="Q38" i="39"/>
  <c r="O38" i="39"/>
  <c r="M38" i="39"/>
  <c r="K38" i="39"/>
  <c r="I38" i="39"/>
  <c r="G38" i="39"/>
  <c r="E38" i="39"/>
  <c r="C38" i="39"/>
  <c r="U37" i="39"/>
  <c r="S37" i="39"/>
  <c r="Q37" i="39"/>
  <c r="O37" i="39"/>
  <c r="M37" i="39"/>
  <c r="K37" i="39"/>
  <c r="I37" i="39"/>
  <c r="G37" i="39"/>
  <c r="E37" i="39"/>
  <c r="C37" i="39"/>
  <c r="U36" i="39"/>
  <c r="S36" i="39"/>
  <c r="Q36" i="39"/>
  <c r="O36" i="39"/>
  <c r="M36" i="39"/>
  <c r="K36" i="39"/>
  <c r="I36" i="39"/>
  <c r="G36" i="39"/>
  <c r="E36" i="39"/>
  <c r="C36" i="39"/>
  <c r="U35" i="39"/>
  <c r="S35" i="39"/>
  <c r="Q35" i="39"/>
  <c r="O35" i="39"/>
  <c r="M35" i="39"/>
  <c r="K35" i="39"/>
  <c r="I35" i="39"/>
  <c r="G35" i="39"/>
  <c r="E35" i="39"/>
  <c r="C35" i="39"/>
  <c r="U27" i="39"/>
  <c r="S27" i="39"/>
  <c r="Q27" i="39"/>
  <c r="O27" i="39"/>
  <c r="M27" i="39"/>
  <c r="K27" i="39"/>
  <c r="I27" i="39"/>
  <c r="G27" i="39"/>
  <c r="E27" i="39"/>
  <c r="C27" i="39"/>
  <c r="U26" i="39"/>
  <c r="S26" i="39"/>
  <c r="Q26" i="39"/>
  <c r="O26" i="39"/>
  <c r="M26" i="39"/>
  <c r="K26" i="39"/>
  <c r="I26" i="39"/>
  <c r="G26" i="39"/>
  <c r="E26" i="39"/>
  <c r="C26" i="39"/>
  <c r="U25" i="39"/>
  <c r="S25" i="39"/>
  <c r="Q25" i="39"/>
  <c r="O25" i="39"/>
  <c r="M25" i="39"/>
  <c r="K25" i="39"/>
  <c r="I25" i="39"/>
  <c r="G25" i="39"/>
  <c r="E25" i="39"/>
  <c r="C25" i="39"/>
  <c r="U24" i="39"/>
  <c r="S24" i="39"/>
  <c r="Q24" i="39"/>
  <c r="O24" i="39"/>
  <c r="M24" i="39"/>
  <c r="K24" i="39"/>
  <c r="I24" i="39"/>
  <c r="G24" i="39"/>
  <c r="E24" i="39"/>
  <c r="C24" i="39"/>
  <c r="U23" i="39"/>
  <c r="S23" i="39"/>
  <c r="Q23" i="39"/>
  <c r="O23" i="39"/>
  <c r="M23" i="39"/>
  <c r="K23" i="39"/>
  <c r="I23" i="39"/>
  <c r="G23" i="39"/>
  <c r="E23" i="39"/>
  <c r="C23" i="39"/>
  <c r="U22" i="39"/>
  <c r="S22" i="39"/>
  <c r="Q22" i="39"/>
  <c r="O22" i="39"/>
  <c r="M22" i="39"/>
  <c r="K22" i="39"/>
  <c r="I22" i="39"/>
  <c r="G22" i="39"/>
  <c r="E22" i="39"/>
  <c r="C22" i="39"/>
  <c r="U21" i="39"/>
  <c r="S21" i="39"/>
  <c r="Q21" i="39"/>
  <c r="O21" i="39"/>
  <c r="M21" i="39"/>
  <c r="K21" i="39"/>
  <c r="I21" i="39"/>
  <c r="G21" i="39"/>
  <c r="E21" i="39"/>
  <c r="C21" i="39"/>
  <c r="U20" i="39"/>
  <c r="S20" i="39"/>
  <c r="Q20" i="39"/>
  <c r="O20" i="39"/>
  <c r="M20" i="39"/>
  <c r="K20" i="39"/>
  <c r="I20" i="39"/>
  <c r="G20" i="39"/>
  <c r="E20" i="39"/>
  <c r="C20" i="39"/>
  <c r="U19" i="39"/>
  <c r="S19" i="39"/>
  <c r="Q19" i="39"/>
  <c r="O19" i="39"/>
  <c r="M19" i="39"/>
  <c r="K19" i="39"/>
  <c r="I19" i="39"/>
  <c r="G19" i="39"/>
  <c r="E19" i="39"/>
  <c r="C19" i="39"/>
  <c r="U18" i="39"/>
  <c r="S18" i="39"/>
  <c r="Q18" i="39"/>
  <c r="O18" i="39"/>
  <c r="M18" i="39"/>
  <c r="K18" i="39"/>
  <c r="I18" i="39"/>
  <c r="G18" i="39"/>
  <c r="E18" i="39"/>
  <c r="C18" i="39"/>
  <c r="U17" i="39"/>
  <c r="S17" i="39"/>
  <c r="Q17" i="39"/>
  <c r="O17" i="39"/>
  <c r="M17" i="39"/>
  <c r="K17" i="39"/>
  <c r="I17" i="39"/>
  <c r="G17" i="39"/>
  <c r="E17" i="39"/>
  <c r="C17" i="39"/>
  <c r="U16" i="39"/>
  <c r="S16" i="39"/>
  <c r="Q16" i="39"/>
  <c r="O16" i="39"/>
  <c r="M16" i="39"/>
  <c r="K16" i="39"/>
  <c r="I16" i="39"/>
  <c r="G16" i="39"/>
  <c r="E16" i="39"/>
  <c r="C16" i="39"/>
  <c r="U15" i="39"/>
  <c r="S15" i="39"/>
  <c r="Q15" i="39"/>
  <c r="O15" i="39"/>
  <c r="M15" i="39"/>
  <c r="K15" i="39"/>
  <c r="I15" i="39"/>
  <c r="G15" i="39"/>
  <c r="E15" i="39"/>
  <c r="C15" i="39"/>
  <c r="U14" i="39"/>
  <c r="S14" i="39"/>
  <c r="Q14" i="39"/>
  <c r="O14" i="39"/>
  <c r="M14" i="39"/>
  <c r="K14" i="39"/>
  <c r="I14" i="39"/>
  <c r="G14" i="39"/>
  <c r="E14" i="39"/>
  <c r="C14" i="39"/>
  <c r="U13" i="39"/>
  <c r="S13" i="39"/>
  <c r="Q13" i="39"/>
  <c r="O13" i="39"/>
  <c r="M13" i="39"/>
  <c r="K13" i="39"/>
  <c r="I13" i="39"/>
  <c r="G13" i="39"/>
  <c r="E13" i="39"/>
  <c r="C13" i="39"/>
  <c r="U12" i="39"/>
  <c r="S12" i="39"/>
  <c r="Q12" i="39"/>
  <c r="O12" i="39"/>
  <c r="M12" i="39"/>
  <c r="K12" i="39"/>
  <c r="I12" i="39"/>
  <c r="G12" i="39"/>
  <c r="E12" i="39"/>
  <c r="C12" i="39"/>
  <c r="U11" i="39"/>
  <c r="S11" i="39"/>
  <c r="Q11" i="39"/>
  <c r="O11" i="39"/>
  <c r="M11" i="39"/>
  <c r="K11" i="39"/>
  <c r="I11" i="39"/>
  <c r="G11" i="39"/>
  <c r="E11" i="39"/>
  <c r="C11" i="39"/>
  <c r="U10" i="39"/>
  <c r="S10" i="39"/>
  <c r="Q10" i="39"/>
  <c r="O10" i="39"/>
  <c r="M10" i="39"/>
  <c r="K10" i="39"/>
  <c r="I10" i="39"/>
  <c r="G10" i="39"/>
  <c r="E10" i="39"/>
  <c r="C10" i="39"/>
  <c r="U9" i="39"/>
  <c r="S9" i="39"/>
  <c r="Q9" i="39"/>
  <c r="O9" i="39"/>
  <c r="M9" i="39"/>
  <c r="K9" i="39"/>
  <c r="I9" i="39"/>
  <c r="G9" i="39"/>
  <c r="E9" i="39"/>
  <c r="C9" i="39"/>
  <c r="U8" i="39"/>
  <c r="S8" i="39"/>
  <c r="Q8" i="39"/>
  <c r="O8" i="39"/>
  <c r="M8" i="39"/>
  <c r="K8" i="39"/>
  <c r="I8" i="39"/>
  <c r="G8" i="39"/>
  <c r="E8" i="39"/>
  <c r="C8" i="39"/>
  <c r="U7" i="39"/>
  <c r="S7" i="39"/>
  <c r="Q7" i="39"/>
  <c r="O7" i="39"/>
  <c r="M7" i="39"/>
  <c r="K7" i="39"/>
  <c r="I7" i="39"/>
  <c r="G7" i="39"/>
  <c r="E7" i="39"/>
  <c r="C7" i="39"/>
  <c r="U6" i="39"/>
  <c r="S6" i="39"/>
  <c r="Q6" i="39"/>
  <c r="O6" i="39"/>
  <c r="M6" i="39"/>
  <c r="K6" i="39"/>
  <c r="I6" i="39"/>
  <c r="G6" i="39"/>
  <c r="E6" i="39"/>
  <c r="C6" i="39"/>
  <c r="U27" i="38"/>
  <c r="S27" i="38"/>
  <c r="Q27" i="38"/>
  <c r="O27" i="38"/>
  <c r="M27" i="38"/>
  <c r="K27" i="38"/>
  <c r="I27" i="38"/>
  <c r="G27" i="38"/>
  <c r="E27" i="38"/>
  <c r="C27" i="38"/>
  <c r="U26" i="38"/>
  <c r="S26" i="38"/>
  <c r="Q26" i="38"/>
  <c r="O26" i="38"/>
  <c r="M26" i="38"/>
  <c r="K26" i="38"/>
  <c r="I26" i="38"/>
  <c r="G26" i="38"/>
  <c r="E26" i="38"/>
  <c r="C26" i="38"/>
  <c r="U25" i="38"/>
  <c r="S25" i="38"/>
  <c r="Q25" i="38"/>
  <c r="O25" i="38"/>
  <c r="M25" i="38"/>
  <c r="K25" i="38"/>
  <c r="I25" i="38"/>
  <c r="G25" i="38"/>
  <c r="E25" i="38"/>
  <c r="C25" i="38"/>
  <c r="U24" i="38"/>
  <c r="S24" i="38"/>
  <c r="Q24" i="38"/>
  <c r="O24" i="38"/>
  <c r="M24" i="38"/>
  <c r="K24" i="38"/>
  <c r="I24" i="38"/>
  <c r="G24" i="38"/>
  <c r="E24" i="38"/>
  <c r="C24" i="38"/>
  <c r="U23" i="38"/>
  <c r="S23" i="38"/>
  <c r="Q23" i="38"/>
  <c r="O23" i="38"/>
  <c r="M23" i="38"/>
  <c r="K23" i="38"/>
  <c r="I23" i="38"/>
  <c r="G23" i="38"/>
  <c r="E23" i="38"/>
  <c r="C23" i="38"/>
  <c r="U22" i="38"/>
  <c r="S22" i="38"/>
  <c r="Q22" i="38"/>
  <c r="O22" i="38"/>
  <c r="M22" i="38"/>
  <c r="K22" i="38"/>
  <c r="I22" i="38"/>
  <c r="G22" i="38"/>
  <c r="E22" i="38"/>
  <c r="C22" i="38"/>
  <c r="U21" i="38"/>
  <c r="S21" i="38"/>
  <c r="Q21" i="38"/>
  <c r="O21" i="38"/>
  <c r="M21" i="38"/>
  <c r="K21" i="38"/>
  <c r="I21" i="38"/>
  <c r="G21" i="38"/>
  <c r="E21" i="38"/>
  <c r="C21" i="38"/>
  <c r="U20" i="38"/>
  <c r="S20" i="38"/>
  <c r="Q20" i="38"/>
  <c r="O20" i="38"/>
  <c r="M20" i="38"/>
  <c r="K20" i="38"/>
  <c r="I20" i="38"/>
  <c r="G20" i="38"/>
  <c r="E20" i="38"/>
  <c r="C20" i="38"/>
  <c r="U19" i="38"/>
  <c r="S19" i="38"/>
  <c r="Q19" i="38"/>
  <c r="O19" i="38"/>
  <c r="M19" i="38"/>
  <c r="K19" i="38"/>
  <c r="I19" i="38"/>
  <c r="G19" i="38"/>
  <c r="E19" i="38"/>
  <c r="C19" i="38"/>
  <c r="U18" i="38"/>
  <c r="S18" i="38"/>
  <c r="Q18" i="38"/>
  <c r="O18" i="38"/>
  <c r="M18" i="38"/>
  <c r="K18" i="38"/>
  <c r="I18" i="38"/>
  <c r="G18" i="38"/>
  <c r="E18" i="38"/>
  <c r="C18" i="38"/>
  <c r="U17" i="38"/>
  <c r="S17" i="38"/>
  <c r="Q17" i="38"/>
  <c r="O17" i="38"/>
  <c r="M17" i="38"/>
  <c r="K17" i="38"/>
  <c r="I17" i="38"/>
  <c r="G17" i="38"/>
  <c r="E17" i="38"/>
  <c r="C17" i="38"/>
  <c r="U16" i="38"/>
  <c r="S16" i="38"/>
  <c r="Q16" i="38"/>
  <c r="O16" i="38"/>
  <c r="M16" i="38"/>
  <c r="K16" i="38"/>
  <c r="I16" i="38"/>
  <c r="G16" i="38"/>
  <c r="E16" i="38"/>
  <c r="C16" i="38"/>
  <c r="U15" i="38"/>
  <c r="S15" i="38"/>
  <c r="Q15" i="38"/>
  <c r="O15" i="38"/>
  <c r="M15" i="38"/>
  <c r="K15" i="38"/>
  <c r="I15" i="38"/>
  <c r="G15" i="38"/>
  <c r="E15" i="38"/>
  <c r="C15" i="38"/>
  <c r="U14" i="38"/>
  <c r="S14" i="38"/>
  <c r="Q14" i="38"/>
  <c r="O14" i="38"/>
  <c r="M14" i="38"/>
  <c r="K14" i="38"/>
  <c r="I14" i="38"/>
  <c r="G14" i="38"/>
  <c r="E14" i="38"/>
  <c r="C14" i="38"/>
  <c r="U13" i="38"/>
  <c r="S13" i="38"/>
  <c r="Q13" i="38"/>
  <c r="O13" i="38"/>
  <c r="M13" i="38"/>
  <c r="K13" i="38"/>
  <c r="I13" i="38"/>
  <c r="G13" i="38"/>
  <c r="E13" i="38"/>
  <c r="C13" i="38"/>
  <c r="U12" i="38"/>
  <c r="S12" i="38"/>
  <c r="Q12" i="38"/>
  <c r="O12" i="38"/>
  <c r="M12" i="38"/>
  <c r="K12" i="38"/>
  <c r="I12" i="38"/>
  <c r="G12" i="38"/>
  <c r="E12" i="38"/>
  <c r="C12" i="38"/>
  <c r="U11" i="38"/>
  <c r="S11" i="38"/>
  <c r="Q11" i="38"/>
  <c r="O11" i="38"/>
  <c r="M11" i="38"/>
  <c r="K11" i="38"/>
  <c r="I11" i="38"/>
  <c r="G11" i="38"/>
  <c r="E11" i="38"/>
  <c r="C11" i="38"/>
  <c r="U10" i="38"/>
  <c r="S10" i="38"/>
  <c r="Q10" i="38"/>
  <c r="O10" i="38"/>
  <c r="M10" i="38"/>
  <c r="K10" i="38"/>
  <c r="I10" i="38"/>
  <c r="G10" i="38"/>
  <c r="E10" i="38"/>
  <c r="C10" i="38"/>
  <c r="U9" i="38"/>
  <c r="S9" i="38"/>
  <c r="Q9" i="38"/>
  <c r="O9" i="38"/>
  <c r="M9" i="38"/>
  <c r="K9" i="38"/>
  <c r="I9" i="38"/>
  <c r="G9" i="38"/>
  <c r="E9" i="38"/>
  <c r="C9" i="38"/>
  <c r="U8" i="38"/>
  <c r="S8" i="38"/>
  <c r="Q8" i="38"/>
  <c r="O8" i="38"/>
  <c r="M8" i="38"/>
  <c r="K8" i="38"/>
  <c r="I8" i="38"/>
  <c r="G8" i="38"/>
  <c r="E8" i="38"/>
  <c r="C8" i="38"/>
  <c r="U7" i="38"/>
  <c r="S7" i="38"/>
  <c r="Q7" i="38"/>
  <c r="O7" i="38"/>
  <c r="M7" i="38"/>
  <c r="K7" i="38"/>
  <c r="I7" i="38"/>
  <c r="G7" i="38"/>
  <c r="E7" i="38"/>
  <c r="C7" i="38"/>
  <c r="U6" i="38"/>
  <c r="S6" i="38"/>
  <c r="Q6" i="38"/>
  <c r="O6" i="38"/>
  <c r="M6" i="38"/>
  <c r="K6" i="38"/>
  <c r="I6" i="38"/>
  <c r="G6" i="38"/>
  <c r="E6" i="38"/>
  <c r="C6" i="38"/>
</calcChain>
</file>

<file path=xl/sharedStrings.xml><?xml version="1.0" encoding="utf-8"?>
<sst xmlns="http://schemas.openxmlformats.org/spreadsheetml/2006/main" count="19410" uniqueCount="1886">
  <si>
    <t>Chapter 7</t>
  </si>
  <si>
    <t xml:space="preserve"> </t>
  </si>
  <si>
    <t>Native Hawaiians are perhaps the racial group with the highest health risk in the State of Hawai‘i.  This risk stems from 1) high stress in both economic and cultural, 2) their lifestyle and risk behaviors, and 3i) their late or lack of access to health care.  Accordingly, it is not surprising to find among Native Hawaiians a high incidence of diseases and ailments, early disability, and premature death.</t>
  </si>
  <si>
    <t>An overall strategy to improve the well being of Native Hawaiians should focus on two key elements: 1) a systematic identification of health risk factors early in their lives and 2) timely, appropriate and readily accessible health care.  Health statistics play a vital role in this strategy by 1) identifying high-risk segments of the Hawaiian population, 2) ascertaining causal relationships between risk factors and diseases, 3) identifying barriers precluding access to health care, and 4) assessing the adequacy of available health care services.</t>
  </si>
  <si>
    <r>
      <t xml:space="preserve">Consistent with this approach, Chapter 7 of the </t>
    </r>
    <r>
      <rPr>
        <i/>
        <sz val="11"/>
        <color indexed="8"/>
        <rFont val="HawnHelv"/>
      </rPr>
      <t>Native Hawaiian Data Book</t>
    </r>
    <r>
      <rPr>
        <sz val="11"/>
        <color indexed="8"/>
        <rFont val="HawnHelv"/>
      </rPr>
      <t xml:space="preserve"> provides a profile of the health status of Native Hawaiians including statistics on major diseases, causes and factors determining incidence, current preventive and corrective strategies to curb mortality, and factors determining accessibility to current health care services</t>
    </r>
  </si>
  <si>
    <t>HEALTH AND VITAL STATISTICS</t>
  </si>
  <si>
    <t>Compiled by Mark Eshima, Demographer, OHA</t>
  </si>
  <si>
    <t>Table</t>
  </si>
  <si>
    <t>Table Name</t>
  </si>
  <si>
    <t>Introduction</t>
  </si>
  <si>
    <t>Introduction Chapter 7 Health and Vital Statistics</t>
  </si>
  <si>
    <t>Births</t>
  </si>
  <si>
    <t>Updated tables will be added as new data become available and tables are developed</t>
  </si>
  <si>
    <t>Fetal Deaths</t>
  </si>
  <si>
    <t>Infant Deaths</t>
  </si>
  <si>
    <t>ITOPs</t>
  </si>
  <si>
    <t>Pregnancy</t>
  </si>
  <si>
    <t>Infections</t>
  </si>
  <si>
    <t>Chronic Diseases</t>
  </si>
  <si>
    <t>Cancer: Screening and Preventive Services</t>
  </si>
  <si>
    <t>Health Risks</t>
  </si>
  <si>
    <t>Health Risks: Tobacco</t>
  </si>
  <si>
    <t>Health Risks: Alcohol</t>
  </si>
  <si>
    <t>Health Risks: Weight</t>
  </si>
  <si>
    <t>Health Risks: Preventive Health</t>
  </si>
  <si>
    <t>Injuries</t>
  </si>
  <si>
    <t>Disabilities</t>
  </si>
  <si>
    <t>Mental Health</t>
  </si>
  <si>
    <t>Health Insurance</t>
  </si>
  <si>
    <t>Deaths</t>
  </si>
  <si>
    <t>Data Notes: Vital Statistics Births and Deaths</t>
  </si>
  <si>
    <t>Changes to the Birth Certificate</t>
  </si>
  <si>
    <t>A new birth certificate data collection form was implemented in Hawaii in 2014. This new form and some procedural changes in how some data elements are captured resulted in discernable differences in some of these data elements before and after the change. In prior years, infant gestational age at birth was calculated based on the date of last menstrual period as reported by the mother. As of 2014, gestational age is based on the health care provider's assessment; therefore, dimensions based on gestational age cannot be trended. Accordingly, HHDW has created two new dimensions starting in 2014:</t>
  </si>
  <si>
    <t>Infant's Gestational Age (2014+)</t>
  </si>
  <si>
    <t>Trimester Prenatal Care Began (2014+)</t>
  </si>
  <si>
    <t>Infant's Gestational Age and Trimester Prenatal Care Began</t>
  </si>
  <si>
    <t>In 2014, the National Center for Health Statistics changed the method of calculating gestational age from date of last menstrual period (LMP) to obstetric estimate (OE). As a result, prenatal care and preterm birth data before 2014 cannot be directly compared to data from 2014 forward.</t>
  </si>
  <si>
    <t>Suppression of Estimates</t>
  </si>
  <si>
    <t>In accordance with data use restrictions of the National Center for Health Statistics (NCHS), counts of fewer than 9 and rates based on counts of 9 or fewer are suppressed. The NCHS further recommends that rates based on counts of less than 20 or that have a relative standard error (RSE) of 23% or greater should be regarded as unreliable.</t>
  </si>
  <si>
    <t>Death Certificate Data</t>
  </si>
  <si>
    <t>Death certificates in Hawaii are required to be filed by funeral directors. Funeral directors obtain demographic information from an informant, a close family member of the decedent. The cause of death is certified by the decedent's health care provider (physician or nurse practitioner) or the health care provider who attended the death. Unattended deaths are certified by the local health officer. Accidental and suspicious deaths are certified by the Office of the Medical Examiner. Death certificate data go through extensive edits for completeness and consistency. The DOH Office of Health Status Monitoring (OHSM) does periodic trainings for funeral directors and local registrars.</t>
  </si>
  <si>
    <t>When death certificates are received, the cause of death literals are keyed into software locally by the OHSM, then shipped to the National Center for Health Statistics (NCHS) where they are machine coded into ICD-10 cause-of-death codes. NCHS returns the ICD-10 codes to OHSM where the death records are updated.</t>
  </si>
  <si>
    <t>In accordance with data use restrictions of the National Center for Health Statistics (NCHS), counts of fewer than 9 and rates based on counts of 9 or fewer are suppressed. The NCHS further recommends that rates based on counts of less than 20 should be regarded as unreliable.</t>
  </si>
  <si>
    <r>
      <rPr>
        <b/>
        <sz val="10"/>
        <color theme="1"/>
        <rFont val="HawnHelv"/>
      </rPr>
      <t xml:space="preserve">Source: </t>
    </r>
    <r>
      <rPr>
        <sz val="10"/>
        <color theme="1"/>
        <rFont val="HawnHelv"/>
      </rPr>
      <t>Hawaiÿi State, Department of Health, Office of Health Status Monitoring, Hawaii Health Data Warehouse</t>
    </r>
  </si>
  <si>
    <t>Births: Prenatal Care</t>
  </si>
  <si>
    <t>Births: Gestational Age</t>
  </si>
  <si>
    <t>Births: Birthweight</t>
  </si>
  <si>
    <t>Births: Mothers by Marital Status</t>
  </si>
  <si>
    <t>Table 7.01</t>
  </si>
  <si>
    <t>Table 7.02</t>
  </si>
  <si>
    <t>Table 7.03</t>
  </si>
  <si>
    <t>Table 7.04</t>
  </si>
  <si>
    <t>Table 7.05</t>
  </si>
  <si>
    <t>Table 7.06</t>
  </si>
  <si>
    <t>Table 7.07</t>
  </si>
  <si>
    <t>Table 7.11</t>
  </si>
  <si>
    <t>Table 7.12</t>
  </si>
  <si>
    <t>Table 7.13</t>
  </si>
  <si>
    <t>Table 7.14</t>
  </si>
  <si>
    <t>Table 7.15</t>
  </si>
  <si>
    <t>Table 7.16</t>
  </si>
  <si>
    <t>Table 7.18</t>
  </si>
  <si>
    <t>Table 7.19</t>
  </si>
  <si>
    <t>Table 7.20</t>
  </si>
  <si>
    <t>Table 7.21</t>
  </si>
  <si>
    <t>Table 7.22</t>
  </si>
  <si>
    <t>Table 7.23</t>
  </si>
  <si>
    <t>Table 7.25</t>
  </si>
  <si>
    <t>Table 7.26</t>
  </si>
  <si>
    <t>Table 7.27</t>
  </si>
  <si>
    <t>Table 7.28</t>
  </si>
  <si>
    <t>Table 7.29</t>
  </si>
  <si>
    <t>Table 7.30</t>
  </si>
  <si>
    <t>Table 7.31</t>
  </si>
  <si>
    <t>Table 7.32</t>
  </si>
  <si>
    <t>Table 7.33</t>
  </si>
  <si>
    <t>Table 7.34</t>
  </si>
  <si>
    <t>Table 7.35</t>
  </si>
  <si>
    <t>Table 7.36</t>
  </si>
  <si>
    <t>Birth Year</t>
  </si>
  <si>
    <t>Resident Native Hawaiians</t>
  </si>
  <si>
    <t>Infant' Race</t>
  </si>
  <si>
    <t>Mother's Race</t>
  </si>
  <si>
    <t>Father's Race</t>
  </si>
  <si>
    <t>Number of Live Births</t>
  </si>
  <si>
    <t>Native Hawaiian</t>
  </si>
  <si>
    <t>%</t>
  </si>
  <si>
    <r>
      <t xml:space="preserve">Source: </t>
    </r>
    <r>
      <rPr>
        <sz val="10"/>
        <color rgb="FF000000"/>
        <rFont val="HawnHelv"/>
      </rPr>
      <t>Hawaiÿi State, Department of Health, Office of Health Status Monitoring, Hawaii Health Data Warehouse, Vital Statistics Birth Data.</t>
    </r>
  </si>
  <si>
    <t>Infant's Race/Ethnicity</t>
  </si>
  <si>
    <t>Caucasian</t>
  </si>
  <si>
    <t>Chinese</t>
  </si>
  <si>
    <t>Filipino</t>
  </si>
  <si>
    <t>Japanese</t>
  </si>
  <si>
    <t>Black</t>
  </si>
  <si>
    <t>Native Alaskan/ American Indian</t>
  </si>
  <si>
    <t>Other Asian</t>
  </si>
  <si>
    <t>Other Pacific Islander</t>
  </si>
  <si>
    <t>Other</t>
  </si>
  <si>
    <t>Total Births</t>
  </si>
  <si>
    <t># Births</t>
  </si>
  <si>
    <t>Mother's Race/Ethnicity</t>
  </si>
  <si>
    <t>Father's Race/Ethnicity</t>
  </si>
  <si>
    <r>
      <rPr>
        <b/>
        <sz val="11"/>
        <color theme="0"/>
        <rFont val="HawnHelv"/>
      </rPr>
      <t>Table 07.03</t>
    </r>
    <r>
      <rPr>
        <sz val="11"/>
        <color theme="0"/>
        <rFont val="HawnHelv"/>
      </rPr>
      <t xml:space="preserve">  Live Births by Race-Ethnicity of Resident Mothers and Selected Characteristics in Hawaiÿi: 2020</t>
    </r>
  </si>
  <si>
    <t>Race-Ethnicity of Mother *</t>
  </si>
  <si>
    <t>Selected Characteristic</t>
  </si>
  <si>
    <t>Live Births</t>
  </si>
  <si>
    <t>Births to Mothers 15 to 19 Years</t>
  </si>
  <si>
    <t>Education None/ Grade 1‐11 Years</t>
  </si>
  <si>
    <t>Mother Not Married</t>
  </si>
  <si>
    <t>Prenatal Care in First Trimester
(1-3 Months)</t>
  </si>
  <si>
    <t>Preterm
(&lt;37 weeks) Births</t>
  </si>
  <si>
    <t>Low Birth Weight
(&lt;2,499 grams) Births</t>
  </si>
  <si>
    <t>No.</t>
  </si>
  <si>
    <t>(N)</t>
  </si>
  <si>
    <t>**</t>
  </si>
  <si>
    <t>Total</t>
  </si>
  <si>
    <t>(N) Not reported.
* The Hawaiÿi Data Warehouse changed its reporting definitions.  In 2019 they reported data in their old format and data in their new format.  In 2020, they reported data in the new format.
**The estimate has been suppressed because the observed number of events is very small (between 1 and 9) and not appropriate for publication. Consider aggregating years to improve the reliability of the estimate.</t>
  </si>
  <si>
    <r>
      <t>Source:</t>
    </r>
    <r>
      <rPr>
        <sz val="10"/>
        <color rgb="FF000000"/>
        <rFont val="HawnHelv"/>
      </rPr>
      <t xml:space="preserve"> Hawaiÿi State, Department of Health, Office of Health Status Monitoring, Hawaii Health Data Warehouse, Vital Statistics Birth Data.</t>
    </r>
  </si>
  <si>
    <r>
      <rPr>
        <b/>
        <sz val="11"/>
        <color theme="1"/>
        <rFont val="HawnHelv"/>
      </rPr>
      <t>Table 07.03</t>
    </r>
    <r>
      <rPr>
        <sz val="11"/>
        <color theme="1"/>
        <rFont val="HawnHelv"/>
      </rPr>
      <t xml:space="preserve">  Live Births by Race-Ethnicity of Resident Mothers and Selected Characteristics in Hawaiÿi: 2019</t>
    </r>
  </si>
  <si>
    <t>Race-Ethnicity of Mother</t>
  </si>
  <si>
    <t>Preterm
(32-36 weeks) Births</t>
  </si>
  <si>
    <t>Low Birth Weight
(1,500-2,499 grams) Births</t>
  </si>
  <si>
    <t>(N) Not reported.
**The estimate has been suppressed because the observed number of events is very small (between 1 and 9) and not appropriate for publication. Consider aggregating years to improve the reliability of the estimate.</t>
  </si>
  <si>
    <r>
      <rPr>
        <b/>
        <sz val="11"/>
        <color theme="1"/>
        <rFont val="HawnHelv"/>
      </rPr>
      <t>Table 07.03</t>
    </r>
    <r>
      <rPr>
        <sz val="11"/>
        <color theme="1"/>
        <rFont val="HawnHelv"/>
      </rPr>
      <t xml:space="preserve">  Live Births by Race-Ethnicity of Resident Mothers and Selected Characteristics in Hawaiÿi: 2018</t>
    </r>
  </si>
  <si>
    <r>
      <rPr>
        <b/>
        <sz val="11"/>
        <color theme="1"/>
        <rFont val="HawnHelv"/>
      </rPr>
      <t>Table 07.03</t>
    </r>
    <r>
      <rPr>
        <sz val="11"/>
        <color theme="1"/>
        <rFont val="HawnHelv"/>
      </rPr>
      <t xml:space="preserve">  Live Births by Race-Ethnicity of Resident Mothers and Selected Characteristics in Hawaiÿi: 2017</t>
    </r>
  </si>
  <si>
    <r>
      <rPr>
        <b/>
        <sz val="11"/>
        <color theme="1"/>
        <rFont val="HawnHelv"/>
      </rPr>
      <t>Table 07.03</t>
    </r>
    <r>
      <rPr>
        <sz val="11"/>
        <color theme="1"/>
        <rFont val="HawnHelv"/>
      </rPr>
      <t xml:space="preserve">  Live Births by Race-Ethnicity of Resident Mothers and Selected Characteristics in Hawaiÿi: 2016</t>
    </r>
  </si>
  <si>
    <t>Prenatal Care in First Trimester</t>
  </si>
  <si>
    <r>
      <rPr>
        <b/>
        <sz val="11"/>
        <color theme="1"/>
        <rFont val="HawnHelv"/>
      </rPr>
      <t>Table 07.03</t>
    </r>
    <r>
      <rPr>
        <sz val="11"/>
        <color theme="1"/>
        <rFont val="HawnHelv"/>
      </rPr>
      <t xml:space="preserve">  Live Births by Race-Ethnicity of Resident Mothers and Selected Characteristics in Hawaiÿi: 2015</t>
    </r>
  </si>
  <si>
    <t>Births to Mothers Under 18 years</t>
  </si>
  <si>
    <t>Births to  Unmarried Mothers</t>
  </si>
  <si>
    <t>Prenatal Care</t>
  </si>
  <si>
    <t>Births with Low Birth Weight</t>
  </si>
  <si>
    <t>Care in First Trimester</t>
  </si>
  <si>
    <t>No Care, After First Trimester, Unknown</t>
  </si>
  <si>
    <t>All Others</t>
  </si>
  <si>
    <t>(N) Not reported.</t>
  </si>
  <si>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2000-2015</t>
    </r>
  </si>
  <si>
    <r>
      <rPr>
        <b/>
        <sz val="11"/>
        <color theme="1"/>
        <rFont val="HawnHelv"/>
      </rPr>
      <t>Table 07.03</t>
    </r>
    <r>
      <rPr>
        <sz val="11"/>
        <color theme="1"/>
        <rFont val="HawnHelv"/>
      </rPr>
      <t xml:space="preserve">  Live Births by Race-Ethnicity of Resident Mothers and Selected Characteristics in Hawaiÿi: 2014</t>
    </r>
  </si>
  <si>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2000-2014</t>
    </r>
  </si>
  <si>
    <r>
      <rPr>
        <b/>
        <sz val="11"/>
        <color theme="1"/>
        <rFont val="HawnHelv"/>
      </rPr>
      <t>Table 07.03</t>
    </r>
    <r>
      <rPr>
        <sz val="11"/>
        <color theme="1"/>
        <rFont val="HawnHelv"/>
      </rPr>
      <t xml:space="preserve">  Live Births by Race-Ethnicity of Resident Mothers and Selected Characteristics in Hawaiÿi: 2013</t>
    </r>
  </si>
  <si>
    <t>(N) </t>
  </si>
  <si>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2000-2013</t>
    </r>
  </si>
  <si>
    <r>
      <rPr>
        <b/>
        <sz val="11"/>
        <color theme="0"/>
        <rFont val="HawnHelv"/>
      </rPr>
      <t>Table 07.04</t>
    </r>
    <r>
      <rPr>
        <sz val="11"/>
        <color theme="0"/>
        <rFont val="HawnHelv"/>
        <scheme val="minor"/>
      </rPr>
      <t xml:space="preserve">  Live Births by Race-Ethnicity of Resident Mothers and Age in Hawaiÿi: 2020</t>
    </r>
  </si>
  <si>
    <t>Age of Resident Mother</t>
  </si>
  <si>
    <t>10 to 14</t>
  </si>
  <si>
    <t>15 to 19</t>
  </si>
  <si>
    <t>20 to 24</t>
  </si>
  <si>
    <t>25 to 29</t>
  </si>
  <si>
    <t>30 to 34</t>
  </si>
  <si>
    <t>35 to 39</t>
  </si>
  <si>
    <t>40 to 44</t>
  </si>
  <si>
    <t xml:space="preserve">45+ </t>
  </si>
  <si>
    <t>Row %</t>
  </si>
  <si>
    <t>**The estimate has been suppressed because the observed number of events is very small (between 1 and 9) and not appropriate for publication. Consider aggregating years to improve the reliability of the estimate.</t>
  </si>
  <si>
    <r>
      <t xml:space="preserve">Source: </t>
    </r>
    <r>
      <rPr>
        <sz val="10"/>
        <color theme="1"/>
        <rFont val="HawnHelv"/>
      </rPr>
      <t>Hawaiÿi State, Department of Health, Office of Health Status Monitoring, Hawaii Health Data Warehouse, Vital Statistics Birth Data.</t>
    </r>
  </si>
  <si>
    <r>
      <rPr>
        <b/>
        <sz val="11"/>
        <color theme="1"/>
        <rFont val="HawnHelv"/>
      </rPr>
      <t>Table 7.04</t>
    </r>
    <r>
      <rPr>
        <sz val="11"/>
        <color theme="1"/>
        <rFont val="HawnHelv"/>
        <scheme val="minor"/>
      </rPr>
      <t xml:space="preserve">  Live Births by Race-Ethnicity of Resident Mothers and Age in Hawaiÿi: 2019</t>
    </r>
  </si>
  <si>
    <r>
      <rPr>
        <b/>
        <sz val="11"/>
        <color theme="1"/>
        <rFont val="HawnHelv"/>
      </rPr>
      <t>Table 7.04</t>
    </r>
    <r>
      <rPr>
        <sz val="11"/>
        <color theme="1"/>
        <rFont val="HawnHelv"/>
        <scheme val="minor"/>
      </rPr>
      <t xml:space="preserve">  Live Births by Race-Ethnicity of Resident Mothers and Age in Hawaiÿi: 2018</t>
    </r>
  </si>
  <si>
    <r>
      <rPr>
        <b/>
        <sz val="11"/>
        <color theme="1"/>
        <rFont val="HawnHelv"/>
      </rPr>
      <t>Table 7.04</t>
    </r>
    <r>
      <rPr>
        <sz val="11"/>
        <color theme="1"/>
        <rFont val="HawnHelv"/>
        <scheme val="minor"/>
      </rPr>
      <t xml:space="preserve">  Live Births by Race-Ethnicity of Resident Mothers and Age in Hawaiÿi: 2017</t>
    </r>
  </si>
  <si>
    <r>
      <rPr>
        <b/>
        <sz val="11"/>
        <color theme="1"/>
        <rFont val="HawnHelv"/>
      </rPr>
      <t>Table 7.04</t>
    </r>
    <r>
      <rPr>
        <sz val="11"/>
        <color theme="1"/>
        <rFont val="HawnHelv"/>
        <scheme val="minor"/>
      </rPr>
      <t xml:space="preserve">  Live Births by Race-Ethnicity of Resident Mothers and Age in Hawaiÿi: 2016</t>
    </r>
  </si>
  <si>
    <r>
      <rPr>
        <b/>
        <sz val="11"/>
        <color theme="1"/>
        <rFont val="HawnHelv"/>
      </rPr>
      <t>Table 07.04</t>
    </r>
    <r>
      <rPr>
        <sz val="11"/>
        <color theme="1"/>
        <rFont val="HawnHelv"/>
        <scheme val="minor"/>
      </rPr>
      <t xml:space="preserve">  Live Births by Race-Ethnicity of Resident Mothers and Age in Hawaiÿi: 2015</t>
    </r>
  </si>
  <si>
    <r>
      <rPr>
        <b/>
        <sz val="11"/>
        <color theme="1"/>
        <rFont val="HawnHelv"/>
      </rPr>
      <t>Table 7.04</t>
    </r>
    <r>
      <rPr>
        <sz val="11"/>
        <color theme="1"/>
        <rFont val="HawnHelv"/>
        <scheme val="minor"/>
      </rPr>
      <t xml:space="preserve">  Live Births by Race-Ethnicity of Resident Mothers and Age in Hawaiÿi: 2014</t>
    </r>
  </si>
  <si>
    <t xml:space="preserve">Resident Native Hawaiian Mothers Age </t>
  </si>
  <si>
    <t>Total Native Hawaiian Births</t>
  </si>
  <si>
    <t>Resident Mothers Age in the State</t>
  </si>
  <si>
    <t>**The estimate has been suppressed because the observed number of events is very small (between 1 and 9) and not appropriate for publication. Consider aggregating years to improve the reliability of the estimate. that has been suppressed.</t>
  </si>
  <si>
    <r>
      <t xml:space="preserve">Source: </t>
    </r>
    <r>
      <rPr>
        <sz val="10"/>
        <color rgb="FF000000"/>
        <rFont val="HawnHelv"/>
      </rPr>
      <t>Hawaiÿi State, Department of Health, Office of Health Status Monitoring, Hawaii Health Data Warehouse, Vital Statistics Birth Data. and Year</t>
    </r>
  </si>
  <si>
    <t>Resident Mothers 15 to 19 Years of Age</t>
  </si>
  <si>
    <t xml:space="preserve">Caucasian </t>
  </si>
  <si>
    <t xml:space="preserve">Native Hawaiian </t>
  </si>
  <si>
    <t xml:space="preserve">Chinese </t>
  </si>
  <si>
    <t xml:space="preserve">Filipino </t>
  </si>
  <si>
    <t xml:space="preserve">Japanese </t>
  </si>
  <si>
    <t>Total Live Births 15 to 19</t>
  </si>
  <si>
    <t>State of Hawaiÿi</t>
  </si>
  <si>
    <t>Mothers 15-19 Years of Age</t>
  </si>
  <si>
    <t>Mother Not Married *</t>
  </si>
  <si>
    <t>(N) Not reported.
* The Hawaiÿi Data Warehouse changed its reporting formats and definitions.  In 2019 they reported data in their old format and data in their new format.  In 2020, they reported data in the new format.
**The estimate has been suppressed because the observed number of events is very small (between 1 and 9) and not appropriate for publication. Consider aggregating years to improve the reliability of the estimate</t>
  </si>
  <si>
    <t>Island of Resident Native Hawaiian Mothers</t>
  </si>
  <si>
    <t>Hawai‘i</t>
  </si>
  <si>
    <t>Oÿahu</t>
  </si>
  <si>
    <t>Kaua‘i</t>
  </si>
  <si>
    <t>Länaÿi</t>
  </si>
  <si>
    <t>Maui</t>
  </si>
  <si>
    <t>Molokaÿi</t>
  </si>
  <si>
    <t xml:space="preserve">**The estimate has been suppressed because the observed number of events is very small (between 1 and 9) and not appropriate for publication. </t>
  </si>
  <si>
    <t>Island of Resident State of Hawaiÿi Mothers</t>
  </si>
  <si>
    <t>Hawaiÿi County of Residence</t>
  </si>
  <si>
    <t>Mothers Race-Ethnicity</t>
  </si>
  <si>
    <t>Total Resident County Births</t>
  </si>
  <si>
    <t>**The estimate has been suppressed because the observed number of events is very small (between 1 and 9) and not appropriate for publication.</t>
  </si>
  <si>
    <t>Honolulu County of Residence</t>
  </si>
  <si>
    <t>Kauaÿi County of Residence</t>
  </si>
  <si>
    <t>Maui County of Residence</t>
  </si>
  <si>
    <t>Island of Resident Native Hawaiian Infant's Birth</t>
  </si>
  <si>
    <t>Total Native Hawaiian Infants</t>
  </si>
  <si>
    <t>Island of Infant's Birth</t>
  </si>
  <si>
    <t>Total Infant Births</t>
  </si>
  <si>
    <t>Hawaiÿi County of Occurrence</t>
  </si>
  <si>
    <t>Resident Infants's Race-Ethnicity</t>
  </si>
  <si>
    <t>Total Infant's County Births</t>
  </si>
  <si>
    <t>Honolulu County of Occurrence</t>
  </si>
  <si>
    <t>Kauaÿi County of Occurrence</t>
  </si>
  <si>
    <t>Maui County of Occurrence</t>
  </si>
  <si>
    <t>Birth Island of Native Hawaiian Infants</t>
  </si>
  <si>
    <t>Native Hawaiian Births</t>
  </si>
  <si>
    <t xml:space="preserve">Hawaiÿi </t>
  </si>
  <si>
    <t>O‘ahu</t>
  </si>
  <si>
    <t xml:space="preserve">Kauaÿi </t>
  </si>
  <si>
    <t>Birth Island of  Infants</t>
  </si>
  <si>
    <t>Resident Live Births</t>
  </si>
  <si>
    <t>Infant Race-Ethnicity</t>
  </si>
  <si>
    <t>Infants Born in County</t>
  </si>
  <si>
    <t>Infant DOH Race-Ethnicity</t>
  </si>
  <si>
    <t>Resident Native Hawaiian Plurality</t>
  </si>
  <si>
    <t>Total Births to Hawaiian Mothers</t>
  </si>
  <si>
    <t>Single</t>
  </si>
  <si>
    <t>Twin</t>
  </si>
  <si>
    <t>Triplet</t>
  </si>
  <si>
    <t>Quadruplet</t>
  </si>
  <si>
    <t>Quintuplet</t>
  </si>
  <si>
    <r>
      <t xml:space="preserve">Source: </t>
    </r>
    <r>
      <rPr>
        <sz val="10"/>
        <color rgb="FF000000"/>
        <rFont val="HawnHelv"/>
      </rPr>
      <t>Source: Hawaiÿi State, Department of Health, Office of Health Status Monitoring, Hawaii Health Data Warehouse, Vital Statistics Birth Data.</t>
    </r>
  </si>
  <si>
    <t>Resident Plurality</t>
  </si>
  <si>
    <r>
      <rPr>
        <b/>
        <sz val="11"/>
        <color theme="0"/>
        <rFont val="HawnHelv"/>
      </rPr>
      <t>Table 07.19</t>
    </r>
    <r>
      <rPr>
        <sz val="11"/>
        <color theme="0"/>
        <rFont val="HawnHelv"/>
      </rPr>
      <t xml:space="preserve">  Live Births of Resident Mothers by Race-Ethnicity, Plurality in Hawaiÿi: 2020</t>
    </r>
  </si>
  <si>
    <t>Birth Plurality</t>
  </si>
  <si>
    <r>
      <rPr>
        <b/>
        <sz val="11"/>
        <rFont val="HawnHelv"/>
      </rPr>
      <t>Table 07.19</t>
    </r>
    <r>
      <rPr>
        <sz val="11"/>
        <rFont val="HawnHelv"/>
      </rPr>
      <t xml:space="preserve">  Live Births of Resident Mothers by Race-Ethnicity, Plurality in Hawaiÿi: 2019</t>
    </r>
  </si>
  <si>
    <r>
      <rPr>
        <b/>
        <sz val="11"/>
        <rFont val="HawnHelv"/>
      </rPr>
      <t>Table 07.19</t>
    </r>
    <r>
      <rPr>
        <sz val="11"/>
        <rFont val="HawnHelv"/>
      </rPr>
      <t xml:space="preserve">  Live Births of Resident Mothers by Race-Ethnicity, Plurality in Hawaiÿi: 2018</t>
    </r>
  </si>
  <si>
    <r>
      <rPr>
        <b/>
        <sz val="11"/>
        <rFont val="HawnHelv"/>
      </rPr>
      <t>Table 7.19</t>
    </r>
    <r>
      <rPr>
        <sz val="11"/>
        <rFont val="HawnHelv"/>
      </rPr>
      <t xml:space="preserve">  Live Births of Resident Mothers by Race-Ethnicity, Plurality in Hawaiÿi: 2017</t>
    </r>
  </si>
  <si>
    <r>
      <rPr>
        <b/>
        <sz val="11"/>
        <rFont val="HawnHelv"/>
      </rPr>
      <t>Table 7.19</t>
    </r>
    <r>
      <rPr>
        <sz val="11"/>
        <rFont val="HawnHelv"/>
      </rPr>
      <t xml:space="preserve">  Live Births of Resident Mothers by Race-Ethnicity, Plurality in Hawaiÿi: 2016</t>
    </r>
  </si>
  <si>
    <r>
      <rPr>
        <b/>
        <sz val="10"/>
        <rFont val="HawnHelv"/>
      </rPr>
      <t>Table 7.19</t>
    </r>
    <r>
      <rPr>
        <sz val="10"/>
        <rFont val="HawnHelv"/>
      </rPr>
      <t xml:space="preserve">  Live Births of Resident Mothers by Race-Ethnicity, Plurality in Hawaiÿi: 2015</t>
    </r>
  </si>
  <si>
    <t>Trimester Prenatal Care Began for Resident Native Hawaiian Mothers</t>
  </si>
  <si>
    <t>No Prenatal Care</t>
  </si>
  <si>
    <t>First Trimester
(1-3 Months)</t>
  </si>
  <si>
    <t>Second Trimester
(4-6 Months)</t>
  </si>
  <si>
    <t>Third Trimester
(7-9 Months)</t>
  </si>
  <si>
    <t>Births to Resident Native Hawaiian Mothers</t>
  </si>
  <si>
    <t>Trimester Prenatal Care Began for Resident  Mothers</t>
  </si>
  <si>
    <t>Births to Resident  Mothers</t>
  </si>
  <si>
    <r>
      <rPr>
        <b/>
        <sz val="11"/>
        <color theme="0"/>
        <rFont val="HawnHelv"/>
      </rPr>
      <t>Table 07.21</t>
    </r>
    <r>
      <rPr>
        <sz val="11"/>
        <color theme="0"/>
        <rFont val="HawnHelv"/>
        <scheme val="minor"/>
      </rPr>
      <t xml:space="preserve">  Live Births of Resident Mothers by Race-Ethnicity and Trimester of First Prenatal Care Visit in Hawaiÿi: 2020</t>
    </r>
  </si>
  <si>
    <t>Trimester Prenatal Care Began</t>
  </si>
  <si>
    <t>Col %</t>
  </si>
  <si>
    <t xml:space="preserve">** </t>
  </si>
  <si>
    <r>
      <rPr>
        <b/>
        <sz val="11"/>
        <color theme="1"/>
        <rFont val="HawnHelv"/>
      </rPr>
      <t>Table 07.21</t>
    </r>
    <r>
      <rPr>
        <sz val="11"/>
        <color theme="1"/>
        <rFont val="HawnHelv"/>
        <scheme val="minor"/>
      </rPr>
      <t xml:space="preserve">  Live Births of Resident Mothers by Race-Ethnicity and Trimester of First Prenatal Care Visit in Hawaiÿi: 2019</t>
    </r>
  </si>
  <si>
    <r>
      <rPr>
        <b/>
        <sz val="11"/>
        <color theme="1"/>
        <rFont val="HawnHelv"/>
      </rPr>
      <t>Table 07.21</t>
    </r>
    <r>
      <rPr>
        <sz val="11"/>
        <color theme="1"/>
        <rFont val="HawnHelv"/>
        <scheme val="minor"/>
      </rPr>
      <t xml:space="preserve">  Live Births of Resident Mothers by Race-Ethnicity and Trimester of First Prenatal Care Visit in Hawaiÿi: 2018</t>
    </r>
  </si>
  <si>
    <r>
      <rPr>
        <b/>
        <sz val="11"/>
        <color theme="1"/>
        <rFont val="HawnHelv"/>
      </rPr>
      <t>Table 7.21</t>
    </r>
    <r>
      <rPr>
        <sz val="11"/>
        <color theme="1"/>
        <rFont val="HawnHelv"/>
        <scheme val="minor"/>
      </rPr>
      <t xml:space="preserve">  Live Births of Resident Mothers by Race-Ethnicity and Trimester of First Prenatal Care Visit in Hawaiÿi: 2017</t>
    </r>
  </si>
  <si>
    <r>
      <rPr>
        <b/>
        <sz val="11"/>
        <color theme="1"/>
        <rFont val="HawnHelv"/>
      </rPr>
      <t>Table 7.21</t>
    </r>
    <r>
      <rPr>
        <sz val="11"/>
        <color theme="1"/>
        <rFont val="HawnHelv"/>
        <scheme val="minor"/>
      </rPr>
      <t xml:space="preserve">  Live Births of Resident Mothers by Race-Ethnicity and Trimester of First Prenatal Care Visit in Hawaiÿi: 2016</t>
    </r>
  </si>
  <si>
    <r>
      <rPr>
        <b/>
        <sz val="11"/>
        <color theme="1"/>
        <rFont val="HawnHelv"/>
      </rPr>
      <t>Table 7.21</t>
    </r>
    <r>
      <rPr>
        <sz val="11"/>
        <color theme="1"/>
        <rFont val="HawnHelv"/>
        <scheme val="minor"/>
      </rPr>
      <t xml:space="preserve">  Live Births of Resident Mothers by Race-Ethnicity and Trimester of First Prenatal Care Visit in Hawaiÿi: 2015</t>
    </r>
  </si>
  <si>
    <r>
      <rPr>
        <b/>
        <sz val="11"/>
        <color theme="1"/>
        <rFont val="HawnHelv"/>
      </rPr>
      <t>Table 7.21</t>
    </r>
    <r>
      <rPr>
        <sz val="11"/>
        <color theme="1"/>
        <rFont val="HawnHelv"/>
        <scheme val="minor"/>
      </rPr>
      <t xml:space="preserve">  Live Births of Resident Mothers by Race-Ethnicity and Trimester of First Prenatal Care Visit in Hawaiÿi: 2014</t>
    </r>
  </si>
  <si>
    <t>No or Late Prenatal Care</t>
  </si>
  <si>
    <t>Total State Births</t>
  </si>
  <si>
    <t>Total Hawaiian Births</t>
  </si>
  <si>
    <t>Late (&gt;1st Trimester) or No Prenatal Care</t>
  </si>
  <si>
    <t>Late (3rd Trimester) or No Prenatal Care</t>
  </si>
  <si>
    <t>Race-Ethnicity</t>
  </si>
  <si>
    <t>Total # Births</t>
  </si>
  <si>
    <t xml:space="preserve">365** </t>
  </si>
  <si>
    <t>32**</t>
  </si>
  <si>
    <t>134**</t>
  </si>
  <si>
    <t>39**</t>
  </si>
  <si>
    <t>76**</t>
  </si>
  <si>
    <t>50**</t>
  </si>
  <si>
    <t>22**</t>
  </si>
  <si>
    <t>69**</t>
  </si>
  <si>
    <t>47**</t>
  </si>
  <si>
    <t>222**</t>
  </si>
  <si>
    <t>45**</t>
  </si>
  <si>
    <t>49**</t>
  </si>
  <si>
    <t>99**</t>
  </si>
  <si>
    <t>41**</t>
  </si>
  <si>
    <t>68**</t>
  </si>
  <si>
    <t>203**</t>
  </si>
  <si>
    <t>64**</t>
  </si>
  <si>
    <t>91**</t>
  </si>
  <si>
    <t>75**</t>
  </si>
  <si>
    <t>62**</t>
  </si>
  <si>
    <t>67**</t>
  </si>
  <si>
    <t>36**</t>
  </si>
  <si>
    <t>80**</t>
  </si>
  <si>
    <t>54**</t>
  </si>
  <si>
    <t>70**</t>
  </si>
  <si>
    <t>202**</t>
  </si>
  <si>
    <t>40**</t>
  </si>
  <si>
    <t>85**</t>
  </si>
  <si>
    <t>57**</t>
  </si>
  <si>
    <t>58**</t>
  </si>
  <si>
    <t>199**</t>
  </si>
  <si>
    <t>42**</t>
  </si>
  <si>
    <t>73**</t>
  </si>
  <si>
    <t>48**</t>
  </si>
  <si>
    <t xml:space="preserve">415** </t>
  </si>
  <si>
    <t>170**</t>
  </si>
  <si>
    <t>33**</t>
  </si>
  <si>
    <t>82**</t>
  </si>
  <si>
    <t>51**</t>
  </si>
  <si>
    <t>175**</t>
  </si>
  <si>
    <t>55**</t>
  </si>
  <si>
    <t>25**</t>
  </si>
  <si>
    <t>154**</t>
  </si>
  <si>
    <t>29**</t>
  </si>
  <si>
    <t>100**</t>
  </si>
  <si>
    <t>139**</t>
  </si>
  <si>
    <t>59**</t>
  </si>
  <si>
    <t>66**</t>
  </si>
  <si>
    <t>43**</t>
  </si>
  <si>
    <t xml:space="preserve">Year </t>
  </si>
  <si>
    <t>First trimester
(1-3 Months)</t>
  </si>
  <si>
    <t>Preterm (32-36 weeks) Live Births</t>
  </si>
  <si>
    <t>Preterm
(32-36 weeks)</t>
  </si>
  <si>
    <t>Native Hawaiian Infant's Gestational Age</t>
  </si>
  <si>
    <t>Early Preterm
(&lt;=31 weeks)</t>
  </si>
  <si>
    <t>Term
(37-41 weeks)</t>
  </si>
  <si>
    <t>Late/Post-Term
(42+ weeks)</t>
  </si>
  <si>
    <t>Term
(37 to &lt;41 weeks)</t>
  </si>
  <si>
    <t>Late/Post-Term
(41+ weeks)</t>
  </si>
  <si>
    <t>State Infant's Gestational Age</t>
  </si>
  <si>
    <t>Early Preterm (&lt;=31 weeks) Live Births</t>
  </si>
  <si>
    <t>Early Preterm (&lt;=31 weeks)</t>
  </si>
  <si>
    <t>Late/Post-Term (42+ weeks) Live Births</t>
  </si>
  <si>
    <t>Late/ Post-Term
(42+ weeks)</t>
  </si>
  <si>
    <t>Late/Post-Term (41+ weeks) Live Births</t>
  </si>
  <si>
    <t>Late/ Post-Term
(41+ weeks)</t>
  </si>
  <si>
    <t>Early preterm (&lt;=31 weeks)</t>
  </si>
  <si>
    <t>Late/Post-term
(42+ weeks)</t>
  </si>
  <si>
    <t>Late/Postterm
(41+ weeks)</t>
  </si>
  <si>
    <t>Infant Birthweight (in grams) to Resident Native Hawaiian Mothers</t>
  </si>
  <si>
    <t>Very Low
(&lt; 1,500 grams)</t>
  </si>
  <si>
    <t>Low
(1,500 - 2,499 grams)</t>
  </si>
  <si>
    <t>Normal
(2,500 - 3,999 grams)</t>
  </si>
  <si>
    <t>High
(4,000+ grams)</t>
  </si>
  <si>
    <t>Infant Birthweight (in grams) to Resident Mothers in the State of Hawaiÿi</t>
  </si>
  <si>
    <r>
      <rPr>
        <b/>
        <sz val="11"/>
        <color theme="0"/>
        <rFont val="HawnHelv"/>
      </rPr>
      <t>Table 07.33</t>
    </r>
    <r>
      <rPr>
        <sz val="11"/>
        <color theme="0"/>
        <rFont val="HawnHelv"/>
        <scheme val="minor"/>
      </rPr>
      <t xml:space="preserve">  Live Births of Resident Mothers by Race-Ethnicity and Infant Birthweight in Hawaiÿi: 2020</t>
    </r>
  </si>
  <si>
    <t>Infant Birthweight (in grams)</t>
  </si>
  <si>
    <r>
      <rPr>
        <b/>
        <sz val="11"/>
        <color theme="1"/>
        <rFont val="HawnHelv"/>
      </rPr>
      <t>Table 07.33</t>
    </r>
    <r>
      <rPr>
        <sz val="11"/>
        <color theme="1"/>
        <rFont val="HawnHelv"/>
        <scheme val="minor"/>
      </rPr>
      <t xml:space="preserve">  Live Births of Resident Mothers by Race-Ethnicity and Infant Birthweight in Hawaiÿi: 2019</t>
    </r>
  </si>
  <si>
    <r>
      <rPr>
        <b/>
        <sz val="11"/>
        <color theme="1"/>
        <rFont val="HawnHelv"/>
      </rPr>
      <t>Table 07.33</t>
    </r>
    <r>
      <rPr>
        <sz val="11"/>
        <color theme="1"/>
        <rFont val="HawnHelv"/>
        <scheme val="minor"/>
      </rPr>
      <t xml:space="preserve">  Live Births of Resident Mothers by Race-Ethnicity and Infant Birthweight in Hawaiÿi: 2018</t>
    </r>
  </si>
  <si>
    <r>
      <rPr>
        <b/>
        <sz val="11"/>
        <color theme="1"/>
        <rFont val="HawnHelv"/>
      </rPr>
      <t>Table 7.33</t>
    </r>
    <r>
      <rPr>
        <sz val="11"/>
        <color theme="1"/>
        <rFont val="HawnHelv"/>
        <scheme val="minor"/>
      </rPr>
      <t xml:space="preserve">  Live Births of Resident Mothers by Race-Ethnicity and Infant Birthweight in Hawaiÿi: 2017</t>
    </r>
  </si>
  <si>
    <r>
      <rPr>
        <b/>
        <sz val="11"/>
        <color theme="1"/>
        <rFont val="HawnHelv"/>
      </rPr>
      <t>Table 7.33</t>
    </r>
    <r>
      <rPr>
        <sz val="11"/>
        <color theme="1"/>
        <rFont val="HawnHelv"/>
        <scheme val="minor"/>
      </rPr>
      <t xml:space="preserve">  Live Births of Resident Mothers by Race-Ethnicity and Infant Birthweight in Hawaiÿi: 2016</t>
    </r>
  </si>
  <si>
    <r>
      <rPr>
        <b/>
        <sz val="11"/>
        <color theme="1"/>
        <rFont val="HawnHelv"/>
      </rPr>
      <t>Table 7.33</t>
    </r>
    <r>
      <rPr>
        <sz val="11"/>
        <color theme="1"/>
        <rFont val="HawnHelv"/>
        <scheme val="minor"/>
      </rPr>
      <t xml:space="preserve">  Live Births of Resident Mothers by Race-Ethnicity and Infant Birthweight in Hawaiÿi: 2015</t>
    </r>
  </si>
  <si>
    <r>
      <rPr>
        <b/>
        <sz val="11"/>
        <color theme="1"/>
        <rFont val="HawnHelv"/>
      </rPr>
      <t>Table 7.33</t>
    </r>
    <r>
      <rPr>
        <sz val="11"/>
        <color theme="1"/>
        <rFont val="HawnHelv"/>
        <scheme val="minor"/>
      </rPr>
      <t xml:space="preserve">  Live Births of Resident Mothers by Race-Ethnicity and Infant Birthweight in Hawaiÿi: 2014</t>
    </r>
  </si>
  <si>
    <r>
      <rPr>
        <b/>
        <sz val="11"/>
        <color theme="1"/>
        <rFont val="HawnHelv"/>
      </rPr>
      <t>Table 7.33</t>
    </r>
    <r>
      <rPr>
        <sz val="11"/>
        <color theme="1"/>
        <rFont val="HawnHelv"/>
        <scheme val="minor"/>
      </rPr>
      <t xml:space="preserve">  Live Births of Resident Mothers by Race-Ethnicity and Infant Birthweight in Hawaiÿi: 2013</t>
    </r>
  </si>
  <si>
    <t>Year</t>
  </si>
  <si>
    <t>Mothers who gave Birth to Low Birth Weight Infants
(1,500 - 2,499 grams)</t>
  </si>
  <si>
    <t>LBW Births</t>
  </si>
  <si>
    <t>% State Births</t>
  </si>
  <si>
    <t>% Native Hawaiian Births</t>
  </si>
  <si>
    <t>Mothers who gave Birth to Low Birth Weight Infants (1,500 - 2,499 grams)</t>
  </si>
  <si>
    <t>Total Low Birthweight Infants</t>
  </si>
  <si>
    <t>Mothers who gave Birth to Very Low Birth Weight Infants (&lt; 1,500 grams)</t>
  </si>
  <si>
    <t>Total Very Low Birthweight Infants</t>
  </si>
  <si>
    <r>
      <t xml:space="preserve">Source: </t>
    </r>
    <r>
      <rPr>
        <sz val="10"/>
        <color rgb="FF000000"/>
        <rFont val="HawnHelv"/>
      </rPr>
      <t>Hawaiÿi State, Department of Health, Office of Health Status Monitoring, Hawaii Health Data Warehouse, Vital Statistics Birth Data. Data Table of Number of Live Births by Infant's Birthweight and Mother's Race/Ethnicity (DOH).</t>
    </r>
  </si>
  <si>
    <t>Table 7.153</t>
  </si>
  <si>
    <t>Table 7.218</t>
  </si>
  <si>
    <t>Table 7.219</t>
  </si>
  <si>
    <t>Table 7.220</t>
  </si>
  <si>
    <t>Table 7.221</t>
  </si>
  <si>
    <t>Table 7.222</t>
  </si>
  <si>
    <t>Table 7.223</t>
  </si>
  <si>
    <t>Table 7.224</t>
  </si>
  <si>
    <t>Table 7.226</t>
  </si>
  <si>
    <t>Table 7.229</t>
  </si>
  <si>
    <t>Table 7.230</t>
  </si>
  <si>
    <t>Table 7.233</t>
  </si>
  <si>
    <t>Table 7.235</t>
  </si>
  <si>
    <t>Table 7.237</t>
  </si>
  <si>
    <t>Table 7.238</t>
  </si>
  <si>
    <t>Table 7.239</t>
  </si>
  <si>
    <t>Table 7.240</t>
  </si>
  <si>
    <t>Table 7.241</t>
  </si>
  <si>
    <t>Table 7.242</t>
  </si>
  <si>
    <t>Table 7.243</t>
  </si>
  <si>
    <t>Table 7.244</t>
  </si>
  <si>
    <t>Total Cancer Deaths</t>
  </si>
  <si>
    <t>Total Deaths</t>
  </si>
  <si>
    <t>Cancer, Malignant Neoplasm of Stomach</t>
  </si>
  <si>
    <t>Cancer, Malignant Neoplasms of Colon, Rectum and Anus</t>
  </si>
  <si>
    <t>Cancer, Malignant Neoplasm of Pancreas</t>
  </si>
  <si>
    <t>Cancer, Malignant Neoplasms of Trachea, Bronchus and Lung</t>
  </si>
  <si>
    <t>Cancer, Malignant Neoplasm of Breast</t>
  </si>
  <si>
    <t>Cancer, Malignant Neoplasms of Cervix Uteri, Corpus Uteri and Ovary</t>
  </si>
  <si>
    <t>Cancer, Malignant Neoplasm of Prostate</t>
  </si>
  <si>
    <t>Cancer, Malignant Neoplasms of Urinary Tract</t>
  </si>
  <si>
    <t>Cancer, Non-Hodgkin's Lymphoma</t>
  </si>
  <si>
    <t>Cancer, Leukemia</t>
  </si>
  <si>
    <t>Cancer, Other Malignant Neoplasms</t>
  </si>
  <si>
    <t>State of Hawaii</t>
  </si>
  <si>
    <r>
      <t xml:space="preserve">Source: </t>
    </r>
    <r>
      <rPr>
        <sz val="10"/>
        <color theme="1"/>
        <rFont val="HawnHelv"/>
        <scheme val="minor"/>
      </rPr>
      <t>Hawaii State Department of Health, Office of Health Status Monitoring, Hawaii Health Data Warehouse, Vital Statistics Death Data.</t>
    </r>
  </si>
  <si>
    <t xml:space="preserve"> Native Hawaiian County of Residence</t>
  </si>
  <si>
    <t>Hawaiÿi County</t>
  </si>
  <si>
    <t>Honolulu County</t>
  </si>
  <si>
    <t>Kauaÿi County</t>
  </si>
  <si>
    <t>Maui County</t>
  </si>
  <si>
    <t>Foreign Country</t>
  </si>
  <si>
    <t>Other/ Mainland</t>
  </si>
  <si>
    <t>Total Hawaiian</t>
  </si>
  <si>
    <t># Deaths</t>
  </si>
  <si>
    <t>% County</t>
  </si>
  <si>
    <t>% Total</t>
  </si>
  <si>
    <r>
      <t xml:space="preserve">Source: </t>
    </r>
    <r>
      <rPr>
        <sz val="10"/>
        <color rgb="FF000000"/>
        <rFont val="HawnHelv"/>
      </rPr>
      <t>Hawaii State Department of Health, Office of Health Status Monitoring, Hawaii Health Data Warehouse, Vital Statistics Death Data.</t>
    </r>
  </si>
  <si>
    <r>
      <rPr>
        <b/>
        <sz val="11"/>
        <color theme="0"/>
        <rFont val="HawnHelv"/>
      </rPr>
      <t>Table 07.219</t>
    </r>
    <r>
      <rPr>
        <sz val="11"/>
        <color theme="0"/>
        <rFont val="HawnHelv"/>
      </rPr>
      <t xml:space="preserve">  Resident Deaths by Race-Ethnicity and County of Residence in Hawaiÿi: 2020</t>
    </r>
  </si>
  <si>
    <t>Decedent's Race/Ethnicity</t>
  </si>
  <si>
    <t>Decedent's County of Residence</t>
  </si>
  <si>
    <t>Hawaii County</t>
  </si>
  <si>
    <t>Kauai County</t>
  </si>
  <si>
    <r>
      <rPr>
        <b/>
        <sz val="10"/>
        <color theme="1"/>
        <rFont val="HawnHelv"/>
      </rPr>
      <t xml:space="preserve">Source: </t>
    </r>
    <r>
      <rPr>
        <sz val="10"/>
        <color theme="1"/>
        <rFont val="HawnHelv"/>
      </rPr>
      <t>Hawaii State Department of Health, Office of Health Status Monitoring, Hawaii Health Data Warehouse, Vital Statistics Death Data.</t>
    </r>
  </si>
  <si>
    <r>
      <rPr>
        <b/>
        <sz val="11"/>
        <color theme="1"/>
        <rFont val="HawnHelv"/>
      </rPr>
      <t>Table 07.234</t>
    </r>
    <r>
      <rPr>
        <sz val="11"/>
        <color theme="1"/>
        <rFont val="HawnHelv"/>
      </rPr>
      <t xml:space="preserve">  Resident Deaths by Race-Ethnicity and County of Residence in Hawaiÿi: 2019</t>
    </r>
  </si>
  <si>
    <r>
      <rPr>
        <b/>
        <sz val="11"/>
        <color theme="1"/>
        <rFont val="HawnHelv"/>
      </rPr>
      <t>Table 07.234</t>
    </r>
    <r>
      <rPr>
        <sz val="11"/>
        <color theme="1"/>
        <rFont val="HawnHelv"/>
      </rPr>
      <t xml:space="preserve">  Resident Deaths by Race-Ethnicity and County of Residence in Hawaiÿi: 2018</t>
    </r>
  </si>
  <si>
    <r>
      <rPr>
        <b/>
        <sz val="11"/>
        <color theme="1"/>
        <rFont val="HawnHelv"/>
      </rPr>
      <t>Table 07.234</t>
    </r>
    <r>
      <rPr>
        <sz val="11"/>
        <color theme="1"/>
        <rFont val="HawnHelv"/>
      </rPr>
      <t xml:space="preserve">  Resident Deaths by Race-Ethnicity and County of Residence in Hawaiÿi: 2017</t>
    </r>
  </si>
  <si>
    <r>
      <rPr>
        <b/>
        <sz val="11"/>
        <color theme="1"/>
        <rFont val="HawnHelv"/>
      </rPr>
      <t>Table 07.234</t>
    </r>
    <r>
      <rPr>
        <sz val="11"/>
        <color theme="1"/>
        <rFont val="HawnHelv"/>
      </rPr>
      <t xml:space="preserve">  Resident Deaths by Race-Ethnicity and County of Residence in Hawaiÿi: 2016</t>
    </r>
  </si>
  <si>
    <r>
      <rPr>
        <b/>
        <sz val="11"/>
        <color theme="1"/>
        <rFont val="HawnHelv"/>
      </rPr>
      <t>Table 07.234</t>
    </r>
    <r>
      <rPr>
        <sz val="11"/>
        <color theme="1"/>
        <rFont val="HawnHelv"/>
      </rPr>
      <t xml:space="preserve">  Resident Deaths by Race-Ethnicity and County of Residence in Hawaiÿi: 2015</t>
    </r>
  </si>
  <si>
    <r>
      <rPr>
        <b/>
        <sz val="11"/>
        <color theme="1"/>
        <rFont val="HawnHelv"/>
      </rPr>
      <t>Table 07.234</t>
    </r>
    <r>
      <rPr>
        <sz val="11"/>
        <color theme="1"/>
        <rFont val="HawnHelv"/>
      </rPr>
      <t xml:space="preserve">  Resident Deaths by Race-Ethnicity and County of Residence in Hawaiÿi: 2014</t>
    </r>
  </si>
  <si>
    <r>
      <rPr>
        <b/>
        <sz val="11"/>
        <color theme="1"/>
        <rFont val="HawnHelv"/>
      </rPr>
      <t>Table 07.234</t>
    </r>
    <r>
      <rPr>
        <sz val="11"/>
        <color theme="1"/>
        <rFont val="HawnHelv"/>
      </rPr>
      <t xml:space="preserve">  Resident Deaths by Race-Ethnicity and County of Residence in Hawaiÿi: 2013</t>
    </r>
  </si>
  <si>
    <r>
      <rPr>
        <b/>
        <sz val="11"/>
        <color theme="1"/>
        <rFont val="HawnHelv"/>
      </rPr>
      <t>Table 07.234</t>
    </r>
    <r>
      <rPr>
        <sz val="11"/>
        <color theme="1"/>
        <rFont val="HawnHelv"/>
      </rPr>
      <t xml:space="preserve">  Resident Deaths by Race-Ethnicity and County of Residence in Hawaiÿi: 2012</t>
    </r>
  </si>
  <si>
    <r>
      <rPr>
        <b/>
        <sz val="11"/>
        <color theme="1"/>
        <rFont val="HawnHelv"/>
      </rPr>
      <t>Table 07.234</t>
    </r>
    <r>
      <rPr>
        <sz val="11"/>
        <color theme="1"/>
        <rFont val="HawnHelv"/>
      </rPr>
      <t xml:space="preserve">  Resident Deaths by Race-Ethnicity and County of Residence in Hawaiÿi: 2011</t>
    </r>
  </si>
  <si>
    <r>
      <rPr>
        <b/>
        <sz val="11"/>
        <color theme="1"/>
        <rFont val="HawnHelv"/>
      </rPr>
      <t>Table 07.234</t>
    </r>
    <r>
      <rPr>
        <sz val="11"/>
        <color theme="1"/>
        <rFont val="HawnHelv"/>
      </rPr>
      <t xml:space="preserve">  Resident Deaths by Race-Ethnicity and County of Residence in Hawaiÿi: 2010</t>
    </r>
  </si>
  <si>
    <t>Residence County</t>
  </si>
  <si>
    <t>Non-Hawaiÿi Resident</t>
  </si>
  <si>
    <t>Total Resident Deaths</t>
  </si>
  <si>
    <t>Total County</t>
  </si>
  <si>
    <t>% State</t>
  </si>
  <si>
    <t>% Cty</t>
  </si>
  <si>
    <r>
      <t xml:space="preserve">Source: </t>
    </r>
    <r>
      <rPr>
        <sz val="10"/>
        <color rgb="FF000000"/>
        <rFont val="HawnHelv"/>
      </rPr>
      <t>Hawaiÿi State, Department of Health, Office of Health Status Monitoring, Hawaii Health Data Warehouse, Vital Statistics Death Data.</t>
    </r>
  </si>
  <si>
    <t>Race-Ethnicity Resident Male Deaths</t>
  </si>
  <si>
    <t>Total Resident Males</t>
  </si>
  <si>
    <r>
      <t xml:space="preserve">Source: </t>
    </r>
    <r>
      <rPr>
        <sz val="10"/>
        <color theme="1"/>
        <rFont val="HawnHelv"/>
      </rPr>
      <t>Hawaiÿi State, Department of Health, Office of Health Status Monitoring, Hawaii Health Data Warehouse, Vital Statistics Death Data.</t>
    </r>
  </si>
  <si>
    <t>Race-Ethnicity Resident Female Deaths</t>
  </si>
  <si>
    <t>Total Resident Females</t>
  </si>
  <si>
    <t>Gender of Resident Deaths</t>
  </si>
  <si>
    <t>Female</t>
  </si>
  <si>
    <t>Male</t>
  </si>
  <si>
    <t>Both</t>
  </si>
  <si>
    <t>Resident Native Hawaiian Deaths</t>
  </si>
  <si>
    <t>Native Hawaiian
Male</t>
  </si>
  <si>
    <t>Native Hawaiian
Female</t>
  </si>
  <si>
    <t xml:space="preserve"># Death </t>
  </si>
  <si>
    <t>% Native Hawaiian</t>
  </si>
  <si>
    <r>
      <rPr>
        <b/>
        <sz val="11"/>
        <color theme="0"/>
        <rFont val="HawnHelv"/>
      </rPr>
      <t>Table 07.226</t>
    </r>
    <r>
      <rPr>
        <sz val="11"/>
        <color theme="0"/>
        <rFont val="HawnHelv"/>
      </rPr>
      <t xml:space="preserve">  Resident Deaths by Race-Ethnicity and Age Group in Hawaiÿi: 2020</t>
    </r>
  </si>
  <si>
    <t xml:space="preserve">Age Group </t>
  </si>
  <si>
    <t>Race-Ethnicity of Resident Deaths</t>
  </si>
  <si>
    <t>Row%</t>
  </si>
  <si>
    <t>0-4 years</t>
  </si>
  <si>
    <t>5-9 years</t>
  </si>
  <si>
    <t>10-14 years</t>
  </si>
  <si>
    <t>15-19 years</t>
  </si>
  <si>
    <t>20-24 years</t>
  </si>
  <si>
    <t>25-29 years</t>
  </si>
  <si>
    <t>30-34 years</t>
  </si>
  <si>
    <t>35-39 years</t>
  </si>
  <si>
    <t>40-44 years</t>
  </si>
  <si>
    <t>45-49 years</t>
  </si>
  <si>
    <t>50-54 years</t>
  </si>
  <si>
    <t>55-59 years</t>
  </si>
  <si>
    <t>60-64 years</t>
  </si>
  <si>
    <t>65-69 years</t>
  </si>
  <si>
    <t>70-74 years</t>
  </si>
  <si>
    <t>75-79 years</t>
  </si>
  <si>
    <t>80-84 years</t>
  </si>
  <si>
    <t>85+ years</t>
  </si>
  <si>
    <r>
      <rPr>
        <b/>
        <sz val="11"/>
        <color theme="1"/>
        <rFont val="HawnHelv"/>
      </rPr>
      <t>Table 07.241</t>
    </r>
    <r>
      <rPr>
        <sz val="11"/>
        <color theme="1"/>
        <rFont val="HawnHelv"/>
      </rPr>
      <t xml:space="preserve">  Resident Deaths by Race-Ethnicity and Age Group in Hawaiÿi: 2019</t>
    </r>
  </si>
  <si>
    <t>01 to 14</t>
  </si>
  <si>
    <t>15 to 24</t>
  </si>
  <si>
    <t>25 to 34</t>
  </si>
  <si>
    <t>35 to 44</t>
  </si>
  <si>
    <t>45 to 54</t>
  </si>
  <si>
    <t>55 to 64</t>
  </si>
  <si>
    <t>65 to 74</t>
  </si>
  <si>
    <t>75 to 84</t>
  </si>
  <si>
    <t>85+</t>
  </si>
  <si>
    <r>
      <rPr>
        <b/>
        <sz val="11"/>
        <color theme="1"/>
        <rFont val="HawnHelv"/>
      </rPr>
      <t>Table 07.241</t>
    </r>
    <r>
      <rPr>
        <sz val="11"/>
        <color theme="1"/>
        <rFont val="HawnHelv"/>
      </rPr>
      <t xml:space="preserve">  Resident Deaths by Race-Ethnicity and Age Group in Hawaiÿi: 2018</t>
    </r>
  </si>
  <si>
    <t>01-14</t>
  </si>
  <si>
    <t>15-24</t>
  </si>
  <si>
    <t>25-34</t>
  </si>
  <si>
    <t>35-44</t>
  </si>
  <si>
    <t>45-54</t>
  </si>
  <si>
    <t>55-64</t>
  </si>
  <si>
    <t>65-74</t>
  </si>
  <si>
    <t>75-84</t>
  </si>
  <si>
    <r>
      <rPr>
        <b/>
        <sz val="11"/>
        <color theme="1"/>
        <rFont val="HawnHelv"/>
      </rPr>
      <t>Table 07.241</t>
    </r>
    <r>
      <rPr>
        <sz val="11"/>
        <color theme="1"/>
        <rFont val="HawnHelv"/>
      </rPr>
      <t xml:space="preserve">  Resident Deaths by Race-Ethnicity and Age Group in Hawaiÿi: 2017</t>
    </r>
  </si>
  <si>
    <r>
      <rPr>
        <b/>
        <sz val="11"/>
        <color theme="1"/>
        <rFont val="HawnHelv"/>
      </rPr>
      <t>Table 07.241</t>
    </r>
    <r>
      <rPr>
        <sz val="11"/>
        <color theme="1"/>
        <rFont val="HawnHelv"/>
      </rPr>
      <t xml:space="preserve">  Resident Deaths by Race-Ethnicity and Age Group in Hawaiÿi: 2016</t>
    </r>
  </si>
  <si>
    <r>
      <rPr>
        <b/>
        <sz val="11"/>
        <color theme="1"/>
        <rFont val="HawnHelv"/>
      </rPr>
      <t>Table 07.241</t>
    </r>
    <r>
      <rPr>
        <sz val="11"/>
        <color theme="1"/>
        <rFont val="HawnHelv"/>
      </rPr>
      <t xml:space="preserve">  Resident Deaths by Race-Ethnicity and Age Group in Hawaiÿi: 2015</t>
    </r>
  </si>
  <si>
    <r>
      <rPr>
        <b/>
        <sz val="11"/>
        <color theme="1"/>
        <rFont val="HawnHelv"/>
      </rPr>
      <t>Table 07.241</t>
    </r>
    <r>
      <rPr>
        <sz val="11"/>
        <color theme="1"/>
        <rFont val="HawnHelv"/>
      </rPr>
      <t xml:space="preserve">  Resident Deaths by Race-Ethnicity and Age Group in Hawaiÿi: 2014</t>
    </r>
  </si>
  <si>
    <r>
      <rPr>
        <b/>
        <sz val="11"/>
        <color theme="1"/>
        <rFont val="HawnHelv"/>
      </rPr>
      <t>Table 7.241</t>
    </r>
    <r>
      <rPr>
        <sz val="11"/>
        <color theme="1"/>
        <rFont val="HawnHelv"/>
      </rPr>
      <t xml:space="preserve">  Resident Deaths by Race-Ethnicity and Age Group in Hawaiÿi: 2013</t>
    </r>
  </si>
  <si>
    <r>
      <rPr>
        <b/>
        <sz val="11"/>
        <color theme="1"/>
        <rFont val="HawnHelv"/>
      </rPr>
      <t>Table 7.241</t>
    </r>
    <r>
      <rPr>
        <sz val="11"/>
        <color theme="1"/>
        <rFont val="HawnHelv"/>
      </rPr>
      <t xml:space="preserve">  Resident Deaths by Race-Ethnicity and Age Group in Hawaiÿi: 2012</t>
    </r>
  </si>
  <si>
    <r>
      <rPr>
        <b/>
        <sz val="11"/>
        <color theme="1"/>
        <rFont val="HawnHelv"/>
      </rPr>
      <t>Table 7.241</t>
    </r>
    <r>
      <rPr>
        <sz val="11"/>
        <color theme="1"/>
        <rFont val="HawnHelv"/>
      </rPr>
      <t xml:space="preserve">  Resident Deaths by Race-Ethnicity and Age Group in Hawaiÿi: 2011</t>
    </r>
  </si>
  <si>
    <r>
      <rPr>
        <b/>
        <sz val="11"/>
        <color theme="1"/>
        <rFont val="HawnHelv"/>
      </rPr>
      <t>Table 7.241</t>
    </r>
    <r>
      <rPr>
        <sz val="11"/>
        <color theme="1"/>
        <rFont val="HawnHelv"/>
      </rPr>
      <t xml:space="preserve">  Resident Deaths by Race-Ethnicity and Age Group in Hawaiÿi: 2010</t>
    </r>
  </si>
  <si>
    <t>Resident Deaths in State</t>
  </si>
  <si>
    <r>
      <t>Source:</t>
    </r>
    <r>
      <rPr>
        <sz val="10"/>
        <color rgb="FF000000"/>
        <rFont val="HawnHelv"/>
      </rPr>
      <t xml:space="preserve"> Hawaiÿi State, Department of Health, Office of Health Status Monitoring, Hawaii Health Data Warehouse, Vital Statistics Death Data.</t>
    </r>
  </si>
  <si>
    <t>Death Counts for Resident Native Hawaiian Males in Hawaiÿi</t>
  </si>
  <si>
    <r>
      <t>Source:</t>
    </r>
    <r>
      <rPr>
        <sz val="10"/>
        <color theme="1"/>
        <rFont val="HawnHelv"/>
      </rPr>
      <t xml:space="preserve"> Hawaiÿi State, Department of Health, Office of Health Status Monitoring, Hawaii Health Data Warehouse, Vital Statistics Death Data.</t>
    </r>
  </si>
  <si>
    <t>Death Counts for Resident Males in Hawaiÿi</t>
  </si>
  <si>
    <t>Death Counts for Native Hawaiian Females in Hawaiÿi</t>
  </si>
  <si>
    <t>Death Counts for Females in Hawaiÿi</t>
  </si>
  <si>
    <t>All Deaths</t>
  </si>
  <si>
    <t>% State Deaths</t>
  </si>
  <si>
    <t>State</t>
  </si>
  <si>
    <t>Cause of Death</t>
  </si>
  <si>
    <t>State of Hawaiÿi Resident Deaths</t>
  </si>
  <si>
    <t>Infectious/parasitic, Tuberculosis</t>
  </si>
  <si>
    <t>Infectious/parasitic, Syphilis</t>
  </si>
  <si>
    <t>Infectious/parasitic, Human immunodeficiency virus (HIV) disease</t>
  </si>
  <si>
    <t>Cancer, Malignant neoplasm of stomach</t>
  </si>
  <si>
    <t>Cancer, Malignant neoplasms of colon, rectum and anus</t>
  </si>
  <si>
    <t>Cancer, Malignant neoplasm of pancreas</t>
  </si>
  <si>
    <t>Cancer, Malignant neoplasms of trachea, bronchus and lung</t>
  </si>
  <si>
    <t>Cancer, Malignant neoplasm of breast</t>
  </si>
  <si>
    <t>Cancer, Malignant neoplasms of cervix uteri, corpus uteri and ovary</t>
  </si>
  <si>
    <t>Cancer, Malignant neoplasm of prostate</t>
  </si>
  <si>
    <t>Cancer, Malignant neoplasms of urinary tract</t>
  </si>
  <si>
    <t>Cancer, Non-Hodgkin's lymphoma</t>
  </si>
  <si>
    <t>Cancer, Other malignant neoplasms</t>
  </si>
  <si>
    <t>Endocrine/nutritional, Diabetes mellitus</t>
  </si>
  <si>
    <t>Neurological, Alzheimer's disease</t>
  </si>
  <si>
    <t>Circulatory, Hypertensive heart disease with or without renal disease</t>
  </si>
  <si>
    <t>Circulatory, Ischemic heart diseases</t>
  </si>
  <si>
    <t>Circulatory, Other diseases of heart</t>
  </si>
  <si>
    <t>Circulatory, Essential hypertension and hypertensive renal disease</t>
  </si>
  <si>
    <t>Circulatory, Cerebrovascular diseases</t>
  </si>
  <si>
    <t>Circulatory, Atherosclerosis</t>
  </si>
  <si>
    <t>Circulatory, Other diseases of circulatory system</t>
  </si>
  <si>
    <t>Infectious/parasitic, Influenza and pneumonia</t>
  </si>
  <si>
    <t>Infectious/parasitic, Chronic lower respiratory diseases</t>
  </si>
  <si>
    <t>Digestive system, Peptic ulcer</t>
  </si>
  <si>
    <t>Digestive system, Chronic liver disease and cirrhosis</t>
  </si>
  <si>
    <t>Kidney, Nephritis, nephrotic syndrome and nephrosis</t>
  </si>
  <si>
    <t>Maternal/child, Pregnancy, childbirth and the puerperium</t>
  </si>
  <si>
    <t>Maternal/child, Certain conditions originating in the perinatal period</t>
  </si>
  <si>
    <t>Maternal/child, Congenital malformations, deformations and chromosomal abnormalities</t>
  </si>
  <si>
    <t>Maternal/child, Sudden infant death syndrome</t>
  </si>
  <si>
    <t>Maternal/child, Symptoms, signs and abnormal clinical and laboratory findings, not elsewhere classified</t>
  </si>
  <si>
    <t>Residual, All other diseases (Residual, non-injury)</t>
  </si>
  <si>
    <t>Injury, Motor vehicle accidents</t>
  </si>
  <si>
    <t>Injury, All other and unspecified accidents and adverse effects</t>
  </si>
  <si>
    <t>Injury, Intentional self-harm (suicide)</t>
  </si>
  <si>
    <t>Injury, Assault (homicide)</t>
  </si>
  <si>
    <t>Injury, All other external causes</t>
  </si>
  <si>
    <t>COVID-19</t>
  </si>
  <si>
    <r>
      <rPr>
        <b/>
        <sz val="10"/>
        <color theme="1"/>
        <rFont val="HawnHelv"/>
        <scheme val="minor"/>
      </rPr>
      <t xml:space="preserve">Source: </t>
    </r>
    <r>
      <rPr>
        <sz val="10"/>
        <color theme="1"/>
        <rFont val="HawnHelv"/>
        <scheme val="minor"/>
      </rPr>
      <t>Hawaiÿi State, Department of Health, Office of Health Status Monitoring, Hawaii Health Data Warehouse, Vital Statistics Death Data.</t>
    </r>
  </si>
  <si>
    <t>Native Hawaiian Deaths</t>
  </si>
  <si>
    <r>
      <rPr>
        <b/>
        <sz val="10"/>
        <color theme="1"/>
        <rFont val="HawnHelv"/>
      </rPr>
      <t xml:space="preserve">Source: </t>
    </r>
    <r>
      <rPr>
        <sz val="10"/>
        <color theme="1"/>
        <rFont val="HawnHelv"/>
      </rPr>
      <t>Hawaiÿi State, Department of Health, Office of Health Status Monitoring, Hawaii Health Data Warehouse, Vital Statistics Death Data.</t>
    </r>
  </si>
  <si>
    <t>16 Leading Causes of Death in Hawaii</t>
  </si>
  <si>
    <t>Major Cardiovascular Diseases</t>
  </si>
  <si>
    <t>Malignant Neoplasms</t>
  </si>
  <si>
    <t>Accidents (unintentional injuries)</t>
  </si>
  <si>
    <t>Influenza/ Pneumonia</t>
  </si>
  <si>
    <t>Chronic Lower Respiratory Diseases</t>
  </si>
  <si>
    <t>Diabetes Mellitus</t>
  </si>
  <si>
    <t>Alzheimer's Disease</t>
  </si>
  <si>
    <t>Intentional Self-Harm (suicide)</t>
  </si>
  <si>
    <t>Other diseases of respiratory system</t>
  </si>
  <si>
    <t>Symptoms, Signs &amp; Abnorm Clinical/Lab Findings NEC</t>
  </si>
  <si>
    <t>Septicemia</t>
  </si>
  <si>
    <t>Nephritis, Nephrotic Syndrome and Nephrosis</t>
  </si>
  <si>
    <t>Pneumonitis Due to Solids and Liquids</t>
  </si>
  <si>
    <t>Chronic Liver Disease and Cirrhosis</t>
  </si>
  <si>
    <t>Parkinson's Disease</t>
  </si>
  <si>
    <t>All Other Diseases (Residual)</t>
  </si>
  <si>
    <r>
      <rPr>
        <b/>
        <sz val="11"/>
        <color theme="0"/>
        <rFont val="HawnHelv"/>
      </rPr>
      <t>Table 07.241</t>
    </r>
    <r>
      <rPr>
        <sz val="11"/>
        <color theme="0"/>
        <rFont val="HawnHelv"/>
      </rPr>
      <t xml:space="preserve">  Resident Deaths by Cause of Death and Race-Ethnicity in Hawaiÿi: 2020</t>
    </r>
  </si>
  <si>
    <t>16 Leading Causes of Death</t>
  </si>
  <si>
    <t>% Row</t>
  </si>
  <si>
    <t>Major cardiovascular diseases</t>
  </si>
  <si>
    <t>Malignant neoplasms</t>
  </si>
  <si>
    <t>Chronic lower respiratory diseases</t>
  </si>
  <si>
    <t>Diabetes mellitus</t>
  </si>
  <si>
    <t>Alzheimer's disease</t>
  </si>
  <si>
    <t>Intentional self-harm (suicide)</t>
  </si>
  <si>
    <t>Symptoms, signs &amp; abnorm clinical/lab findings NEC</t>
  </si>
  <si>
    <t>Nephritis, nephrotic syndrome and nephrosis</t>
  </si>
  <si>
    <t>Pneumonitis due to solids and liquids</t>
  </si>
  <si>
    <t>Chronic liver disease and cirrhosis</t>
  </si>
  <si>
    <t>Parkinson's disease</t>
  </si>
  <si>
    <t>All other diseases (Residual)</t>
  </si>
  <si>
    <r>
      <rPr>
        <b/>
        <sz val="11"/>
        <color theme="1"/>
        <rFont val="HawnHelv"/>
      </rPr>
      <t>Table 07.256</t>
    </r>
    <r>
      <rPr>
        <sz val="11"/>
        <color theme="1"/>
        <rFont val="HawnHelv"/>
      </rPr>
      <t xml:space="preserve">  Resident Deaths by Cause of Death and Race-Ethnicity in Hawaiÿi: 2019</t>
    </r>
  </si>
  <si>
    <r>
      <rPr>
        <b/>
        <sz val="11"/>
        <color theme="1"/>
        <rFont val="HawnHelv"/>
      </rPr>
      <t>Table 07.256</t>
    </r>
    <r>
      <rPr>
        <sz val="11"/>
        <color theme="1"/>
        <rFont val="HawnHelv"/>
      </rPr>
      <t xml:space="preserve">  Resident Deaths by Cause of Death and Race-Ethnicity in Hawaiÿi: 2018</t>
    </r>
  </si>
  <si>
    <r>
      <rPr>
        <b/>
        <sz val="11"/>
        <color theme="1"/>
        <rFont val="HawnHelv"/>
      </rPr>
      <t>Table 07.256</t>
    </r>
    <r>
      <rPr>
        <sz val="11"/>
        <color theme="1"/>
        <rFont val="HawnHelv"/>
      </rPr>
      <t xml:space="preserve">  Resident Deaths by Cause of Death and Race-Ethnicity in Hawaiÿi: 2017</t>
    </r>
  </si>
  <si>
    <r>
      <rPr>
        <b/>
        <sz val="11"/>
        <color theme="1"/>
        <rFont val="HawnHelv"/>
      </rPr>
      <t>Table 07.256</t>
    </r>
    <r>
      <rPr>
        <sz val="11"/>
        <color theme="1"/>
        <rFont val="HawnHelv"/>
      </rPr>
      <t xml:space="preserve">  Resident Deaths by Cause of Death and Race-Ethnicity in Hawaiÿi: 2016</t>
    </r>
  </si>
  <si>
    <t>Native Hawaiian Male Deaths</t>
  </si>
  <si>
    <t>Native Hawaiian Female Deaths</t>
  </si>
  <si>
    <t>Leading Causes of Death (Males)</t>
  </si>
  <si>
    <t>Male Deaths</t>
  </si>
  <si>
    <t>Leading Causes of Death (Females)</t>
  </si>
  <si>
    <t>Female Deaths</t>
  </si>
  <si>
    <t>Native Hawaiian Adults in High HIV Risk Situations (age 18-64) in Hawaiÿi: 2017-2020</t>
  </si>
  <si>
    <t>Native Hawaiian Adult Current Asthma Prevalence in Hawaiÿi: 2011-2020</t>
  </si>
  <si>
    <t>Table 7.97</t>
  </si>
  <si>
    <t>Table 7.98</t>
  </si>
  <si>
    <t>Table 7.99</t>
  </si>
  <si>
    <t>Table 7.100</t>
  </si>
  <si>
    <t>Table 7.102</t>
  </si>
  <si>
    <t>Table 7.103</t>
  </si>
  <si>
    <t>Table 7.107</t>
  </si>
  <si>
    <t>Table 7.108</t>
  </si>
  <si>
    <t>Table 7.109</t>
  </si>
  <si>
    <t>Table 7.114</t>
  </si>
  <si>
    <t>Table 7.115</t>
  </si>
  <si>
    <t>Table 7.116</t>
  </si>
  <si>
    <t>Table 7.118</t>
  </si>
  <si>
    <t>Mammograms Among Native Hawaiian Women by Age in Hawai‘i: 2011-2020</t>
  </si>
  <si>
    <t>Women Who Last Had a Mammogram Within the Past 2 Years (Among Women Age 50-74) by Race/Ethnicity in Hawaiÿi: 2011-2020</t>
  </si>
  <si>
    <t>Native Hawaiian Women Who Last Had a Mammogram Within the Past 2 Years (Among Women Age 50-74) in Hawaiÿi: 2011-2020</t>
  </si>
  <si>
    <t>Native Hawaiian Women Who Last Had a Mammogram (Among Women Age 50-74) in Hawaiÿi: 2011-2020</t>
  </si>
  <si>
    <t>Table 7.154</t>
  </si>
  <si>
    <t>Table 7.155</t>
  </si>
  <si>
    <t>Table 7.156</t>
  </si>
  <si>
    <t>Table 7.157</t>
  </si>
  <si>
    <t>Breast Exam Among Women by Race‑Ethnicity in Hawai‘i: 2011-2020</t>
  </si>
  <si>
    <t>Native Hawaiian Women Who Last Had a Cervical Cancer Screening (Among Women Age 21-65) in Hawaiÿi: 2015-2020</t>
  </si>
  <si>
    <t>Native Hawaiian Women Who Last Had a Human Papillomavirus (HPV) Test Last 5 Years (Among Women Age 30-65) in Hawaiÿi: 2015-2020</t>
  </si>
  <si>
    <t>Women Who Had a Recent Pap Smear (Among Women Age 18+) by Race-Ethnicity in Hawaiÿi: 2011-2020</t>
  </si>
  <si>
    <t>Native Hawaiian Women Who Had a Recent Pap Smear (Among Women Aged 21-65) in Hawaiÿi: 2011‑2020</t>
  </si>
  <si>
    <t>Native Hawaiian Women who had a Pap Smear within the Past 3 Years (Among Women Age 21-65)  in Hawaiÿi: 2011‑2020</t>
  </si>
  <si>
    <t>Native Hawaiian Men Ever had a Prostate-Specific Antigen (PSA) test (Among men age 40+)  in Hawaiÿi: 2011-2020</t>
  </si>
  <si>
    <t>Native Hawaiian Men Last Prostate-Specific Antigen (PSA) Test (Among Men Age 40+) in Hawaiÿi: 2011-2020</t>
  </si>
  <si>
    <t>Blood Stool Test Using a Home Kit (Among Adults Age 50-75) by Race-Ethnicity in Hawaiÿi: 2011-2020</t>
  </si>
  <si>
    <t>Native Hawaiian Adults Who Had a Blood Stool Test within Past Year (50-75) in Hawaiÿi: 2011-2020</t>
  </si>
  <si>
    <t>Table 7.159</t>
  </si>
  <si>
    <t>Table 7.160</t>
  </si>
  <si>
    <t>Table 7.161</t>
  </si>
  <si>
    <t>Table 7.162</t>
  </si>
  <si>
    <t>Table 7.163</t>
  </si>
  <si>
    <t>Table 7.164</t>
  </si>
  <si>
    <t>Table 7.165</t>
  </si>
  <si>
    <t>Table 7.166</t>
  </si>
  <si>
    <t>Table 7.167</t>
  </si>
  <si>
    <t>Table 7.168</t>
  </si>
  <si>
    <t>Native Hawaiian Adults  (65+) Men and Women who Received a Core of Preventive Services in Hawaiÿi: 2011-2020</t>
  </si>
  <si>
    <t>Table 7.170</t>
  </si>
  <si>
    <t>Table 7.174</t>
  </si>
  <si>
    <t>Table 7.175</t>
  </si>
  <si>
    <t>Table 7.176</t>
  </si>
  <si>
    <t>Table 7.177</t>
  </si>
  <si>
    <t>Native Hawaiian Adults Drinking and Driving in Hawaiÿi: 2012-2020</t>
  </si>
  <si>
    <t>Table 7.179</t>
  </si>
  <si>
    <t>Table 7.180</t>
  </si>
  <si>
    <t>Table 7.181</t>
  </si>
  <si>
    <t>Table 7.182</t>
  </si>
  <si>
    <t>Table 7.183</t>
  </si>
  <si>
    <t>Table 7.184</t>
  </si>
  <si>
    <t>Table 7.185</t>
  </si>
  <si>
    <t>Table 7.186</t>
  </si>
  <si>
    <t>Table 7.187</t>
  </si>
  <si>
    <t>Native Hawaiians Women (age 30-65) who had an HPV test within the past 5 years: 2015-2020</t>
  </si>
  <si>
    <t>Native Hawaiian Adults Who Have Personal Doctor in Hawaiÿi: 2011-2020</t>
  </si>
  <si>
    <t>Native Hawaiian Adults Who Visited the Dentist in the Past Year in Hawaiÿi: 2012-2020</t>
  </si>
  <si>
    <t>Adults Who Visited the Dentist in the Past Year by Race-Ethnicity in Hawaiÿi: 2012-2020</t>
  </si>
  <si>
    <t>Table 7.190</t>
  </si>
  <si>
    <t>Table 7.191</t>
  </si>
  <si>
    <t>Table 7.195</t>
  </si>
  <si>
    <t>Table 7.196</t>
  </si>
  <si>
    <t>Table 7.197</t>
  </si>
  <si>
    <t>Table 7.198</t>
  </si>
  <si>
    <t>Table 7.199</t>
  </si>
  <si>
    <t>Table 7.207</t>
  </si>
  <si>
    <t>Table 7.208</t>
  </si>
  <si>
    <t>Native Hawaiian Adults (18-64) Who Have Health Care Coverage in Hawaiÿi: 2011‑2020</t>
  </si>
  <si>
    <t>Native Hawaiian Adults Who Have Health Care Coverage (BRFSS) in Hawaiÿi: 2011‑2020</t>
  </si>
  <si>
    <t>Table 7.214</t>
  </si>
  <si>
    <t>Table 7.215</t>
  </si>
  <si>
    <t>Table 7.217</t>
  </si>
  <si>
    <t>Native Hawaiian Data Book (Updates): 2021</t>
  </si>
  <si>
    <r>
      <rPr>
        <b/>
        <sz val="11"/>
        <color theme="0"/>
        <rFont val="HawnHelv"/>
      </rPr>
      <t>Table 7.97</t>
    </r>
    <r>
      <rPr>
        <sz val="11"/>
        <color theme="0"/>
        <rFont val="HawnHelv"/>
      </rPr>
      <t xml:space="preserve"> Native Hawaiian Adults in High HIV Risk Situations (age 18-64) in Hawaiÿi: 2017-2020</t>
    </r>
  </si>
  <si>
    <r>
      <rPr>
        <b/>
        <sz val="10"/>
        <color theme="1"/>
        <rFont val="HawnHelv"/>
      </rPr>
      <t>Survey Question:</t>
    </r>
    <r>
      <rPr>
        <sz val="10"/>
        <color theme="1"/>
        <rFont val="HawnHelv"/>
      </rPr>
      <t xml:space="preserve"> I am going to read you a list. When I am done, please tell me if any of the situations apply to you. You do not need to tell me which one. You have injected any drug other than those prescribed for you in the past year. You have been treated for a sexually transmitted disease or STD in the past year. You have given or received money or drugs in exchange for sex in the past year. You had anal sex without a condom in the past year. You had four or more sex partners in the past year. Do any of these situations apply to you? Query includes only persons age 18-64.</t>
    </r>
  </si>
  <si>
    <t>HIV - High Risk Situations (18-64, 2017+)</t>
  </si>
  <si>
    <t>State of Hawaiÿi (Crude Rate)</t>
  </si>
  <si>
    <t>Native Hawaiian (Crude Rate)</t>
  </si>
  <si>
    <t>Count</t>
  </si>
  <si>
    <t>95%CI
Lower Limit</t>
  </si>
  <si>
    <t>95%CI
Upper Limit</t>
  </si>
  <si>
    <r>
      <rPr>
        <b/>
        <sz val="10"/>
        <color theme="1"/>
        <rFont val="HawnHelv"/>
      </rPr>
      <t xml:space="preserve">Source: </t>
    </r>
    <r>
      <rPr>
        <sz val="10"/>
        <color theme="1"/>
        <rFont val="HawnHelv"/>
      </rPr>
      <t>Hawaiÿi State, Department of Health. Hawaii Health Data Warehouse. Behavioral Risk Factor Surveillance System (BRFSS).</t>
    </r>
  </si>
  <si>
    <t>Note: In 2018, the Hawaii Department of Health (DOH) revised how it collects race/ethnicity information in the Behavioral Risk Factor Surveillance System (BRFSS). The new methodology better aligns with national data collection standards and complies with the race/ethnicity algorithm used by the Office of Health Status Monitoring in DOH.  Data from 2011-2017 has been harmonized with 2018 data to be consistent across survey years and instruments.  Hawaii-IBIS will be supporting this dimension going forward.</t>
  </si>
  <si>
    <r>
      <rPr>
        <b/>
        <sz val="10"/>
        <color theme="1"/>
        <rFont val="HawnHelv"/>
      </rPr>
      <t>Survey Question:</t>
    </r>
    <r>
      <rPr>
        <sz val="10"/>
        <color theme="1"/>
        <rFont val="HawnHelv"/>
      </rPr>
      <t xml:space="preserve"> Have you EVER been tested for HIV? Query includes only persons age 18-64.</t>
    </r>
  </si>
  <si>
    <t>HIV - Ever been Tested (18-64)</t>
  </si>
  <si>
    <r>
      <rPr>
        <b/>
        <sz val="10"/>
        <color theme="1"/>
        <rFont val="HawnHelv"/>
      </rPr>
      <t>Survey Question:</t>
    </r>
    <r>
      <rPr>
        <sz val="10"/>
        <color theme="1"/>
        <rFont val="HawnHelv"/>
        <family val="2"/>
      </rPr>
      <t xml:space="preserve"> BBased on a series of questions. Have you EVER been tested for HIV? Not including blood donations, in what month and year was your last HIV test? Query includes only persons age 18-64.</t>
    </r>
  </si>
  <si>
    <t>HIV - Test within Past 2 Years (18-64)</t>
  </si>
  <si>
    <r>
      <rPr>
        <b/>
        <sz val="10"/>
        <color theme="1"/>
        <rFont val="HawnHelv"/>
      </rPr>
      <t>Survey Question:</t>
    </r>
    <r>
      <rPr>
        <sz val="10"/>
        <color theme="1"/>
        <rFont val="HawnHelv"/>
      </rPr>
      <t xml:space="preserve"> Have you ever been told by a doctor or health professional that you have some form of arthritis, rheumatoid arthritis, gout, lupus, or fibromyalgia?</t>
    </r>
  </si>
  <si>
    <t>Arthritis - Prevalence</t>
  </si>
  <si>
    <t>• Age-adjustment is a technique used to eliminate the effect of the age distribution of the population on mortality or morbidity rates. Since the frequency of mortality or morbidity varies with age, a measure free of the influences of population composition is needed to make comparisons between areas or over time.</t>
  </si>
  <si>
    <t>State of Hawaiÿi (Age Adjusted Rate)</t>
  </si>
  <si>
    <t>Native Hawaiian (Age Adjusted Rate)</t>
  </si>
  <si>
    <r>
      <rPr>
        <b/>
        <sz val="10"/>
        <color theme="1"/>
        <rFont val="HawnHelv"/>
      </rPr>
      <t>Survey Question:</t>
    </r>
    <r>
      <rPr>
        <sz val="10"/>
        <color theme="1"/>
        <rFont val="HawnHelv"/>
      </rPr>
      <t xml:space="preserve"> Based on a series of questions. Have you ever been told by a doctor, nurse, or other health professional that you have asthma? Do you still have asthma?</t>
    </r>
  </si>
  <si>
    <t>Asthma - Adult Asthma Status: Current Asthma</t>
  </si>
  <si>
    <r>
      <rPr>
        <b/>
        <sz val="10"/>
        <color theme="1"/>
        <rFont val="HawnHelv"/>
      </rPr>
      <t xml:space="preserve">Source: </t>
    </r>
    <r>
      <rPr>
        <sz val="10"/>
        <color theme="1"/>
        <rFont val="HawnHelv"/>
      </rPr>
      <t>Hawaiÿi State, Department of Health. Hawaii Health Data Warehouse. Behavioral Risk Factor Surveillance System.</t>
    </r>
  </si>
  <si>
    <t>Asthma - Adult Asthma Status: Former Asthma</t>
  </si>
  <si>
    <t>Asthma - Adult Asthma Status: Never had Asthma</t>
  </si>
  <si>
    <r>
      <t xml:space="preserve">Survey Question: </t>
    </r>
    <r>
      <rPr>
        <sz val="10"/>
        <color theme="1"/>
        <rFont val="HawnHelv"/>
      </rPr>
      <t>Based on a series of questions. Have you ever been told by a doctor, nurse, or other health professional that you have asthma? Yes. Do you still have asthma? Yes.</t>
    </r>
  </si>
  <si>
    <t>Asthma - Current Prevalence</t>
  </si>
  <si>
    <r>
      <t xml:space="preserve">Survey Question: </t>
    </r>
    <r>
      <rPr>
        <sz val="10"/>
        <color theme="1"/>
        <rFont val="HawnHelv"/>
      </rPr>
      <t>Have you ever been told by a doctor, nurse, or other health professional that you have diabetes?</t>
    </r>
  </si>
  <si>
    <t>Diabetes - Prevalence</t>
  </si>
  <si>
    <r>
      <rPr>
        <b/>
        <sz val="10"/>
        <color theme="1"/>
        <rFont val="HawnHelv"/>
      </rPr>
      <t xml:space="preserve">Survey Question: </t>
    </r>
    <r>
      <rPr>
        <sz val="10"/>
        <color theme="1"/>
        <rFont val="HawnHelv"/>
        <scheme val="minor"/>
      </rPr>
      <t xml:space="preserve">Have you ever been told by a doctor, nurse, or other health professional that you have </t>
    </r>
    <r>
      <rPr>
        <sz val="10"/>
        <color theme="1"/>
        <rFont val="HawnHelv"/>
      </rPr>
      <t>prediabetes</t>
    </r>
  </si>
  <si>
    <t>Diabetes - Prediabetes Prevalence</t>
  </si>
  <si>
    <t>State of Hawaiÿi (crude rate)</t>
  </si>
  <si>
    <t>Native Hawaiian (crude rate)</t>
  </si>
  <si>
    <t>State of Hawaiÿi (age adusted rate)</t>
  </si>
  <si>
    <t>Native Hawaiian (age adusted rate)</t>
  </si>
  <si>
    <r>
      <t xml:space="preserve">Survey Question: </t>
    </r>
    <r>
      <rPr>
        <sz val="10"/>
        <color theme="1"/>
        <rFont val="HawnHelv"/>
      </rPr>
      <t>Based on a series of questions. Have you ever been told by a doctor, nurse, or other health professional that you have diabetes and, if female, was this only during pregnancy? Have you ever been told by a doctor or other health professional that you have prediabetes or borderline diabetes, and, if female, was this only when you were pregnant?</t>
    </r>
  </si>
  <si>
    <t>Diabetes Prevalence: Diabetes</t>
  </si>
  <si>
    <t>Diabetes Prevalence: Pre-Diabetes</t>
  </si>
  <si>
    <t>Diabetes Prevalence: Gestational Diabetes</t>
  </si>
  <si>
    <t>Diabetes Prevalence: No Diabetes</t>
  </si>
  <si>
    <r>
      <t xml:space="preserve">Survey Question: </t>
    </r>
    <r>
      <rPr>
        <sz val="10"/>
        <color theme="1"/>
        <rFont val="HawnHelv"/>
      </rPr>
      <t>Have you ever been told by a doctor, nurse, or other health professional that you had angina or coronary heart disease?</t>
    </r>
  </si>
  <si>
    <t>Heart Disease - Coronary Heart Disease Prevalence</t>
  </si>
  <si>
    <r>
      <t xml:space="preserve">Survey Question: </t>
    </r>
    <r>
      <rPr>
        <sz val="10"/>
        <color theme="1"/>
        <rFont val="HawnHelv"/>
      </rPr>
      <t>Have you ever been told by a doctor, nurse, or other health professional that you had a heart attack, also called a myocardial infarction?</t>
    </r>
  </si>
  <si>
    <t>Heart Disease - Heart Attack Prevalence</t>
  </si>
  <si>
    <t>State of Hawaiÿi (Age Adjusted)</t>
  </si>
  <si>
    <t>Native Hawaiian (Age Adjusted)</t>
  </si>
  <si>
    <r>
      <t xml:space="preserve">Survey Question: </t>
    </r>
    <r>
      <rPr>
        <sz val="10"/>
        <color theme="1"/>
        <rFont val="HawnHelv"/>
      </rPr>
      <t>Have you ever been told by a doctor, nurse, or other health professional that you had a stroke?</t>
    </r>
  </si>
  <si>
    <t>Heart Disease - Stroke Prevalence</t>
  </si>
  <si>
    <r>
      <t xml:space="preserve">Survey Question: </t>
    </r>
    <r>
      <rPr>
        <sz val="10"/>
        <color theme="1"/>
        <rFont val="HawnHelv"/>
      </rPr>
      <t>Have you ever been told by a doctor or another health professional that you have chronic obstructive pulmonary disease, COPD, emphysema or chronic bronchitis?</t>
    </r>
  </si>
  <si>
    <t>Chronic Conditions - Chronic Obstructive Pulmonary Disease (COPD)</t>
  </si>
  <si>
    <r>
      <rPr>
        <b/>
        <sz val="11"/>
        <color theme="0"/>
        <rFont val="HawnHelv"/>
      </rPr>
      <t xml:space="preserve">Table 7.154 </t>
    </r>
    <r>
      <rPr>
        <sz val="11"/>
        <color theme="0"/>
        <rFont val="HawnHelv"/>
      </rPr>
      <t xml:space="preserve"> Mammograms Among Native Hawaiian Adult Women by Age in Hawai‘i: 2011-2020</t>
    </r>
  </si>
  <si>
    <r>
      <rPr>
        <b/>
        <sz val="10"/>
        <color theme="1"/>
        <rFont val="HawnHelv"/>
      </rPr>
      <t>Survey Question:</t>
    </r>
    <r>
      <rPr>
        <sz val="10"/>
        <color theme="1"/>
        <rFont val="HawnHelv"/>
      </rPr>
      <t xml:space="preserve"> AA mammogram is an x-ray of each breast to look for breast cancer. Have you ever had a mammogram? How long has it been since you had your last mammogram? Query includes only women age 50-74.</t>
    </r>
  </si>
  <si>
    <t>Cancer Screening - Mammogram - Within the Past 2 Years (Women Age 50-59 Yrs)</t>
  </si>
  <si>
    <t>** The data have been suppressed because the total number of responses to the question is less than 50 or the relative standard error is greater than 0.30. Consider aggregating years or reducing the number of filters selected, to improve reliability of the data.</t>
  </si>
  <si>
    <t>Cancer Screening - Mammogram - Within the Past 2 Years (Women Age 60-69 Yrs)</t>
  </si>
  <si>
    <t>Cancer Screening - Mammogram - Within the Past 2 Years (Women Age 70-74 Yrs)</t>
  </si>
  <si>
    <r>
      <rPr>
        <b/>
        <sz val="10"/>
        <color theme="1"/>
        <rFont val="HawnHelv"/>
        <scheme val="minor"/>
      </rPr>
      <t xml:space="preserve">Source: </t>
    </r>
    <r>
      <rPr>
        <sz val="10"/>
        <color theme="1"/>
        <rFont val="HawnHelv"/>
        <scheme val="minor"/>
      </rPr>
      <t>Hawaiÿi State, Department of Health. Hawaii Health Data Warehouse. Behavioral Risk Factor Surveillance System (BRFSS).</t>
    </r>
  </si>
  <si>
    <r>
      <rPr>
        <b/>
        <sz val="11"/>
        <color theme="0"/>
        <rFont val="HawnHelv"/>
      </rPr>
      <t>Table 7.155</t>
    </r>
    <r>
      <rPr>
        <sz val="11"/>
        <color theme="0"/>
        <rFont val="HawnHelv"/>
      </rPr>
      <t xml:space="preserve">  Women Who Last Had a Mammogram Within the Past 2 Years (Among Women Age 50-74) by Race/Ethnicity in Hawaiÿi: 2011-2020</t>
    </r>
  </si>
  <si>
    <t>Cancer Screening - Women Who Last Had a Mammogram Within the Past 2 Years Age 50-74 Years</t>
  </si>
  <si>
    <t>Race/Ethnicity (Crude)-Women Age 50-74 Years</t>
  </si>
  <si>
    <r>
      <rPr>
        <b/>
        <sz val="11"/>
        <color theme="0"/>
        <rFont val="HawnHelv"/>
      </rPr>
      <t>Table 7.156</t>
    </r>
    <r>
      <rPr>
        <sz val="11"/>
        <color theme="0"/>
        <rFont val="HawnHelv"/>
      </rPr>
      <t xml:space="preserve">  Native Hawaiian Women Who Last Had a Mammogram Within the Past 2 Years (Among Women Age 50-74) in Hawaiÿi: 2011-2020</t>
    </r>
  </si>
  <si>
    <r>
      <rPr>
        <b/>
        <sz val="10"/>
        <color theme="1"/>
        <rFont val="HawnHelv"/>
      </rPr>
      <t>Survey Question:</t>
    </r>
    <r>
      <rPr>
        <sz val="10"/>
        <color theme="1"/>
        <rFont val="HawnHelv"/>
      </rPr>
      <t xml:space="preserve"> A mammogram is an x-ray of each breast to look for breast cancer. Have you ever had a mammogram? How long has it been since you had your last mammogram? Query includes women age 50-74.</t>
    </r>
  </si>
  <si>
    <t>Cancer Screening - Mammogram within the Past 2 Years (Women Age 50-74)</t>
  </si>
  <si>
    <r>
      <rPr>
        <b/>
        <sz val="11"/>
        <color theme="0"/>
        <rFont val="HawnHelv"/>
      </rPr>
      <t>Table 7.157</t>
    </r>
    <r>
      <rPr>
        <sz val="11"/>
        <color theme="0"/>
        <rFont val="HawnHelv"/>
      </rPr>
      <t xml:space="preserve">  Native Hawaiian Women Who Last Had a Mammogram (Among Women Age 50-74) in Hawaiÿi: 2011-2020</t>
    </r>
  </si>
  <si>
    <t>Cancer Screening - Mammogram - Last Mammogram &lt;2 Years (50-74)</t>
  </si>
  <si>
    <t>Cancer Screening - Mammogram - Last Mammogram 2 or More Years (50-74)</t>
  </si>
  <si>
    <t>Cancer Screening - Mammogram - Last Mammogram No Mammogram (50-74)</t>
  </si>
  <si>
    <t>Cancer Screening - Mammogram - Last Mammogram Unknown Time (50-74)</t>
  </si>
  <si>
    <t>.</t>
  </si>
  <si>
    <r>
      <rPr>
        <b/>
        <sz val="11"/>
        <color theme="0"/>
        <rFont val="HawnHelv"/>
      </rPr>
      <t>Table 7.159</t>
    </r>
    <r>
      <rPr>
        <sz val="11"/>
        <color theme="0"/>
        <rFont val="HawnHelv"/>
      </rPr>
      <t xml:space="preserve">  Breast Exam Among Women by Race‑Ethnicity in Hawai‘i: 2011-2020</t>
    </r>
  </si>
  <si>
    <r>
      <rPr>
        <b/>
        <sz val="10"/>
        <color theme="1"/>
        <rFont val="HawnHelv"/>
      </rPr>
      <t>Survey Question:</t>
    </r>
    <r>
      <rPr>
        <sz val="10"/>
        <color theme="1"/>
        <rFont val="HawnHelv"/>
      </rPr>
      <t xml:space="preserve"> How long has it been since your last breast exam?</t>
    </r>
  </si>
  <si>
    <t>Cancer Screening - Breast Exam within the Past 2 Years</t>
  </si>
  <si>
    <r>
      <rPr>
        <b/>
        <sz val="11"/>
        <color theme="0"/>
        <rFont val="HawnHelv"/>
      </rPr>
      <t xml:space="preserve">Table 7.160 </t>
    </r>
    <r>
      <rPr>
        <sz val="11"/>
        <color theme="0"/>
        <rFont val="HawnHelv"/>
      </rPr>
      <t xml:space="preserve">  Native Hawaiian Women Who Last Had a Cervical Cancer Screening (Among Women Age 21-65) in Hawaiÿi: 2015-2020</t>
    </r>
  </si>
  <si>
    <r>
      <rPr>
        <b/>
        <sz val="10"/>
        <color theme="1"/>
        <rFont val="HawnHelv"/>
      </rPr>
      <t>Survey Question:</t>
    </r>
    <r>
      <rPr>
        <sz val="10"/>
        <color theme="1"/>
        <rFont val="HawnHelv"/>
      </rPr>
      <t xml:space="preserve"> Based on a series of questions. Have you had a hysterectomy? A Pap test is a test for cancer of the cervix. Have you ever had a Pap test? How long has it been since you had your last Pap test? An HPV test is sometimes given with the Pap test for cervical cancer screening. Have you ever had an HPV test? How long has it been since you had your last HPV test? Query includes women age 21-65 who have not had a hysterectomy.</t>
    </r>
  </si>
  <si>
    <t>Cancer Screening - Cervical Cancer Screening (Women Age 21-65)</t>
  </si>
  <si>
    <r>
      <rPr>
        <b/>
        <sz val="11"/>
        <color theme="0"/>
        <rFont val="HawnHelv"/>
      </rPr>
      <t>Table 7.161</t>
    </r>
    <r>
      <rPr>
        <sz val="11"/>
        <color theme="0"/>
        <rFont val="HawnHelv"/>
      </rPr>
      <t xml:space="preserve">  Native Hawaiian Women Who Last Had a Human Papillomavirus (HPV) Test Last 5 Years (Among Women Age 30-65) in Hawaiÿi: 2015-2020</t>
    </r>
  </si>
  <si>
    <r>
      <rPr>
        <b/>
        <sz val="10"/>
        <color theme="1"/>
        <rFont val="HawnHelv"/>
      </rPr>
      <t>Survey Question:</t>
    </r>
    <r>
      <rPr>
        <sz val="10"/>
        <color theme="1"/>
        <rFont val="HawnHelv"/>
      </rPr>
      <t xml:space="preserve"> Based on a series of questions. Have you had a hysterectomy? An HPV test is sometimes given with the Pap test for cervical cancer screening. Have you ever had an HPV test? How long has it been since you had your last HPV test? Query includes only women age 30-65.</t>
    </r>
  </si>
  <si>
    <t>Cancer Screening - Human Papillomavirus (HPV) Test within Last 5 Years (Women Age  30-65)</t>
  </si>
  <si>
    <r>
      <rPr>
        <b/>
        <sz val="11"/>
        <color theme="0"/>
        <rFont val="HawnHelv"/>
        <scheme val="minor"/>
      </rPr>
      <t>Table 7.162</t>
    </r>
    <r>
      <rPr>
        <sz val="11"/>
        <color theme="0"/>
        <rFont val="HawnHelv"/>
        <scheme val="minor"/>
      </rPr>
      <t xml:space="preserve">  Women Who Had a Recent Pap Smear (Among Women Age 18+) by Race-Ethnicity in Hawaiÿi: 2011-2020</t>
    </r>
  </si>
  <si>
    <r>
      <rPr>
        <b/>
        <sz val="10"/>
        <color theme="1"/>
        <rFont val="HawnHelv"/>
      </rPr>
      <t>Survey Question:</t>
    </r>
    <r>
      <rPr>
        <sz val="10"/>
        <color theme="1"/>
        <rFont val="HawnHelv"/>
      </rPr>
      <t xml:space="preserve"> Based on a series of questions. Have you had a hysterectomy? A Pap smear is a test for cancer of the cervix. Have you ever had a Pap smear? How long has it been since you had your last Pap smear? Query includes women age 21-65.</t>
    </r>
  </si>
  <si>
    <t>Cancer Screening - Women Age 21-65 Years Who had a Pap Smear within the Past 3 Years</t>
  </si>
  <si>
    <r>
      <rPr>
        <b/>
        <sz val="11"/>
        <color theme="0"/>
        <rFont val="HawnHelv"/>
      </rPr>
      <t>Table 7.163</t>
    </r>
    <r>
      <rPr>
        <sz val="11"/>
        <color theme="0"/>
        <rFont val="HawnHelv"/>
      </rPr>
      <t xml:space="preserve">  Native Hawaiian Women Who Had a Recent Pap Smear (Among Women Aged 21-65) in Hawaiÿi: 2011‑2020</t>
    </r>
  </si>
  <si>
    <r>
      <rPr>
        <b/>
        <sz val="10"/>
        <color theme="1"/>
        <rFont val="HawnHelv"/>
      </rPr>
      <t>Survey Question:</t>
    </r>
    <r>
      <rPr>
        <sz val="10"/>
        <color theme="1"/>
        <rFont val="HawnHelv"/>
      </rPr>
      <t xml:space="preserve"> A Pap test is a test for cancer of the cervix. Have you ever had a Pap test? Query includes only women age 21-65.</t>
    </r>
  </si>
  <si>
    <t>Cancer Screening - Pap Smear - Had Pap (21-65)</t>
  </si>
  <si>
    <r>
      <rPr>
        <b/>
        <sz val="11"/>
        <color theme="0"/>
        <rFont val="HawnHelv"/>
      </rPr>
      <t>Table 7.164</t>
    </r>
    <r>
      <rPr>
        <sz val="11"/>
        <color theme="0"/>
        <rFont val="HawnHelv"/>
      </rPr>
      <t xml:space="preserve">  Native Hawaiian Women who had a Pap Smear within the Past 3 Years (Among Women Age 21-65)  in Hawaiÿi: 2011‑2020</t>
    </r>
  </si>
  <si>
    <r>
      <rPr>
        <b/>
        <sz val="10"/>
        <color theme="1"/>
        <rFont val="HawnHelv"/>
      </rPr>
      <t>Survey Question:</t>
    </r>
    <r>
      <rPr>
        <sz val="10"/>
        <color theme="1"/>
        <rFont val="HawnHelv"/>
      </rPr>
      <t xml:space="preserve"> Based on a series of questions. Have you had a hysterectomy? A Pap test is a test for cancer of the cervix. Have you ever had a Pap test? How long has it been since you had your last Pap test? Query includes only women age 21-65.</t>
    </r>
  </si>
  <si>
    <t>Cancer Screening - Pap Smear - Within the Past 3 Years (Women Age 21-65)</t>
  </si>
  <si>
    <r>
      <rPr>
        <b/>
        <sz val="11"/>
        <color theme="0"/>
        <rFont val="HawnHelv"/>
        <scheme val="minor"/>
      </rPr>
      <t>Table 7.165</t>
    </r>
    <r>
      <rPr>
        <sz val="11"/>
        <color theme="0"/>
        <rFont val="HawnHelv"/>
        <scheme val="minor"/>
      </rPr>
      <t xml:space="preserve">  Native Hawaiian Men Ever had a Prostate-Specific Antigen (PSA) test (Among men age 40+)  in Hawaiÿi: 2011-2020</t>
    </r>
  </si>
  <si>
    <r>
      <rPr>
        <b/>
        <sz val="10"/>
        <color theme="1"/>
        <rFont val="HawnHelv"/>
      </rPr>
      <t>Survey Question:</t>
    </r>
    <r>
      <rPr>
        <sz val="10"/>
        <color theme="1"/>
        <rFont val="HawnHelv"/>
      </rPr>
      <t xml:space="preserve"> Based on a series of questions. A Prostate-Specific Antigen test, also called a PSA test, is a blood test used to check men for prostate cancer. Have you ever had a PSA test? How long has it been since you had your last PSA test? Query includes only men age 40+.</t>
    </r>
  </si>
  <si>
    <t>Cancer Screening - PSA Test within Past 2 Years (Men Age 40+)</t>
  </si>
  <si>
    <r>
      <rPr>
        <b/>
        <sz val="11"/>
        <color theme="0"/>
        <rFont val="HawnHelv"/>
      </rPr>
      <t>Table 7.166</t>
    </r>
    <r>
      <rPr>
        <sz val="11"/>
        <color theme="0"/>
        <rFont val="HawnHelv"/>
      </rPr>
      <t xml:space="preserve">  Native Hawaiian Men Last Prostate-Specific Antigen (PSA) Test (Among Men Age 40+) in Hawaiÿi: 2011-2020</t>
    </r>
  </si>
  <si>
    <r>
      <rPr>
        <b/>
        <sz val="10"/>
        <color theme="1"/>
        <rFont val="HawnHelv"/>
      </rPr>
      <t>Survey Question:</t>
    </r>
    <r>
      <rPr>
        <sz val="10"/>
        <color theme="1"/>
        <rFont val="HawnHelv"/>
      </rPr>
      <t>Based on a series of questions. A Prostate-Specific Antigen test, also called a PSA test, is a blood test used to check men for prostate cancer. Have you ever had a PSA test? How long has it been since you had your last PSA test? Query includes only men age 40+.</t>
    </r>
  </si>
  <si>
    <t>Cancer Screening - PSA Test - Last Test (&lt;1 Year Ago)-Men Age 40+</t>
  </si>
  <si>
    <t>Cancer Screening - PSA Test - Last Test (1 to &lt;2 Years Ago)-Men Age 40+</t>
  </si>
  <si>
    <t>Cancer Screening - PSA Test - Last Test (2 or More Years Ago)-Men Age 40+</t>
  </si>
  <si>
    <t>Cancer Screening - PSA Test - Last Test (No PSA Test)-Men Age 40+</t>
  </si>
  <si>
    <t>Cancer Screening - PSA Test - Last Test (Unknown Time)-Men Age 40+</t>
  </si>
  <si>
    <r>
      <rPr>
        <b/>
        <sz val="11"/>
        <color theme="0"/>
        <rFont val="HawnHelv"/>
      </rPr>
      <t>Table 7.167</t>
    </r>
    <r>
      <rPr>
        <sz val="11"/>
        <color theme="0"/>
        <rFont val="HawnHelv"/>
      </rPr>
      <t xml:space="preserve">  Blood Stool Test Using a Home Kit (Among Adults Age 50-75) by Race-Ethnicity in Hawaiÿi: 2011-2020</t>
    </r>
  </si>
  <si>
    <r>
      <rPr>
        <b/>
        <sz val="10"/>
        <color theme="1"/>
        <rFont val="HawnHelv"/>
      </rPr>
      <t>Survey Question:</t>
    </r>
    <r>
      <rPr>
        <sz val="10"/>
        <color theme="1"/>
        <rFont val="HawnHelv"/>
      </rPr>
      <t xml:space="preserve"> Based on a series of questions. A blood stool test is a test that may use a special kit at home to determine whether the stool contains blood. Have you ever had this test using a home kit? How long has it been since you had your last blood stool test using a home kit? Query includes only those persons age 50-75.</t>
    </r>
  </si>
  <si>
    <t>Cancer Screening - Colorectal Screening Blood Stool Test in Past year (50-75)</t>
  </si>
  <si>
    <r>
      <rPr>
        <b/>
        <sz val="11"/>
        <color theme="0"/>
        <rFont val="HawnHelv"/>
      </rPr>
      <t>Table 7.168</t>
    </r>
    <r>
      <rPr>
        <sz val="11"/>
        <color theme="0"/>
        <rFont val="HawnHelv"/>
      </rPr>
      <t xml:space="preserve">  Native Hawaiian Adults Who Had a Blood Stool Test within Past Year (50-75) in Hawaiÿi: 2011-2020</t>
    </r>
  </si>
  <si>
    <r>
      <rPr>
        <b/>
        <sz val="11"/>
        <color theme="0"/>
        <rFont val="HawnHelv"/>
      </rPr>
      <t>Table 7.170</t>
    </r>
    <r>
      <rPr>
        <sz val="11"/>
        <color theme="0"/>
        <rFont val="HawnHelv"/>
      </rPr>
      <t xml:space="preserve">  Native Hawaiian Adults  (65+) Men and Women who Received a Core of Preventive Services in Hawaiÿi: 2011-2020</t>
    </r>
  </si>
  <si>
    <r>
      <rPr>
        <b/>
        <sz val="10"/>
        <color theme="1"/>
        <rFont val="HawnHelv"/>
      </rPr>
      <t>Survey Question:</t>
    </r>
    <r>
      <rPr>
        <sz val="10"/>
        <color theme="1"/>
        <rFont val="HawnHelv"/>
      </rPr>
      <t xml:space="preserve"> Based on a series of questions. During the past 12 months, have you had either a flu shot or a flu vaccine that was sprayed in your nose? Have you ever had a pneumonia shot? Sigmoidoscopy colonoscopy are exams in which a tube is inserted in the rectum to view the colon for signs of cancer or other health problems. Have you ever had either of these exams? How long has it been since you had your last sigmoidoscopy or colonoscopy? How long has it been since you had your last blood stool test using a home kit? Query includes only men age 65+.</t>
    </r>
  </si>
  <si>
    <t>Preventive Health - Core Preventive Services - Men (65+)</t>
  </si>
  <si>
    <r>
      <rPr>
        <b/>
        <sz val="10"/>
        <color theme="1"/>
        <rFont val="HawnHelv"/>
      </rPr>
      <t>Survey Question:</t>
    </r>
    <r>
      <rPr>
        <sz val="10"/>
        <color theme="1"/>
        <rFont val="HawnHelv"/>
      </rPr>
      <t xml:space="preserve"> Based on a series of questions. During the past 12 months, have you had either a flu shot or a flu vaccine that was sprayed in your nose? Have you ever had a pneumonia shot? Sigmoidoscopy and colonoscopy are exams in which a tube is inserted in the rectum to view the colon for signs of cancer or other health problems. Have you ever had either of these exams? How long has it been since you had your last sigmoidoscopy or colonoscopy? How long has it been since you had your last blood stool test using a home kit? Have you ever had a mammogram? How long has it been since you had your last mammogram? Query includes only women age 65+.</t>
    </r>
  </si>
  <si>
    <t>Preventive Health - Core Preventive Services - Women (65+)</t>
  </si>
  <si>
    <r>
      <rPr>
        <b/>
        <sz val="11"/>
        <color theme="0"/>
        <rFont val="HawnHelv"/>
      </rPr>
      <t>Table 7.174</t>
    </r>
    <r>
      <rPr>
        <sz val="11"/>
        <color theme="0"/>
        <rFont val="HawnHelv"/>
      </rPr>
      <t xml:space="preserve">  Selected Health Risks and Behaviors Among Adults by Race-Ethnicity in Hawaiÿi: 2020</t>
    </r>
  </si>
  <si>
    <r>
      <rPr>
        <b/>
        <sz val="10"/>
        <color rgb="FFFFFFFF"/>
        <rFont val="HawnHelv"/>
      </rPr>
      <t>Race-Ethnicity</t>
    </r>
  </si>
  <si>
    <t>Health Risks and Behaviors</t>
  </si>
  <si>
    <t>High Blood Cholesterol
(age adjusted, 2019)</t>
  </si>
  <si>
    <t>Diabetes
(age adjusted 2020)</t>
  </si>
  <si>
    <t>High Blood Pressure
(age adjusted, 2019)</t>
  </si>
  <si>
    <t>Current Asthma
(age adjusted 2020)</t>
  </si>
  <si>
    <t>Coronary Heart Disease
(age adjusted 2020)</t>
  </si>
  <si>
    <t>Stroke
(age adjusted 2020)</t>
  </si>
  <si>
    <t>Heart Attack
(age adjusted 2020)</t>
  </si>
  <si>
    <t>Chronic Obstructive Pulmonary Disease- COPD
(age adjusted 2020)</t>
  </si>
  <si>
    <t>Kidney Disease
(age adjusted 2019)</t>
  </si>
  <si>
    <t>Cancer
(age adjusted 2020)</t>
  </si>
  <si>
    <t>Obese
(BMI &gt;= 30)
(age adjusted 2020)</t>
  </si>
  <si>
    <t>Overweight
(25&lt;= BMI&lt; 30)
(age adjusted 2020)</t>
  </si>
  <si>
    <t>Overweight or Obese
(age adjusted 2020)</t>
  </si>
  <si>
    <r>
      <rPr>
        <b/>
        <sz val="9"/>
        <color rgb="FFFFFFFF"/>
        <rFont val="HawnHelv"/>
      </rPr>
      <t>Current Smoker</t>
    </r>
    <r>
      <rPr>
        <b/>
        <sz val="9"/>
        <rFont val="HawnHelv"/>
      </rPr>
      <t xml:space="preserve">
</t>
    </r>
    <r>
      <rPr>
        <b/>
        <sz val="9"/>
        <color theme="0"/>
        <rFont val="HawnHelv"/>
      </rPr>
      <t>(age adjusted 2020)</t>
    </r>
  </si>
  <si>
    <t>Binge Drinking
(age adjusted 2020)</t>
  </si>
  <si>
    <t>Heavy Drinking
(age adjusted 2020)</t>
  </si>
  <si>
    <r>
      <rPr>
        <b/>
        <sz val="9"/>
        <color rgb="FFFFFFFF"/>
        <rFont val="HawnHelv"/>
      </rPr>
      <t>Heavy or Binge Drinking</t>
    </r>
    <r>
      <rPr>
        <b/>
        <sz val="9"/>
        <rFont val="HawnHelv"/>
      </rPr>
      <t xml:space="preserve">
</t>
    </r>
    <r>
      <rPr>
        <b/>
        <sz val="9"/>
        <color theme="0"/>
        <rFont val="HawnHelv"/>
      </rPr>
      <t>(age adjusted 2020)</t>
    </r>
  </si>
  <si>
    <t>Depressive Disorder
(age adjusted 2020)</t>
  </si>
  <si>
    <t>Last Checkup in the Past Year
(age adjusted 2020)</t>
  </si>
  <si>
    <t>Visited Dentist in the Past Year
(age adjusted 2020)</t>
  </si>
  <si>
    <r>
      <rPr>
        <b/>
        <sz val="11"/>
        <color theme="0"/>
        <rFont val="HawnHelv"/>
      </rPr>
      <t>Table 7.190</t>
    </r>
    <r>
      <rPr>
        <sz val="11"/>
        <color theme="0"/>
        <rFont val="HawnHelv"/>
      </rPr>
      <t xml:space="preserve">  Selected Health Risks and Behaviors Among Adults by Race-Ethnicity in Hawaiÿi: 2019</t>
    </r>
  </si>
  <si>
    <t>Diabetes
(age adjusted 2019)</t>
  </si>
  <si>
    <t>Current Asthma
(age adjusted 2019)</t>
  </si>
  <si>
    <t>Coronary Heart Disease
(age adjusted 2019)</t>
  </si>
  <si>
    <t>Stroke
(age adjusted 2019)</t>
  </si>
  <si>
    <t>Heart Attack
(age adjusted 2019)</t>
  </si>
  <si>
    <t>Chronic Obstructive Pulmonary Disease- COPD
(age adjusted 2019)</t>
  </si>
  <si>
    <t>Cancer
(age adjusted 2019)</t>
  </si>
  <si>
    <t>Obese
(BMI &gt;= 30)
(age adjusted 2019)</t>
  </si>
  <si>
    <t>Overweight
(25&lt;= BMI&lt; 30)
(age adjusted 2019)</t>
  </si>
  <si>
    <t>Overweight or Obese
(age adjusted 2019)</t>
  </si>
  <si>
    <r>
      <rPr>
        <b/>
        <sz val="9"/>
        <color rgb="FFFFFFFF"/>
        <rFont val="HawnHelv"/>
      </rPr>
      <t>Current Smoker</t>
    </r>
    <r>
      <rPr>
        <b/>
        <sz val="9"/>
        <rFont val="HawnHelv"/>
      </rPr>
      <t xml:space="preserve">
</t>
    </r>
    <r>
      <rPr>
        <b/>
        <sz val="9"/>
        <color theme="0"/>
        <rFont val="HawnHelv"/>
      </rPr>
      <t>(age adjusted 2019)</t>
    </r>
  </si>
  <si>
    <t>Binge Drinking
(age adjusted 2019)</t>
  </si>
  <si>
    <t>Heavy Drinking
(age adjusted 2019)</t>
  </si>
  <si>
    <r>
      <rPr>
        <b/>
        <sz val="9"/>
        <color rgb="FFFFFFFF"/>
        <rFont val="HawnHelv"/>
      </rPr>
      <t>Heavy or Binge Drinking</t>
    </r>
    <r>
      <rPr>
        <b/>
        <sz val="9"/>
        <rFont val="HawnHelv"/>
      </rPr>
      <t xml:space="preserve">
</t>
    </r>
    <r>
      <rPr>
        <b/>
        <sz val="9"/>
        <color theme="0"/>
        <rFont val="HawnHelv"/>
      </rPr>
      <t>(age adjusted 2019)</t>
    </r>
  </si>
  <si>
    <t>Depressive Disorder
(age adjusted 2019)</t>
  </si>
  <si>
    <t>Last Checkup in the Past Year
(age adjusted 2019)</t>
  </si>
  <si>
    <t>Visited Dentist in the Past Year
(age adjusted 2018)</t>
  </si>
  <si>
    <r>
      <rPr>
        <b/>
        <sz val="11"/>
        <color theme="1"/>
        <rFont val="HawnHelv"/>
      </rPr>
      <t>Table 7.190</t>
    </r>
    <r>
      <rPr>
        <sz val="11"/>
        <color theme="1"/>
        <rFont val="HawnHelv"/>
      </rPr>
      <t xml:space="preserve">  Selected Health Risks and Behaviors by Race-Ethnicity in Hawaiÿi: 2018</t>
    </r>
  </si>
  <si>
    <t>High Blood Cholesterol
(age adjusted, 2017)</t>
  </si>
  <si>
    <t>Diabetes
(age adjusted 2018)</t>
  </si>
  <si>
    <t>High Blood Pressure
(age adjusted, 2018)</t>
  </si>
  <si>
    <t>Current Asthma
(age adjusted 2018)</t>
  </si>
  <si>
    <t>Coronary Heart Disease
(age adjusted 2018)</t>
  </si>
  <si>
    <t>Stroke
(age adjusted 2018)</t>
  </si>
  <si>
    <t>Heart Attack
(age adjusted 2018)</t>
  </si>
  <si>
    <t>Chronic Obstructive Pulmonary Disease- COPD
(age adjusted 2018)</t>
  </si>
  <si>
    <t>Kidney Disease
(age adjusted 2018)</t>
  </si>
  <si>
    <t>Cancer
(age adjusted 2018)</t>
  </si>
  <si>
    <t>Obese
(BMI &gt;= 30)
(age adjusted 2018)</t>
  </si>
  <si>
    <t>Overweight
(25&lt;= BMI&lt; 30)
(age adjusted 2018)</t>
  </si>
  <si>
    <t>Overweight or Obese
(age adjusted 2018)</t>
  </si>
  <si>
    <r>
      <rPr>
        <b/>
        <sz val="9"/>
        <color rgb="FFFFFFFF"/>
        <rFont val="HawnHelv"/>
      </rPr>
      <t>Current Smoker</t>
    </r>
    <r>
      <rPr>
        <b/>
        <sz val="9"/>
        <rFont val="HawnHelv"/>
      </rPr>
      <t xml:space="preserve">
</t>
    </r>
    <r>
      <rPr>
        <b/>
        <sz val="9"/>
        <color theme="0"/>
        <rFont val="HawnHelv"/>
      </rPr>
      <t>(age adjusted 2018)</t>
    </r>
  </si>
  <si>
    <t>Binge Drinking
(age adjusted 2018)</t>
  </si>
  <si>
    <t>Heavy Drinking
(age adjusted 2018)</t>
  </si>
  <si>
    <r>
      <rPr>
        <b/>
        <sz val="9"/>
        <color rgb="FFFFFFFF"/>
        <rFont val="HawnHelv"/>
      </rPr>
      <t>Heavy or Binge Drinking</t>
    </r>
    <r>
      <rPr>
        <b/>
        <sz val="9"/>
        <rFont val="HawnHelv"/>
      </rPr>
      <t xml:space="preserve">
</t>
    </r>
    <r>
      <rPr>
        <b/>
        <sz val="9"/>
        <color theme="0"/>
        <rFont val="HawnHelv"/>
      </rPr>
      <t>(age adjusted 2018)</t>
    </r>
  </si>
  <si>
    <t>Depressive Disorder
(age adjusted 2018)</t>
  </si>
  <si>
    <t>Last Checkup in the Past Year
(age adjusted 2018)</t>
  </si>
  <si>
    <t>Visited Dentist in the Past Year
(age adjusted, 2018)</t>
  </si>
  <si>
    <r>
      <rPr>
        <b/>
        <sz val="10"/>
        <color theme="1"/>
        <rFont val="HawnHelv"/>
      </rPr>
      <t>Table 7.190</t>
    </r>
    <r>
      <rPr>
        <sz val="10"/>
        <color theme="1"/>
        <rFont val="HawnHelv"/>
      </rPr>
      <t xml:space="preserve">  Selected Health Risks and Behaviors by Race-Ethnicity in Hawaiÿi: 2017</t>
    </r>
  </si>
  <si>
    <t>Diabetes
(age adjusted)</t>
  </si>
  <si>
    <t>High Blood Pressure
(age adjusted, 2017)</t>
  </si>
  <si>
    <t>Current Asthma
(age adjusted 2017)</t>
  </si>
  <si>
    <t>Coronary Heart Disease
(age adjusted 2017)</t>
  </si>
  <si>
    <t>Stroke
(age adjusted 2017)</t>
  </si>
  <si>
    <t>Heart Attack
(age adjusted 2017)</t>
  </si>
  <si>
    <t>Chronic Obstructive Pulmonary
Disease- COPD
(age adjusted 2017)</t>
  </si>
  <si>
    <t>Kidney Disease
(age adjusted 2017)</t>
  </si>
  <si>
    <t>Cancer
(age adjusted 2017)</t>
  </si>
  <si>
    <t>Obese
(BMI &gt;= 30)
(age adjusted 2017)</t>
  </si>
  <si>
    <t>Overweight
(25&lt;= BMI&lt; 30)
(age adjusted 2017)</t>
  </si>
  <si>
    <t>Overweight or Obese
(age adjusted 2017)</t>
  </si>
  <si>
    <r>
      <rPr>
        <b/>
        <sz val="9"/>
        <color rgb="FFFFFFFF"/>
        <rFont val="HawnHelv"/>
      </rPr>
      <t>Current Smoker</t>
    </r>
    <r>
      <rPr>
        <b/>
        <sz val="9"/>
        <rFont val="HawnHelv"/>
      </rPr>
      <t xml:space="preserve">
</t>
    </r>
    <r>
      <rPr>
        <b/>
        <sz val="9"/>
        <color theme="0"/>
        <rFont val="HawnHelv"/>
      </rPr>
      <t>(age adjusted 2017)</t>
    </r>
  </si>
  <si>
    <t>Binge Drinking
(age adjusted 2017)</t>
  </si>
  <si>
    <t>Heavy Drinking
(age adjusted 2017)</t>
  </si>
  <si>
    <r>
      <rPr>
        <b/>
        <sz val="9"/>
        <color rgb="FFFFFFFF"/>
        <rFont val="HawnHelv"/>
      </rPr>
      <t>Heavy or Binge Drinking</t>
    </r>
    <r>
      <rPr>
        <b/>
        <sz val="9"/>
        <rFont val="HawnHelv"/>
      </rPr>
      <t xml:space="preserve">
</t>
    </r>
    <r>
      <rPr>
        <b/>
        <sz val="9"/>
        <color theme="0"/>
        <rFont val="HawnHelv"/>
      </rPr>
      <t>(age adjusted 2017)</t>
    </r>
  </si>
  <si>
    <t>Depressive Disorder
(age adjusted 2017)</t>
  </si>
  <si>
    <t>Last Checkup in the Past Year
(age adjusted 2017)</t>
  </si>
  <si>
    <t>Visited Dentist in the Past Year
(age adjusted, 2016)</t>
  </si>
  <si>
    <r>
      <rPr>
        <b/>
        <sz val="10"/>
        <color theme="1"/>
        <rFont val="HawnHelv"/>
      </rPr>
      <t>Table 7.190</t>
    </r>
    <r>
      <rPr>
        <sz val="10"/>
        <color theme="1"/>
        <rFont val="HawnHelv"/>
      </rPr>
      <t xml:space="preserve">  Selected Health Risks and Behaviors by Race-Ethnicity in Hawaiÿi: 2016</t>
    </r>
  </si>
  <si>
    <t>High Blood Cholesterol
(age adjusted, 2015)</t>
  </si>
  <si>
    <t>High Blood Pressure
(age adjusted, 2015)</t>
  </si>
  <si>
    <t>Current Asthma
(age adjusted)</t>
  </si>
  <si>
    <t>Coronary Heart Disease
(age adjusted)</t>
  </si>
  <si>
    <t>Stroke
(age adjusted)</t>
  </si>
  <si>
    <t>Heart Attack
(age adjusted)</t>
  </si>
  <si>
    <t>Chronic Obstructive Pulmonary
Disease- COPD
(age adjusted)</t>
  </si>
  <si>
    <t>Kidney Disease
(age adjusted)</t>
  </si>
  <si>
    <t>Cancer
(age adjusted)</t>
  </si>
  <si>
    <t>Obese
(BMI &gt;= 30)
(age adjusted)</t>
  </si>
  <si>
    <t>Overweight
(25&lt;= BMI&lt; 30)
(age adjusted)</t>
  </si>
  <si>
    <t>Overweight or Obese
(age adjusted)</t>
  </si>
  <si>
    <r>
      <rPr>
        <b/>
        <sz val="9"/>
        <color rgb="FFFFFFFF"/>
        <rFont val="HawnHelv"/>
      </rPr>
      <t>Current Smoker</t>
    </r>
    <r>
      <rPr>
        <b/>
        <sz val="9"/>
        <rFont val="HawnHelv"/>
      </rPr>
      <t xml:space="preserve">
</t>
    </r>
    <r>
      <rPr>
        <b/>
        <sz val="9"/>
        <color theme="0"/>
        <rFont val="HawnHelv"/>
      </rPr>
      <t>(age adjusted)</t>
    </r>
  </si>
  <si>
    <t>Binge Drinking
(age adjusted)</t>
  </si>
  <si>
    <t>Heavy Drinking
(age adjusted)</t>
  </si>
  <si>
    <r>
      <rPr>
        <b/>
        <sz val="9"/>
        <color rgb="FFFFFFFF"/>
        <rFont val="HawnHelv"/>
      </rPr>
      <t>Heavy or Binge Drinking</t>
    </r>
    <r>
      <rPr>
        <b/>
        <sz val="9"/>
        <rFont val="HawnHelv"/>
      </rPr>
      <t xml:space="preserve">
</t>
    </r>
    <r>
      <rPr>
        <b/>
        <sz val="9"/>
        <color theme="0"/>
        <rFont val="HawnHelv"/>
      </rPr>
      <t>(age adjusted)</t>
    </r>
  </si>
  <si>
    <t>Depressive Disorder
(age adjusted)</t>
  </si>
  <si>
    <t>Last Checkup in the Past Year
(age adjusted)</t>
  </si>
  <si>
    <r>
      <rPr>
        <b/>
        <sz val="11"/>
        <color theme="1"/>
        <rFont val="HawnHelv"/>
      </rPr>
      <t>Table 7.190</t>
    </r>
    <r>
      <rPr>
        <sz val="11"/>
        <color theme="1"/>
        <rFont val="HawnHelv"/>
      </rPr>
      <t xml:space="preserve">  Selected Health Risks and Behaviors by Race-Ethnicity in Hawaiÿi: 2015</t>
    </r>
  </si>
  <si>
    <t>Visited Dentist in the Past Year
(age adjusted, 2014)</t>
  </si>
  <si>
    <r>
      <rPr>
        <b/>
        <sz val="11"/>
        <color theme="1"/>
        <rFont val="HawnHelv"/>
      </rPr>
      <t>Table 7.190</t>
    </r>
    <r>
      <rPr>
        <sz val="11"/>
        <color theme="1"/>
        <rFont val="HawnHelv"/>
      </rPr>
      <t xml:space="preserve">  Selected Health Risks and Behaviors by Race-Ethnicity in Hawaiÿi: 2014</t>
    </r>
  </si>
  <si>
    <t>High Blood Cholesterol
(age adjusted, 2013)</t>
  </si>
  <si>
    <t>High Blood Pressure
(age adjusted, 2013)</t>
  </si>
  <si>
    <r>
      <rPr>
        <b/>
        <sz val="11"/>
        <color theme="1"/>
        <rFont val="HawnHelv"/>
      </rPr>
      <t>Table 7.190</t>
    </r>
    <r>
      <rPr>
        <sz val="11"/>
        <color theme="1"/>
        <rFont val="HawnHelv"/>
      </rPr>
      <t xml:space="preserve">  Selected Health Risks and Behaviors by Race-Ethnicity in Hawaiÿi: 2013</t>
    </r>
  </si>
  <si>
    <t>Overweight
(25&lt;=BMI&lt;30)
(age adjusted)</t>
  </si>
  <si>
    <t>Visited Dentist in the Past Year
(age adjusted, 2012)</t>
  </si>
  <si>
    <r>
      <rPr>
        <b/>
        <sz val="11"/>
        <color theme="1"/>
        <rFont val="HawnHelv"/>
      </rPr>
      <t>Table 7.190</t>
    </r>
    <r>
      <rPr>
        <sz val="11"/>
        <color theme="1"/>
        <rFont val="HawnHelv"/>
      </rPr>
      <t xml:space="preserve">  Selected Health Risks and Behaviors by Race-Ethnicity in Hawaiÿi: 2012</t>
    </r>
  </si>
  <si>
    <t>High Blood Cholesterol
(age adjusted, 2011)</t>
  </si>
  <si>
    <t>High Blood Pressure
(age adjusted, 2011)</t>
  </si>
  <si>
    <r>
      <rPr>
        <b/>
        <sz val="11"/>
        <color theme="1"/>
        <rFont val="HawnHelv"/>
      </rPr>
      <t>Table 7.190</t>
    </r>
    <r>
      <rPr>
        <sz val="11"/>
        <color theme="1"/>
        <rFont val="HawnHelv"/>
      </rPr>
      <t xml:space="preserve">  Selected Health Risks and Behaviors by Race-Ethnicity in Hawaiÿi: 2011</t>
    </r>
  </si>
  <si>
    <t>Visited Dentist in the Past Year</t>
  </si>
  <si>
    <r>
      <rPr>
        <b/>
        <sz val="10"/>
        <color theme="1"/>
        <rFont val="HawnHelv"/>
      </rPr>
      <t>Survey Question:</t>
    </r>
    <r>
      <rPr>
        <sz val="10"/>
        <color theme="1"/>
        <rFont val="HawnHelv"/>
      </rPr>
      <t xml:space="preserve"> Based on a series of questions. Have you smoked at least 100 cigarettes in your entire life? Do you now smoke cigarettes every day, some days, or not at all? A current smoker is defined as an individual who has smoked at least 100 cigarettes in his/her life and who now smokes every day or some days.</t>
    </r>
  </si>
  <si>
    <t>Tobacco Use - Cigarettes Current Smoker</t>
  </si>
  <si>
    <t>Tobacco Use - Cigarettes Current Smoker, Age Adjusted</t>
  </si>
  <si>
    <r>
      <rPr>
        <b/>
        <sz val="10"/>
        <color theme="1"/>
        <rFont val="HawnHelv"/>
      </rPr>
      <t>Survey Question:</t>
    </r>
    <r>
      <rPr>
        <sz val="10"/>
        <color theme="1"/>
        <rFont val="HawnHelv"/>
      </rPr>
      <t xml:space="preserve"> Three-level smoker status - Current smoker, Former smoker, Non-smoker. Based on a series of questions. Have you smoked at least 100 cigarettes in your entire life? Do you now smoke cigarettes every day, some days, or not at all?</t>
    </r>
  </si>
  <si>
    <t>Cigarettes - 3 Level Smoking Status - Current Smoker</t>
  </si>
  <si>
    <t>Cigarettes - 3 Level Smoking Status - Former Smoker</t>
  </si>
  <si>
    <t>Cigarettes - 3 Level Smoking Status - Never Smoked</t>
  </si>
  <si>
    <r>
      <rPr>
        <b/>
        <sz val="10"/>
        <color theme="1"/>
        <rFont val="HawnHelv"/>
      </rPr>
      <t>Survey Question:</t>
    </r>
    <r>
      <rPr>
        <sz val="10"/>
        <color theme="1"/>
        <rFont val="HawnHelv"/>
      </rPr>
      <t xml:space="preserve"> Do you now use e-cigarettes every day, some days, or not at all?</t>
    </r>
  </si>
  <si>
    <t>Tobacco Use - E-cigarette - Currently Use E-cigarette or Vape</t>
  </si>
  <si>
    <r>
      <rPr>
        <b/>
        <sz val="11"/>
        <color theme="0"/>
        <rFont val="HawnHelv"/>
      </rPr>
      <t>Table 7.179</t>
    </r>
    <r>
      <rPr>
        <sz val="11"/>
        <color theme="0"/>
        <rFont val="HawnHelv"/>
      </rPr>
      <t xml:space="preserve">  Native Hawaiian Adults Drinking and Driving in Hawaiÿi: 2012-2020</t>
    </r>
  </si>
  <si>
    <r>
      <rPr>
        <b/>
        <sz val="10"/>
        <color theme="1"/>
        <rFont val="HawnHelv"/>
      </rPr>
      <t>Survey Question:</t>
    </r>
    <r>
      <rPr>
        <sz val="10"/>
        <color theme="1"/>
        <rFont val="HawnHelv"/>
      </rPr>
      <t xml:space="preserve"> During the past 30 days, how many times have you driven when you've had perhaps too much to drink? Question is asked in even-numbered years only.</t>
    </r>
  </si>
  <si>
    <t>Alcohol - Drinking and Driving</t>
  </si>
  <si>
    <r>
      <rPr>
        <b/>
        <sz val="10"/>
        <color theme="1"/>
        <rFont val="HawnHelv"/>
      </rPr>
      <t>Survey Question:</t>
    </r>
    <r>
      <rPr>
        <sz val="10"/>
        <color theme="1"/>
        <rFont val="HawnHelv"/>
        <scheme val="minor"/>
      </rPr>
      <t xml:space="preserve"> </t>
    </r>
    <r>
      <rPr>
        <sz val="10"/>
        <color theme="1"/>
        <rFont val="HawnHelv"/>
      </rPr>
      <t>Calculated total number of alcoholic beverages consumed per month. A current drinker is an individual who consumed at least one alcohol beverage in the past month.</t>
    </r>
  </si>
  <si>
    <t>Alcohol Use- Current Drinking</t>
  </si>
  <si>
    <r>
      <rPr>
        <b/>
        <sz val="10"/>
        <color theme="1"/>
        <rFont val="HawnHelv"/>
      </rPr>
      <t>Survey Question:</t>
    </r>
    <r>
      <rPr>
        <sz val="10"/>
        <color theme="1"/>
        <rFont val="HawnHelv"/>
      </rPr>
      <t xml:space="preserve"> Considering all types of alcoholic beverages, how many times during the past 30 days did you have 5 or more drinks for men or 4 or more drinks for women on an occasion?</t>
    </r>
  </si>
  <si>
    <t>Alcohol Use - Binge Brinking</t>
  </si>
  <si>
    <r>
      <rPr>
        <b/>
        <sz val="10"/>
        <color theme="1"/>
        <rFont val="HawnHelv"/>
      </rPr>
      <t>Survey Question:</t>
    </r>
    <r>
      <rPr>
        <sz val="10"/>
        <color theme="1"/>
        <rFont val="HawnHelv"/>
      </rPr>
      <t xml:space="preserve"> One drink is equivalent to a 12 ounce beer, a 4 ounce glass of wine, or a drink with one shot of liquor. On the days when you drank, during the past 30 days, about how many drinks did you drink on the average? A heavy drinker is a man who drinks more than 2 drinks per day or a woman who drinks more than 1 drink per day.</t>
    </r>
  </si>
  <si>
    <t>Alcohol - Heavy or Binge Drinking</t>
  </si>
  <si>
    <r>
      <t xml:space="preserve">Survey Question: </t>
    </r>
    <r>
      <rPr>
        <sz val="10"/>
        <color theme="1"/>
        <rFont val="HawnHelv"/>
      </rPr>
      <t>One drink is equivalent to a 12 ounce beer, a 4 ounce glass of wine, or a drink with one shot of liquor. On the days when you drank, during the past 30 days, about how many drinks did you drink on the average? A heavy drinker is a man who drinks more than 2 drinks per day or a woman who drinks more than 1 drink per day.</t>
    </r>
  </si>
  <si>
    <t>Alcohol - Heavy Drinking</t>
  </si>
  <si>
    <t>Alcohol - Binge Drinking (Men)</t>
  </si>
  <si>
    <t>Alcohol - Binge Drinking (Women)</t>
  </si>
  <si>
    <r>
      <t xml:space="preserve">Survey Question: </t>
    </r>
    <r>
      <rPr>
        <sz val="10"/>
        <color theme="1"/>
        <rFont val="HawnHelv"/>
      </rPr>
      <t>How much do you weigh without shoes? How tall are you without shoes? (Underweight is defined at a BMI less than 18.5, Normal is defined as a BMI 18.5 to less than 25; Overweight, but not obese, is defined as a BMI 25 to less than 30; Obese is defined as a BMI of 30 or more.)</t>
    </r>
  </si>
  <si>
    <t>BMI (Body Mass Index) - Obese (BMI GE 30), Crude</t>
  </si>
  <si>
    <t>Race/Ethnicity (DOH)</t>
  </si>
  <si>
    <t xml:space="preserve">**The data have been suppressed because the total number of responses to the question is less than 50 or the relative standard error is greater than 0.30. </t>
  </si>
  <si>
    <t>BMI (Body Mass Index) - Obese (BMI GE 30), Age Adjusted</t>
  </si>
  <si>
    <t xml:space="preserve"> **The data have been suppressed because the total number of responses to the question is less than 50 or the relative standard error is greater than 0.30. </t>
  </si>
  <si>
    <t>Adult Body Weight Status Based on Estimated BMI (Body Mass Index) - Obese (BMI &gt;= 30)</t>
  </si>
  <si>
    <t>Adult Body Weight Status Based on Estimated BMI (Body Mass Index) - Overweight (25 &lt;= BMI &lt; 30)</t>
  </si>
  <si>
    <t>Adult Body Weight Status Based on Estimated BMI (Body Mass Index) - Recommended Range (18.5 &lt;= BMI &lt; 25)</t>
  </si>
  <si>
    <t>Adult Body Weight Status Based on Estimated BMI (Body Mass Index) - Underweight (BMI &lt; 18.5)</t>
  </si>
  <si>
    <r>
      <rPr>
        <b/>
        <sz val="10"/>
        <color theme="1"/>
        <rFont val="HawnHelv"/>
      </rPr>
      <t>Survey Question:</t>
    </r>
    <r>
      <rPr>
        <sz val="10"/>
        <color theme="1"/>
        <rFont val="HawnHelv"/>
      </rPr>
      <t xml:space="preserve"> A flu shot is an influenza vaccine injected in your arm. During the past 12 months, have you had a flu shot? During the past 12 months, have you had a flu vaccine that was sprayed in your nose? The flu vaccine that is sprayed in the nose is also called FluMist. Query includes only those persons age 18-64.</t>
    </r>
  </si>
  <si>
    <t>Flu - Had Shot or Spray in Past 12 Months (18-64)</t>
  </si>
  <si>
    <r>
      <rPr>
        <b/>
        <sz val="10"/>
        <color theme="1"/>
        <rFont val="HawnHelv"/>
      </rPr>
      <t>Survey Question:</t>
    </r>
    <r>
      <rPr>
        <sz val="10"/>
        <color theme="1"/>
        <rFont val="HawnHelv"/>
      </rPr>
      <t xml:space="preserve"> A flu shot is an influenza vaccine injected in your arm. During the past 12 months, have you had a flu shot? During the past 12 months, have you had a flu vaccine that was sprayed in your nose? The flu vaccine that is sprayed in the nose is also called FluMist. Query includes only those persons age 65+.</t>
    </r>
  </si>
  <si>
    <t>Flu - Had Shot or Spray in Past 12 Months (65+)</t>
  </si>
  <si>
    <r>
      <rPr>
        <b/>
        <sz val="10"/>
        <color theme="1"/>
        <rFont val="HawnHelv"/>
      </rPr>
      <t>Survey Question:</t>
    </r>
    <r>
      <rPr>
        <sz val="10"/>
        <color theme="1"/>
        <rFont val="HawnHelv"/>
      </rPr>
      <t xml:space="preserve"> A pneumonia shot or pneumococcal vaccine is usually given only once or twice in a person's lifetime and is different from the flu shot. Have you ever had a pneumonia shot? Query includes only those persons age 65+.</t>
    </r>
  </si>
  <si>
    <t>Pneumonia - Ever Had Shot (65+)</t>
  </si>
  <si>
    <r>
      <rPr>
        <b/>
        <sz val="11"/>
        <color theme="0"/>
        <rFont val="HawnHelv"/>
      </rPr>
      <t>Table 7.196</t>
    </r>
    <r>
      <rPr>
        <sz val="11"/>
        <color theme="0"/>
        <rFont val="HawnHelv"/>
      </rPr>
      <t xml:space="preserve">  Native Hawaiians Women (age 30-65) who had an HPV test within the past 5 years: 2015-2020</t>
    </r>
  </si>
  <si>
    <r>
      <rPr>
        <b/>
        <sz val="10"/>
        <color theme="1"/>
        <rFont val="HawnHelv"/>
      </rPr>
      <t>Survey Question:</t>
    </r>
    <r>
      <rPr>
        <sz val="10"/>
        <color theme="1"/>
        <rFont val="HawnHelv"/>
      </rPr>
      <t xml:space="preserve"> A vaccine to prevent the human papillomavirus or HPV infection is available and is called the cervical cancer or genital warts vaccine, HPV shot: Gardasil or Cervarix [WOMEN] or Gardasil {MEN}. Have you ever had an HPV vaccination? Query includes only those persons age 18-26.</t>
    </r>
  </si>
  <si>
    <t>Human Papillomavirus (HPV) - Within the Past 5 Years (women 30-65)</t>
  </si>
  <si>
    <r>
      <rPr>
        <b/>
        <sz val="11"/>
        <color theme="0"/>
        <rFont val="HawnHelv"/>
      </rPr>
      <t>Table 7.197</t>
    </r>
    <r>
      <rPr>
        <sz val="11"/>
        <color theme="0"/>
        <rFont val="HawnHelv"/>
      </rPr>
      <t xml:space="preserve">   Native Hawaiian Adults Who Have Personal Doctor in Hawaiÿi: 2011-2020</t>
    </r>
  </si>
  <si>
    <r>
      <rPr>
        <b/>
        <sz val="10"/>
        <color theme="1"/>
        <rFont val="HawnHelv"/>
      </rPr>
      <t>Survey Question:</t>
    </r>
    <r>
      <rPr>
        <sz val="10"/>
        <color theme="1"/>
        <rFont val="HawnHelv"/>
      </rPr>
      <t xml:space="preserve"> Do you have one or more persons you think of as your personal doctor or health care provider?</t>
    </r>
  </si>
  <si>
    <t>Health Care Access - Have Personal Doctor</t>
  </si>
  <si>
    <r>
      <rPr>
        <b/>
        <sz val="11"/>
        <color theme="0"/>
        <rFont val="HawnHelv"/>
      </rPr>
      <t>Table 7.198</t>
    </r>
    <r>
      <rPr>
        <sz val="11"/>
        <color theme="0"/>
        <rFont val="HawnHelv"/>
      </rPr>
      <t xml:space="preserve">  Native Hawaiian Adults Who Visited the Dentist in the Past Year in Hawaiÿi: 2012-2020</t>
    </r>
  </si>
  <si>
    <r>
      <rPr>
        <b/>
        <sz val="10"/>
        <color theme="1"/>
        <rFont val="HawnHelv"/>
      </rPr>
      <t>Survey Question:</t>
    </r>
    <r>
      <rPr>
        <sz val="10"/>
        <color theme="1"/>
        <rFont val="HawnHelv"/>
      </rPr>
      <t xml:space="preserve"> How long has it been since you last visited a dentist or a dental clinic for any reason? Question is asked in even-numbered years only.</t>
    </r>
  </si>
  <si>
    <t>Oral health - visited dentist in the past year</t>
  </si>
  <si>
    <r>
      <rPr>
        <b/>
        <sz val="11"/>
        <color theme="0"/>
        <rFont val="HawnHelv"/>
      </rPr>
      <t>Table 7.199</t>
    </r>
    <r>
      <rPr>
        <sz val="11"/>
        <color theme="0"/>
        <rFont val="HawnHelv"/>
      </rPr>
      <t xml:space="preserve">  Adults Who Visited the Dentist in the Past Year by Race-Ethnicity in Hawaiÿi: 2012-2020</t>
    </r>
  </si>
  <si>
    <t>Oral Health - Visited Dentist in the Past Year</t>
  </si>
  <si>
    <t>Oral Health - Visited Dentist in the Past Year, Age Adjusted</t>
  </si>
  <si>
    <r>
      <rPr>
        <b/>
        <sz val="10"/>
        <color theme="1"/>
        <rFont val="HawnHelv"/>
      </rPr>
      <t>Survey Question:</t>
    </r>
    <r>
      <rPr>
        <sz val="10"/>
        <color theme="1"/>
        <rFont val="HawnHelv"/>
      </rPr>
      <t xml:space="preserve"> Now thinking about your mental health, which includes stress, depression, and problems with emotions, for how many days during the past 30 days was your mental health not good?</t>
    </r>
  </si>
  <si>
    <t>Mental Health - Mental Bad 6+ of Past 30 Days</t>
  </si>
  <si>
    <t>Mental Health - Mental Bad 14+ of Past 30 Days</t>
  </si>
  <si>
    <r>
      <t xml:space="preserve">Survey Question: </t>
    </r>
    <r>
      <rPr>
        <sz val="10"/>
        <color theme="1"/>
        <rFont val="HawnHelv"/>
      </rPr>
      <t>Have you ever been told by a doctor, nurse or other health professional that you have a depressive disorder, including depression, major depression, dysthymia, or minor depression?</t>
    </r>
  </si>
  <si>
    <t>Mental Health - Depressive Disorder</t>
  </si>
  <si>
    <r>
      <rPr>
        <b/>
        <sz val="11"/>
        <color theme="0"/>
        <rFont val="HawnHelv"/>
      </rPr>
      <t xml:space="preserve">Table 7.214 </t>
    </r>
    <r>
      <rPr>
        <sz val="11"/>
        <color theme="0"/>
        <rFont val="HawnHelv"/>
        <family val="2"/>
      </rPr>
      <t xml:space="preserve"> Native Hawaiian Adults (18-64) Who Have Health Care Coverage in Hawaiÿi: 2011</t>
    </r>
    <r>
      <rPr>
        <sz val="11"/>
        <color theme="0"/>
        <rFont val="Times New Roman"/>
        <family val="1"/>
      </rPr>
      <t>‑</t>
    </r>
    <r>
      <rPr>
        <sz val="11"/>
        <color theme="0"/>
        <rFont val="HawnHelv"/>
        <family val="2"/>
      </rPr>
      <t>2020</t>
    </r>
  </si>
  <si>
    <r>
      <rPr>
        <b/>
        <sz val="10"/>
        <color theme="1"/>
        <rFont val="HawnHelv"/>
      </rPr>
      <t>Survey Question:</t>
    </r>
    <r>
      <rPr>
        <sz val="10"/>
        <color theme="1"/>
        <rFont val="HawnHelv"/>
        <family val="2"/>
      </rPr>
      <t xml:space="preserve"> </t>
    </r>
    <r>
      <rPr>
        <sz val="10"/>
        <color theme="1"/>
        <rFont val="HawnHelv"/>
      </rPr>
      <t>Do you have any kind of health care coverage, including health insurance, prepaid plans such as HMOs, or government plans such as Medicare, or Indian Health Service? Query includes only those persons age 18-64.</t>
    </r>
  </si>
  <si>
    <t>Health Insurance - Have Coverage (18-64)</t>
  </si>
  <si>
    <r>
      <rPr>
        <b/>
        <sz val="11"/>
        <color theme="0"/>
        <rFont val="HawnHelv"/>
      </rPr>
      <t>Table 7.215</t>
    </r>
    <r>
      <rPr>
        <sz val="11"/>
        <color theme="0"/>
        <rFont val="HawnHelv"/>
        <family val="2"/>
      </rPr>
      <t xml:space="preserve">  Native Hawaiian Adults Who Have Health Care Coverage (BRFSS) in Hawaiÿi: 2011‑2020</t>
    </r>
  </si>
  <si>
    <r>
      <rPr>
        <b/>
        <sz val="10"/>
        <color theme="1"/>
        <rFont val="HawnHelv"/>
      </rPr>
      <t>Survey Question:</t>
    </r>
    <r>
      <rPr>
        <sz val="10"/>
        <color theme="1"/>
        <rFont val="HawnHelv"/>
        <family val="2"/>
      </rPr>
      <t xml:space="preserve"> Do you have any kind of health care coverage, including health insurance, prepaid plans such as HMOs, or government plans such as Medicare?</t>
    </r>
  </si>
  <si>
    <t>Health Insurance - Have Coverage</t>
  </si>
  <si>
    <r>
      <rPr>
        <b/>
        <sz val="10"/>
        <color theme="1"/>
        <rFont val="HawnHelv"/>
      </rPr>
      <t>Survey Question:</t>
    </r>
    <r>
      <rPr>
        <sz val="10"/>
        <color theme="1"/>
        <rFont val="HawnHelv"/>
        <family val="2"/>
      </rPr>
      <t xml:space="preserve"> Was there a time in the past 12 months when you needed to see a doctor but could not because of the cost?</t>
    </r>
  </si>
  <si>
    <t>Health Care Access - No Doctor Visit Due to Cost, Past 12 Months</t>
  </si>
  <si>
    <t>Table 7.101</t>
  </si>
  <si>
    <t>Native Hawaiian : Arthritis - Prevalence</t>
  </si>
  <si>
    <t>18-24</t>
  </si>
  <si>
    <t>75+</t>
  </si>
  <si>
    <t>** According to CDC guidelines, a minimum of 50 respondents must answer the question in order for it to be reported. Where the number of respondents is below 50 or the RSE is greater than 0.30 the value will be suppressed.</t>
  </si>
  <si>
    <t>State of Hawaiÿi : Arthritis - Prevalence</t>
  </si>
  <si>
    <r>
      <rPr>
        <b/>
        <sz val="10"/>
        <color theme="1"/>
        <rFont val="HawnHelv"/>
      </rPr>
      <t>Survey Question:</t>
    </r>
    <r>
      <rPr>
        <sz val="10"/>
        <color theme="1"/>
        <rFont val="HawnHelv"/>
      </rPr>
      <t xml:space="preserve"> Based on a series of questions. Have you ever been told by a doctor, nurse, or other health professional that you have asthma? Yes. Do you still have asthma? Yes.</t>
    </r>
  </si>
  <si>
    <t>Native Hawaiian : Asthma - Current Prevalence</t>
  </si>
  <si>
    <t>State of Hawaiÿi : Asthma - Current Prevalence</t>
  </si>
  <si>
    <t>Table 7.106</t>
  </si>
  <si>
    <r>
      <rPr>
        <b/>
        <sz val="10"/>
        <color theme="1"/>
        <rFont val="HawnHelv"/>
      </rPr>
      <t xml:space="preserve">Survey Question: </t>
    </r>
    <r>
      <rPr>
        <sz val="10"/>
        <color theme="1"/>
        <rFont val="HawnHelv"/>
      </rPr>
      <t>Based on a series of questions. Blood cholesterol is a fatty substance found in the blood. Have you ever had your blood cholesterol checked? Yes. Have you ever been told by a doctor, nurse, or other health professional that your blood cholesterol is high? Questions are asked in odd-numbered years only.</t>
    </r>
  </si>
  <si>
    <t>Native Hawaiian : Cholesterol - Adults with High Cholesterol</t>
  </si>
  <si>
    <t>State of Hawaiÿi : Cholesterol - Adults with High Cholesterol</t>
  </si>
  <si>
    <t>Table 7.111</t>
  </si>
  <si>
    <r>
      <rPr>
        <b/>
        <sz val="10"/>
        <color theme="1"/>
        <rFont val="HawnHelv"/>
      </rPr>
      <t xml:space="preserve">Survey Question: </t>
    </r>
    <r>
      <rPr>
        <sz val="10"/>
        <color theme="1"/>
        <rFont val="HawnHelv"/>
      </rPr>
      <t>Have you ever been told by a doctor, nurse, or other health professional that you have high blood pressure?</t>
    </r>
  </si>
  <si>
    <t>Native Hawaiian : HBP - High Blood Pressure Prevalence</t>
  </si>
  <si>
    <t>State of Hawaiÿi : HBP - High Blood Pressure Prevalence</t>
  </si>
  <si>
    <t>Table 7.113</t>
  </si>
  <si>
    <r>
      <rPr>
        <b/>
        <sz val="10"/>
        <color theme="1"/>
        <rFont val="HawnHelv"/>
      </rPr>
      <t xml:space="preserve">Survey Question: </t>
    </r>
    <r>
      <rPr>
        <sz val="10"/>
        <color theme="1"/>
        <rFont val="HawnHelv"/>
      </rPr>
      <t>Have you ever been told by a doctor, nurse, or other health professional that you had angina or coronary heart disease?</t>
    </r>
  </si>
  <si>
    <t>Native Hawaiian : Coronary Heart Disease Prevalence</t>
  </si>
  <si>
    <t>State of Hawaiÿi : Coronary Heart Disease Prevalence</t>
  </si>
  <si>
    <r>
      <rPr>
        <b/>
        <sz val="10"/>
        <color theme="1"/>
        <rFont val="HawnHelv"/>
      </rPr>
      <t>Survey Question:</t>
    </r>
    <r>
      <rPr>
        <sz val="10"/>
        <color theme="1"/>
        <rFont val="HawnHelv"/>
      </rPr>
      <t xml:space="preserve"> Have you ever been told by a doctor, nurse, or other health professional that you had a heart attack, also called a myocardial infarction?</t>
    </r>
  </si>
  <si>
    <t>Native Hawaiian : Heart Attack Prevalence</t>
  </si>
  <si>
    <t>State of Hawaiÿi : Heart Attack Prevalence</t>
  </si>
  <si>
    <r>
      <rPr>
        <b/>
        <sz val="10"/>
        <color theme="1"/>
        <rFont val="HawnHelv"/>
      </rPr>
      <t xml:space="preserve">Survey Question: </t>
    </r>
    <r>
      <rPr>
        <sz val="10"/>
        <color theme="1"/>
        <rFont val="HawnHelv"/>
      </rPr>
      <t>Have you ever been told by a doctor, nurse, or other health professional that you had a stroke?</t>
    </r>
  </si>
  <si>
    <t>Native Hawaiian : Stroke Prevalence</t>
  </si>
  <si>
    <t>State of Hawaiÿi : Stroke Prevalence</t>
  </si>
  <si>
    <t>Table 7.117</t>
  </si>
  <si>
    <r>
      <rPr>
        <b/>
        <sz val="10"/>
        <color theme="1"/>
        <rFont val="HawnHelv"/>
      </rPr>
      <t xml:space="preserve">Survey Question: </t>
    </r>
    <r>
      <rPr>
        <sz val="10"/>
        <color theme="1"/>
        <rFont val="HawnHelv"/>
      </rPr>
      <t>Have you ever been told by a doctor or another health professional that you have chronic obstructive pulmonary disease, COPD, emphysema or chronic bronchitis?</t>
    </r>
  </si>
  <si>
    <t>Table 7.120</t>
  </si>
  <si>
    <t>Table 7.204</t>
  </si>
  <si>
    <t>Native Hawaiian Disability Status in Hawai‘i: 2010‑2021</t>
  </si>
  <si>
    <t>Table 7.216</t>
  </si>
  <si>
    <t>Native Hawaiians who have Health Insurance Coverage (ACS) in Hawai‘i: 2010‑2021</t>
  </si>
  <si>
    <r>
      <rPr>
        <b/>
        <sz val="11"/>
        <color theme="0"/>
        <rFont val="HawnHelv"/>
      </rPr>
      <t>Table 07.204</t>
    </r>
    <r>
      <rPr>
        <sz val="11"/>
        <color theme="0"/>
        <rFont val="HawnHelv"/>
      </rPr>
      <t xml:space="preserve">  Native Hawaiian Disability Status in Hawaiÿi: 2010-2021</t>
    </r>
  </si>
  <si>
    <t>Disability Status</t>
  </si>
  <si>
    <t>2020 *</t>
  </si>
  <si>
    <t>Estimate</t>
  </si>
  <si>
    <t>Margin of Error</t>
  </si>
  <si>
    <t>Total civilian noninstitutionalized population</t>
  </si>
  <si>
    <t>±12,176</t>
  </si>
  <si>
    <t>±12,669</t>
  </si>
  <si>
    <t>±12,087</t>
  </si>
  <si>
    <t>±11,966</t>
  </si>
  <si>
    <t>±12,089</t>
  </si>
  <si>
    <t>±12,403</t>
  </si>
  <si>
    <t>±12,752</t>
  </si>
  <si>
    <t>±11,055</t>
  </si>
  <si>
    <t>±11,143</t>
  </si>
  <si>
    <t>±11,702</t>
  </si>
  <si>
    <t>±15,030</t>
  </si>
  <si>
    <t>With a disability</t>
  </si>
  <si>
    <t>±1.1</t>
  </si>
  <si>
    <t>±1.0</t>
  </si>
  <si>
    <t>±0.9</t>
  </si>
  <si>
    <t>±0.7</t>
  </si>
  <si>
    <t>±1.2</t>
  </si>
  <si>
    <t>±0.8</t>
  </si>
  <si>
    <t>±1</t>
  </si>
  <si>
    <t/>
  </si>
  <si>
    <t>Civilian noninstitutionalized population under 18 years</t>
  </si>
  <si>
    <t>±6,569</t>
  </si>
  <si>
    <t>±6,554</t>
  </si>
  <si>
    <t>±5,627</t>
  </si>
  <si>
    <t>±6,786</t>
  </si>
  <si>
    <t>±5,813</t>
  </si>
  <si>
    <t>±5,841</t>
  </si>
  <si>
    <t>±5,787</t>
  </si>
  <si>
    <t>±5,779</t>
  </si>
  <si>
    <t>±6,178</t>
  </si>
  <si>
    <t>±5,822</t>
  </si>
  <si>
    <t>±6,675</t>
  </si>
  <si>
    <t>±1.6</t>
  </si>
  <si>
    <t>±1.5</t>
  </si>
  <si>
    <t>Civilian noninstitutionalized population 18 to 64 years</t>
  </si>
  <si>
    <t>±7,200</t>
  </si>
  <si>
    <t>±7,228</t>
  </si>
  <si>
    <t>±7,405</t>
  </si>
  <si>
    <t>±6,553</t>
  </si>
  <si>
    <t>±7,128</t>
  </si>
  <si>
    <t>±8,225</t>
  </si>
  <si>
    <t>±8,534</t>
  </si>
  <si>
    <t>±6,721</t>
  </si>
  <si>
    <t>±6,780</t>
  </si>
  <si>
    <t>±7,283</t>
  </si>
  <si>
    <t>±9,229</t>
  </si>
  <si>
    <t>±1.3</t>
  </si>
  <si>
    <t>±1.4</t>
  </si>
  <si>
    <t>Civilian noninstitutionalized population 65 years and older</t>
  </si>
  <si>
    <t>±1,731</t>
  </si>
  <si>
    <t>±1,626</t>
  </si>
  <si>
    <t>±1,125</t>
  </si>
  <si>
    <t>±1,439</t>
  </si>
  <si>
    <t>±2,261</t>
  </si>
  <si>
    <t>±1,790</t>
  </si>
  <si>
    <t>±1,979</t>
  </si>
  <si>
    <t>±1,702</t>
  </si>
  <si>
    <t>±2,044</t>
  </si>
  <si>
    <t>±2,137</t>
  </si>
  <si>
    <t>±2,722</t>
  </si>
  <si>
    <t>±5.1</t>
  </si>
  <si>
    <t>±4.4</t>
  </si>
  <si>
    <t>±5.3</t>
  </si>
  <si>
    <t>±4.9</t>
  </si>
  <si>
    <t>±4.8</t>
  </si>
  <si>
    <t>±4.7</t>
  </si>
  <si>
    <t>±3.9</t>
  </si>
  <si>
    <t>±4</t>
  </si>
  <si>
    <t>±4.0</t>
  </si>
  <si>
    <t>Civilian Noninstitutionalized Population: The civilian noninstitutional population consists of persons 16 years of age and older residing in the 50 States and the District of Columbia who are not inmates of institutions (for example, penal and mental facilities and homes for the aged) and who are not on active duty in the Armed Forces.</t>
  </si>
  <si>
    <t>* Due to COVID-19, the US Census Bureau was compelled to make modifications to the 2020 American Community Survey (ACS). Adjustments were implemented to address nonresponse bias, weighting methodology, among other issues in the American Community Survey. Consequently, the Bureau does not recommend comparing their "experimental estimates" with standard ACS estimates or the decennial census.</t>
  </si>
  <si>
    <r>
      <t>Source:</t>
    </r>
    <r>
      <rPr>
        <sz val="10"/>
        <rFont val="HawnHelv"/>
      </rPr>
      <t xml:space="preserve"> US Census Bureau. 2010-2021 American Community Survey 1-Year Estimates. S0201: Selected Population Profile in the United States.</t>
    </r>
  </si>
  <si>
    <t>United States</t>
  </si>
  <si>
    <t>±16,700</t>
  </si>
  <si>
    <t>±16,862</t>
  </si>
  <si>
    <t>±17,082</t>
  </si>
  <si>
    <t>±20,106</t>
  </si>
  <si>
    <t>±17,324</t>
  </si>
  <si>
    <t>±19,511</t>
  </si>
  <si>
    <t>±17,763</t>
  </si>
  <si>
    <t>±18,524</t>
  </si>
  <si>
    <t>±14,876</t>
  </si>
  <si>
    <t>±21,232</t>
  </si>
  <si>
    <t>±19,938</t>
  </si>
  <si>
    <t>±0.6</t>
  </si>
  <si>
    <t>±9,206</t>
  </si>
  <si>
    <t>±8,866</t>
  </si>
  <si>
    <t>±8,133</t>
  </si>
  <si>
    <t>±11,014</t>
  </si>
  <si>
    <t>±8,147</t>
  </si>
  <si>
    <t>±9,627</t>
  </si>
  <si>
    <t>±8,484</t>
  </si>
  <si>
    <t>±10,047</t>
  </si>
  <si>
    <t>±8,882</t>
  </si>
  <si>
    <t>±10,537</t>
  </si>
  <si>
    <t>±10,045</t>
  </si>
  <si>
    <t>±10,239</t>
  </si>
  <si>
    <t>±10,394</t>
  </si>
  <si>
    <t>±10,522</t>
  </si>
  <si>
    <t>±11,311</t>
  </si>
  <si>
    <t>±12,380</t>
  </si>
  <si>
    <t>±12,737</t>
  </si>
  <si>
    <t>±12,067</t>
  </si>
  <si>
    <t>±11,905</t>
  </si>
  <si>
    <t>±10,506</t>
  </si>
  <si>
    <t>±12,477</t>
  </si>
  <si>
    <t>±12,446</t>
  </si>
  <si>
    <t>±2,195</t>
  </si>
  <si>
    <t>±2,227</t>
  </si>
  <si>
    <t>±2,048</t>
  </si>
  <si>
    <t>±2,278</t>
  </si>
  <si>
    <t>±2,610</t>
  </si>
  <si>
    <t>±2,564</t>
  </si>
  <si>
    <t>±2,847</t>
  </si>
  <si>
    <t>±2,465</t>
  </si>
  <si>
    <t>±2,942</t>
  </si>
  <si>
    <t>±3,633</t>
  </si>
  <si>
    <t>±4,060</t>
  </si>
  <si>
    <t>±4.2</t>
  </si>
  <si>
    <t>±3.7</t>
  </si>
  <si>
    <t>±4.1</t>
  </si>
  <si>
    <t>±3.4</t>
  </si>
  <si>
    <t>±3.1</t>
  </si>
  <si>
    <t>±3.5</t>
  </si>
  <si>
    <t>±3.2</t>
  </si>
  <si>
    <t>±3.3</t>
  </si>
  <si>
    <t>±2.9</t>
  </si>
  <si>
    <t>Total Population</t>
  </si>
  <si>
    <t>±2,309</t>
  </si>
  <si>
    <t>±2,252</t>
  </si>
  <si>
    <t>±2,427</t>
  </si>
  <si>
    <t>±3,281</t>
  </si>
  <si>
    <t>±2,267</t>
  </si>
  <si>
    <t>±2,629</t>
  </si>
  <si>
    <t>±2,525</t>
  </si>
  <si>
    <t>±2,598</t>
  </si>
  <si>
    <t>±2,695</t>
  </si>
  <si>
    <t>±3,185</t>
  </si>
  <si>
    <t>±0.4</t>
  </si>
  <si>
    <t>±0.5</t>
  </si>
  <si>
    <t>±0.3</t>
  </si>
  <si>
    <t>±702</t>
  </si>
  <si>
    <t>±515</t>
  </si>
  <si>
    <t>±595</t>
  </si>
  <si>
    <t>±562</t>
  </si>
  <si>
    <t>±566</t>
  </si>
  <si>
    <t>±495</t>
  </si>
  <si>
    <t>±765</t>
  </si>
  <si>
    <t>±431</t>
  </si>
  <si>
    <t>±669</t>
  </si>
  <si>
    <t>±466</t>
  </si>
  <si>
    <t>±672</t>
  </si>
  <si>
    <t>±2,923</t>
  </si>
  <si>
    <t>±2,500</t>
  </si>
  <si>
    <t>±2,626</t>
  </si>
  <si>
    <t>±3,475</t>
  </si>
  <si>
    <t>±2,388</t>
  </si>
  <si>
    <t>±2,819</t>
  </si>
  <si>
    <t>±2,730</t>
  </si>
  <si>
    <t>±2,680</t>
  </si>
  <si>
    <t>±2,631</t>
  </si>
  <si>
    <t>±2,791</t>
  </si>
  <si>
    <t>±3,238</t>
  </si>
  <si>
    <t>±1,096</t>
  </si>
  <si>
    <t>±861</t>
  </si>
  <si>
    <t>±814</t>
  </si>
  <si>
    <t>±811</t>
  </si>
  <si>
    <t>±990</t>
  </si>
  <si>
    <t>±722</t>
  </si>
  <si>
    <t>±714</t>
  </si>
  <si>
    <t>±864</t>
  </si>
  <si>
    <t>±1,079</t>
  </si>
  <si>
    <t>±1,007</t>
  </si>
  <si>
    <r>
      <rPr>
        <b/>
        <sz val="11"/>
        <color theme="0"/>
        <rFont val="HawnHelv"/>
      </rPr>
      <t>Table 07.216</t>
    </r>
    <r>
      <rPr>
        <sz val="11"/>
        <color theme="0"/>
        <rFont val="HawnHelv"/>
        <scheme val="minor"/>
      </rPr>
      <t xml:space="preserve">  Native Hawaiians Who Have  Health Insurance Coverage (ACS) in Hawaiÿi: 2010-2021</t>
    </r>
  </si>
  <si>
    <t>Health Insurance Coverage</t>
  </si>
  <si>
    <t>Civilian noninstitutionalized population</t>
  </si>
  <si>
    <t>With private health insurance</t>
  </si>
  <si>
    <t>±2.2</t>
  </si>
  <si>
    <t>±2.4</t>
  </si>
  <si>
    <t>±1.8</t>
  </si>
  <si>
    <t>±1.9</t>
  </si>
  <si>
    <t>±2.5</t>
  </si>
  <si>
    <t>±2.3</t>
  </si>
  <si>
    <t>With public coverage</t>
  </si>
  <si>
    <t>±2.1</t>
  </si>
  <si>
    <t>±2.0</t>
  </si>
  <si>
    <t>No health insurance coverage</t>
  </si>
  <si>
    <t>±1.7</t>
  </si>
  <si>
    <r>
      <rPr>
        <b/>
        <sz val="10"/>
        <color theme="0"/>
        <rFont val="HawnHelv"/>
        <scheme val="minor"/>
      </rPr>
      <t xml:space="preserve">Table 07.153 </t>
    </r>
    <r>
      <rPr>
        <sz val="10"/>
        <color theme="0"/>
        <rFont val="HawnHelv"/>
        <scheme val="minor"/>
      </rPr>
      <t xml:space="preserve"> Leading Types of Resident Cancer Deaths in Hawai‘i: 2000‑2021</t>
    </r>
  </si>
  <si>
    <t>Cancer/Malignant Neoplasms</t>
  </si>
  <si>
    <t>Leading Types of Resident Cancer Deaths in Hawai‘i: 2000‑2021</t>
  </si>
  <si>
    <r>
      <rPr>
        <b/>
        <sz val="11"/>
        <color theme="0"/>
        <rFont val="HawnHelv"/>
      </rPr>
      <t>Table 07.218</t>
    </r>
    <r>
      <rPr>
        <sz val="11"/>
        <color theme="0"/>
        <rFont val="HawnHelv"/>
        <scheme val="minor"/>
      </rPr>
      <t xml:space="preserve">  Native Hawaiian Resident Deaths by County of Residence in Hawaiÿi: 2000-2021</t>
    </r>
  </si>
  <si>
    <t xml:space="preserve">* Includes Kalawao.
**The estimate has been suppressed because the observed number of events is very small (between 1 and 9) and not appropriate for publication. </t>
  </si>
  <si>
    <t>Native Hawaiian Resident Deaths by County of Residence in Hawaiÿi: 2000-2021</t>
  </si>
  <si>
    <t>Resident Deaths by Race-Ethnicity and County of Residence in Hawaiÿi: 2021</t>
  </si>
  <si>
    <r>
      <rPr>
        <b/>
        <sz val="11"/>
        <color theme="0"/>
        <rFont val="HawnHelv"/>
      </rPr>
      <t>Table 07.219</t>
    </r>
    <r>
      <rPr>
        <sz val="11"/>
        <color theme="0"/>
        <rFont val="HawnHelv"/>
      </rPr>
      <t xml:space="preserve">  Resident Deaths by Race-Ethnicity and County of Residence in Hawaiÿi: 2021</t>
    </r>
  </si>
  <si>
    <t>White</t>
  </si>
  <si>
    <t>American Indian or Alaska Native</t>
  </si>
  <si>
    <t>Resident Deaths by County of Residence in Hawaiÿi: 2000-2021</t>
  </si>
  <si>
    <r>
      <rPr>
        <b/>
        <sz val="11"/>
        <color theme="0"/>
        <rFont val="HawnHelv"/>
      </rPr>
      <t>Table 07.220</t>
    </r>
    <r>
      <rPr>
        <sz val="11"/>
        <color theme="0"/>
        <rFont val="HawnHelv"/>
      </rPr>
      <t xml:space="preserve">  Resident Deaths by County of Residence in Hawaiÿi: 2000-2021</t>
    </r>
  </si>
  <si>
    <t>Resident Deaths by Race-Ethnicity in Hawaiÿi: 2000-2021</t>
  </si>
  <si>
    <r>
      <rPr>
        <b/>
        <sz val="11"/>
        <color theme="0"/>
        <rFont val="HawnHelv"/>
      </rPr>
      <t>Table 07.221</t>
    </r>
    <r>
      <rPr>
        <sz val="11"/>
        <color theme="0"/>
        <rFont val="HawnHelv"/>
        <scheme val="minor"/>
      </rPr>
      <t xml:space="preserve">  Resident Deaths by Race-Ethnicity in Hawaiÿi: 2000-2021</t>
    </r>
  </si>
  <si>
    <r>
      <rPr>
        <b/>
        <sz val="11"/>
        <color theme="0"/>
        <rFont val="HawnHelv"/>
      </rPr>
      <t>Table 07.222</t>
    </r>
    <r>
      <rPr>
        <sz val="11"/>
        <color theme="0"/>
        <rFont val="HawnHelv"/>
        <scheme val="minor"/>
      </rPr>
      <t xml:space="preserve">  Resident Deaths by Race-Ethnicity and Gender in Hawaiÿi: 2000-2021</t>
    </r>
  </si>
  <si>
    <t>Resident Deaths by Race-Ethnicity and Gender in Hawaiÿi: 2000-2021</t>
  </si>
  <si>
    <r>
      <rPr>
        <b/>
        <sz val="11"/>
        <color theme="0"/>
        <rFont val="HawnHelv"/>
      </rPr>
      <t>Table 07.223</t>
    </r>
    <r>
      <rPr>
        <sz val="11"/>
        <color theme="0"/>
        <rFont val="HawnHelv"/>
        <scheme val="minor"/>
      </rPr>
      <t xml:space="preserve">  Resident Deaths by Gender in Hawaiÿi: 2000-2021</t>
    </r>
  </si>
  <si>
    <t>Resident Deaths by Gender in Hawaiÿi: 2000-2021</t>
  </si>
  <si>
    <t>Native Hawaiian Resident Deaths by Gender in Hawaiÿi: 2000-2021</t>
  </si>
  <si>
    <r>
      <rPr>
        <b/>
        <sz val="11"/>
        <color theme="0"/>
        <rFont val="HawnHelv"/>
      </rPr>
      <t>Table 07.224</t>
    </r>
    <r>
      <rPr>
        <sz val="11"/>
        <color theme="0"/>
        <rFont val="HawnHelv"/>
        <scheme val="minor"/>
      </rPr>
      <t xml:space="preserve">  Native Hawaiian Resident Deaths by Gender in Hawaiÿi: 2000-2021</t>
    </r>
  </si>
  <si>
    <t>Resident Deaths by Race-Ethnicity and Age Group in Hawaiÿi: 2021</t>
  </si>
  <si>
    <r>
      <rPr>
        <b/>
        <sz val="11"/>
        <color theme="0"/>
        <rFont val="HawnHelv"/>
      </rPr>
      <t>Table 07.226</t>
    </r>
    <r>
      <rPr>
        <sz val="11"/>
        <color theme="0"/>
        <rFont val="HawnHelv"/>
      </rPr>
      <t xml:space="preserve">  Resident Deaths by Race-Ethnicity and Age Group in Hawaiÿi: 2021</t>
    </r>
  </si>
  <si>
    <t>Native Hawaiian Resident Deaths by Age Group in Hawaiÿi: 2000-2021</t>
  </si>
  <si>
    <r>
      <rPr>
        <b/>
        <sz val="11"/>
        <color theme="0"/>
        <rFont val="HawnHelv"/>
      </rPr>
      <t>Table 07.229</t>
    </r>
    <r>
      <rPr>
        <sz val="11"/>
        <color theme="0"/>
        <rFont val="HawnHelv"/>
        <scheme val="minor"/>
      </rPr>
      <t xml:space="preserve">  Native Hawaiian Resident Deaths by Age Group in Hawaiÿi: 2000-2021</t>
    </r>
  </si>
  <si>
    <t>Resident Deaths by Age Group in Hawai‘i: 2000‑2021</t>
  </si>
  <si>
    <r>
      <rPr>
        <b/>
        <sz val="11"/>
        <color theme="0"/>
        <rFont val="HawnHelv"/>
      </rPr>
      <t>Table 07.230</t>
    </r>
    <r>
      <rPr>
        <sz val="11"/>
        <color theme="0"/>
        <rFont val="HawnHelv"/>
        <scheme val="minor"/>
      </rPr>
      <t xml:space="preserve">  Resident Deaths by Age Group in Hawaiÿi: 2000-2021</t>
    </r>
  </si>
  <si>
    <t>Resident Deaths for Males by Age Group in Hawaiÿi: 2000-2021</t>
  </si>
  <si>
    <r>
      <rPr>
        <b/>
        <sz val="11"/>
        <color theme="0"/>
        <rFont val="HawnHelv"/>
      </rPr>
      <t>Table 07.233</t>
    </r>
    <r>
      <rPr>
        <sz val="11"/>
        <color theme="0"/>
        <rFont val="HawnHelv"/>
        <scheme val="minor"/>
      </rPr>
      <t xml:space="preserve">  Resident Deaths for Males by Age Group in Hawaiÿi: 2000-2021</t>
    </r>
  </si>
  <si>
    <t>All Deaths for Females by Age Group in Hawaiÿi: 2000-2021</t>
  </si>
  <si>
    <r>
      <rPr>
        <b/>
        <sz val="11"/>
        <color theme="0"/>
        <rFont val="HawnHelv"/>
      </rPr>
      <t xml:space="preserve">Table 07.235 </t>
    </r>
    <r>
      <rPr>
        <sz val="11"/>
        <color theme="0"/>
        <rFont val="HawnHelv"/>
        <scheme val="minor"/>
      </rPr>
      <t xml:space="preserve"> All Deaths for Females by Age Group in Hawaiÿi: 2000-2021</t>
    </r>
  </si>
  <si>
    <t>All Native Hawaiian Deaths by Age in Hawaiÿi: 2000-2021</t>
  </si>
  <si>
    <r>
      <rPr>
        <b/>
        <sz val="11"/>
        <color theme="0"/>
        <rFont val="HawnHelv"/>
      </rPr>
      <t>Table 07.237</t>
    </r>
    <r>
      <rPr>
        <sz val="11"/>
        <color theme="0"/>
        <rFont val="HawnHelv"/>
        <scheme val="minor"/>
      </rPr>
      <t xml:space="preserve">  Resident Native Hawaiian Deaths by Age in Hawaiÿi: 2000-2021</t>
    </r>
  </si>
  <si>
    <t>All Deaths by Cause of Death in Hawaiÿi:  2000-2021</t>
  </si>
  <si>
    <r>
      <rPr>
        <b/>
        <sz val="11"/>
        <color theme="0"/>
        <rFont val="HawnHelv"/>
        <scheme val="minor"/>
      </rPr>
      <t>Table 07.238</t>
    </r>
    <r>
      <rPr>
        <sz val="11"/>
        <color theme="0"/>
        <rFont val="HawnHelv"/>
        <scheme val="minor"/>
      </rPr>
      <t xml:space="preserve">  All Deaths by Cause of Death in Hawaiÿi:  2000-2021</t>
    </r>
  </si>
  <si>
    <t>All Native Hawaiian Deaths by Cause of Death in Hawaiÿi:  2000-2021</t>
  </si>
  <si>
    <r>
      <rPr>
        <b/>
        <sz val="11"/>
        <color theme="0"/>
        <rFont val="HawnHelv"/>
      </rPr>
      <t>Table 07.239</t>
    </r>
    <r>
      <rPr>
        <sz val="11"/>
        <color theme="0"/>
        <rFont val="HawnHelv"/>
      </rPr>
      <t xml:space="preserve">  All Native Hawaiian  Deaths by Cause of Death in Hawaiÿi:  2000-2021</t>
    </r>
  </si>
  <si>
    <t>Leading Causes of Death in Hawaiÿi: 2010-2021</t>
  </si>
  <si>
    <r>
      <rPr>
        <b/>
        <sz val="11"/>
        <color theme="0"/>
        <rFont val="HawnHelv"/>
      </rPr>
      <t>Table 07.240</t>
    </r>
    <r>
      <rPr>
        <sz val="11"/>
        <color theme="0"/>
        <rFont val="HawnHelv"/>
        <scheme val="minor"/>
      </rPr>
      <t xml:space="preserve">  Leading Causes of Death in Hawaiÿi: 2010-2021</t>
    </r>
  </si>
  <si>
    <t>All Deaths Occurring in Hawaiÿi</t>
  </si>
  <si>
    <t>Resident Deaths by Cause of Death and Race-Ethnicity in Hawaiÿi: 2021</t>
  </si>
  <si>
    <r>
      <rPr>
        <b/>
        <sz val="11"/>
        <color theme="0"/>
        <rFont val="HawnHelv"/>
      </rPr>
      <t>Table 07.241</t>
    </r>
    <r>
      <rPr>
        <sz val="11"/>
        <color theme="0"/>
        <rFont val="HawnHelv"/>
      </rPr>
      <t xml:space="preserve">  Resident Deaths by Cause of Death and Race-Ethnicity in Hawaiÿi: 2021</t>
    </r>
  </si>
  <si>
    <t>Native Hawaiian Male Deaths by Selected Causes of Death in Hawai‘i: 2010-2021</t>
  </si>
  <si>
    <r>
      <rPr>
        <b/>
        <sz val="11"/>
        <color theme="0"/>
        <rFont val="HawnHelv"/>
      </rPr>
      <t>Table 07.242</t>
    </r>
    <r>
      <rPr>
        <sz val="11"/>
        <color theme="0"/>
        <rFont val="HawnHelv"/>
        <scheme val="minor"/>
      </rPr>
      <t xml:space="preserve">  Native Hawaiian Male Deaths by Selected Causes of Death in Hawai‘i: 2010-2021</t>
    </r>
  </si>
  <si>
    <t>Leading Causes of Death in Hawaiÿi</t>
  </si>
  <si>
    <t>Native Hawaiian Female Deaths by Selected Causes of Death in Hawai‘i: 2010-2021</t>
  </si>
  <si>
    <r>
      <rPr>
        <b/>
        <sz val="11"/>
        <color theme="0"/>
        <rFont val="HawnHelv"/>
      </rPr>
      <t>Table 07.243</t>
    </r>
    <r>
      <rPr>
        <sz val="11"/>
        <color theme="0"/>
        <rFont val="HawnHelv"/>
        <scheme val="minor"/>
      </rPr>
      <t xml:space="preserve">  Native Hawaiian Female Deaths by Selected Causes of Death in Hawai‘i: 2010-2021</t>
    </r>
  </si>
  <si>
    <t>Deaths by Selected Causes of Death and Gender in Hawai‘i: 2010-2021</t>
  </si>
  <si>
    <r>
      <rPr>
        <b/>
        <sz val="11"/>
        <color theme="0"/>
        <rFont val="HawnHelv"/>
      </rPr>
      <t>Table 07.244</t>
    </r>
    <r>
      <rPr>
        <sz val="11"/>
        <color theme="0"/>
        <rFont val="HawnHelv"/>
        <scheme val="minor"/>
      </rPr>
      <t xml:space="preserve">  Deaths by Selected Causes of Death and Gender in Hawai‘i: 2010-2021</t>
    </r>
  </si>
  <si>
    <t>** The estimate has been suppressed because the observed number of events is very small (between 1 and 9) and not appropriate for publication.</t>
  </si>
  <si>
    <t>Table 7.188</t>
  </si>
  <si>
    <t>Table 7.189</t>
  </si>
  <si>
    <t>Native Hawaiian Overweight, Obese Public High School Students in Hawaiÿi:  2005-2021</t>
  </si>
  <si>
    <t>Native Hawaiian overweight, Obese Public High School Students by County in Hawaiÿi: 2021</t>
  </si>
  <si>
    <r>
      <rPr>
        <b/>
        <sz val="11"/>
        <color theme="0"/>
        <rFont val="HawnHelv"/>
      </rPr>
      <t>Table 7.188</t>
    </r>
    <r>
      <rPr>
        <sz val="11"/>
        <color theme="0"/>
        <rFont val="HawnHelv"/>
      </rPr>
      <t xml:space="preserve">  Native Hawaiian Overweight, Obese Public High School Students in Hawaiÿi:  2005-2021</t>
    </r>
  </si>
  <si>
    <r>
      <rPr>
        <b/>
        <sz val="10"/>
        <color theme="1"/>
        <rFont val="HawnHelv"/>
      </rPr>
      <t>Survey Question:</t>
    </r>
    <r>
      <rPr>
        <sz val="10"/>
        <color theme="1"/>
        <rFont val="HawnHelv"/>
      </rPr>
      <t xml:space="preserve"> How much do you weigh without shoes? How tall are you without shoes? Youth are considered obese if their BMI is in the 95th percentile or greater for their age and sex.</t>
    </r>
  </si>
  <si>
    <t>Obese (&gt;=95 Percentile BMI for Age and Sex)</t>
  </si>
  <si>
    <t>State of Hawaiÿi Public High School Students
(Crude Rate)</t>
  </si>
  <si>
    <t>Native Hawaiian Public High School Students
(Crude Rate)</t>
  </si>
  <si>
    <r>
      <rPr>
        <b/>
        <sz val="10"/>
        <color theme="1"/>
        <rFont val="HawnHelv"/>
      </rPr>
      <t xml:space="preserve">Source: </t>
    </r>
    <r>
      <rPr>
        <sz val="10"/>
        <color theme="1"/>
        <rFont val="HawnHelv"/>
      </rPr>
      <t>Hawaiÿi State, Department of Health. Hawaii Health Data Warehouse. Hawaii Youth Risk Behavior Survey.</t>
    </r>
  </si>
  <si>
    <r>
      <rPr>
        <b/>
        <sz val="10"/>
        <color theme="1"/>
        <rFont val="HawnHelv"/>
      </rPr>
      <t>Survey Question:</t>
    </r>
    <r>
      <rPr>
        <sz val="10"/>
        <color theme="1"/>
        <rFont val="HawnHelv"/>
      </rPr>
      <t xml:space="preserve"> How much do you weigh without shoes? How tall are you without shoes? Youth are considered overweight if their BMI is greater than or equal to the 85th percentile to less than the 95th percentile for their age and sex.</t>
    </r>
  </si>
  <si>
    <t>Overweight (&gt;=85 Percentile &amp; &lt;95 Percentile BMI for Age &amp; Sex)</t>
  </si>
  <si>
    <r>
      <rPr>
        <b/>
        <sz val="10"/>
        <color theme="1"/>
        <rFont val="HawnHelv"/>
      </rPr>
      <t>Survey Question:</t>
    </r>
    <r>
      <rPr>
        <sz val="10"/>
        <color theme="1"/>
        <rFont val="HawnHelv"/>
      </rPr>
      <t xml:space="preserve"> How much do you weigh without shoes? How tall are you without shoes? Youth are considered overweight if their BMI is in the 85th percentile to less than the 95th percentile for their age and sex. Youth are considered obese if their BMI is in the 95th percentile or greater for their age and sex.</t>
    </r>
  </si>
  <si>
    <t>Overweight or Obese (&gt;=85 Percentile BMI for Age &amp; Sex)</t>
  </si>
  <si>
    <r>
      <rPr>
        <b/>
        <sz val="11"/>
        <color theme="0"/>
        <rFont val="HawnHelv"/>
      </rPr>
      <t>Table 7.189</t>
    </r>
    <r>
      <rPr>
        <sz val="11"/>
        <color theme="0"/>
        <rFont val="HawnHelv"/>
      </rPr>
      <t xml:space="preserve">  Native Hawaiian Overweight or Obese Public High School Students by County in Hawaiÿi: 2021</t>
    </r>
  </si>
  <si>
    <t>County</t>
  </si>
  <si>
    <r>
      <rPr>
        <b/>
        <sz val="10"/>
        <color theme="1"/>
        <rFont val="HawnHelv"/>
      </rPr>
      <t>Survey Question:</t>
    </r>
    <r>
      <rPr>
        <sz val="10"/>
        <color theme="1"/>
        <rFont val="HawnHelv"/>
      </rPr>
      <t xml:space="preserve"> How much do you weigh without shoes? How tall are you without shoes? Youth are considered overweight if their BMI is in the 85th percentile to less than the 95th percentile for their age and sex.</t>
    </r>
  </si>
  <si>
    <r>
      <rPr>
        <b/>
        <sz val="11"/>
        <color theme="0"/>
        <rFont val="HawnHelv"/>
      </rPr>
      <t>Table 7.207</t>
    </r>
    <r>
      <rPr>
        <sz val="11"/>
        <color theme="0"/>
        <rFont val="HawnHelv"/>
      </rPr>
      <t xml:space="preserve">  Native Hawaiian Overweight or Obese Public High School Students by County in Hawaiÿi: 2019</t>
    </r>
  </si>
  <si>
    <r>
      <rPr>
        <b/>
        <sz val="11"/>
        <color theme="1"/>
        <rFont val="HawnHelv"/>
      </rPr>
      <t>Table 7.207</t>
    </r>
    <r>
      <rPr>
        <sz val="11"/>
        <color theme="1"/>
        <rFont val="HawnHelv"/>
      </rPr>
      <t xml:space="preserve">  Native Hawaiian Overweight or Obese Public High School Students by County in Hawaiÿi: 2017</t>
    </r>
  </si>
  <si>
    <t>Table 7.209</t>
  </si>
  <si>
    <t>Table 7.210</t>
  </si>
  <si>
    <t>Table 7.211</t>
  </si>
  <si>
    <t>Table 7.212</t>
  </si>
  <si>
    <t>Table 7.213</t>
  </si>
  <si>
    <t>Depression in Past 12 Months in Hawai‘i Public High Schools: 2005-2021</t>
  </si>
  <si>
    <t>Suicide‑Thoughts, During past 12 months, in Hawai‘i Public High Schools: 2005-2021</t>
  </si>
  <si>
    <t>Suicide‑Plan, During past 12 Months, in Hawai‘i Public High Schools: 2005-2021</t>
  </si>
  <si>
    <t>Suicide Attempted, During past 12 months, in Hawai‘i Public High Schools: 2005-2021</t>
  </si>
  <si>
    <t>Suicide Attempted During the Past 12 Months Resulting in Injury Requiring Treatment, in Hawai‘i Public High Schools: 2005-2021</t>
  </si>
  <si>
    <r>
      <t xml:space="preserve">Table 7.209  </t>
    </r>
    <r>
      <rPr>
        <sz val="11"/>
        <color theme="0"/>
        <rFont val="HawnHelv"/>
      </rPr>
      <t>Depression in Past 12 Months in Hawaiÿi Public High Schools: 2005-2021</t>
    </r>
  </si>
  <si>
    <r>
      <rPr>
        <b/>
        <sz val="10"/>
        <color theme="1"/>
        <rFont val="HawnHelv"/>
      </rPr>
      <t>Survey Question:</t>
    </r>
    <r>
      <rPr>
        <sz val="10"/>
        <color theme="1"/>
        <rFont val="HawnHelv"/>
      </rPr>
      <t xml:space="preserve"> During the past 12 months, did you ever feel so sad or hopeless almost every day for two weeks or more in a row that you stopped doing some usual activities?</t>
    </r>
  </si>
  <si>
    <t>Depression in Past 12 Months</t>
  </si>
  <si>
    <r>
      <rPr>
        <b/>
        <sz val="10"/>
        <color theme="1"/>
        <rFont val="HawnHelv"/>
      </rPr>
      <t xml:space="preserve">Source: </t>
    </r>
    <r>
      <rPr>
        <sz val="10"/>
        <color theme="1"/>
        <rFont val="HawnHelv"/>
      </rPr>
      <t>Hawaiÿi State, Department of Health. Hawaii Health Data Warehouse. Hawaii School Health Survey: Hawaii Youth Risk Behavior Survey.</t>
    </r>
  </si>
  <si>
    <r>
      <t>Table 7.210</t>
    </r>
    <r>
      <rPr>
        <sz val="11"/>
        <color theme="0"/>
        <rFont val="HawnHelv"/>
      </rPr>
      <t xml:space="preserve">  Suicide‑Thoughts, During past 12 months, in Hawai‘i Public High Schools: 2005-2021</t>
    </r>
  </si>
  <si>
    <r>
      <rPr>
        <b/>
        <sz val="10"/>
        <color theme="1"/>
        <rFont val="HawnHelv"/>
      </rPr>
      <t>Survey Question:</t>
    </r>
    <r>
      <rPr>
        <sz val="10"/>
        <color theme="1"/>
        <rFont val="HawnHelv"/>
      </rPr>
      <t xml:space="preserve"> During the past 12 months, did you ever seriously consider attempting suicide?</t>
    </r>
  </si>
  <si>
    <t>Suicide - Thoughts, Past 12 Months</t>
  </si>
  <si>
    <r>
      <t>Table 7.211</t>
    </r>
    <r>
      <rPr>
        <sz val="11"/>
        <color theme="0"/>
        <rFont val="HawnHelv"/>
      </rPr>
      <t xml:space="preserve">  Suicide‑Plan, During past 12 Months, in Hawai‘i Public High Schools: 2005-2021</t>
    </r>
  </si>
  <si>
    <r>
      <rPr>
        <b/>
        <sz val="10"/>
        <color theme="1"/>
        <rFont val="HawnHelv"/>
      </rPr>
      <t>Survey Question:</t>
    </r>
    <r>
      <rPr>
        <sz val="10"/>
        <color theme="1"/>
        <rFont val="HawnHelv"/>
      </rPr>
      <t xml:space="preserve"> During the past 12 months, did you make a plan about how you would attempt suicide?</t>
    </r>
  </si>
  <si>
    <t>Suicide - Plan, Past 12 Months</t>
  </si>
  <si>
    <r>
      <t>Table 7.212</t>
    </r>
    <r>
      <rPr>
        <sz val="11"/>
        <color theme="0"/>
        <rFont val="HawnHelv"/>
      </rPr>
      <t xml:space="preserve">  Suicide Attempted, During past 12 months, in Hawai‘i Public High Schools: 2005-2021</t>
    </r>
  </si>
  <si>
    <r>
      <rPr>
        <b/>
        <sz val="10"/>
        <color theme="1"/>
        <rFont val="HawnHelv"/>
      </rPr>
      <t>Survey Question:</t>
    </r>
    <r>
      <rPr>
        <sz val="10"/>
        <color theme="1"/>
        <rFont val="HawnHelv"/>
      </rPr>
      <t xml:space="preserve"> During the past 12 months, how many times did you actually attempt suicide?</t>
    </r>
  </si>
  <si>
    <t>Suicide - Attempted, Past 12 Months</t>
  </si>
  <si>
    <t xml:space="preserve">**The data have been suppressed because the total number of responses to the question is less than 100. </t>
  </si>
  <si>
    <r>
      <rPr>
        <b/>
        <sz val="11"/>
        <color theme="0"/>
        <rFont val="HawnHelv"/>
      </rPr>
      <t>Table 7.213:</t>
    </r>
    <r>
      <rPr>
        <sz val="11"/>
        <color theme="0"/>
        <rFont val="HawnHelv"/>
      </rPr>
      <t xml:space="preserve">  Suicide Attempted During the Past 12 Months Resulting in Injury Requiring Treatment, in Hawaiÿi Public High Schools: 2005-2021</t>
    </r>
  </si>
  <si>
    <r>
      <rPr>
        <b/>
        <sz val="10"/>
        <color theme="1"/>
        <rFont val="HawnHelv"/>
      </rPr>
      <t>Survey Question:</t>
    </r>
    <r>
      <rPr>
        <sz val="10"/>
        <color theme="1"/>
        <rFont val="HawnHelv"/>
      </rPr>
      <t xml:space="preserve"> If you attempted suicide during the past 12 months, did any attempt result in an injury, poisoning, or overdose that had to be treated by a doctor or nurse?</t>
    </r>
  </si>
  <si>
    <t>Suicide - Attempt Result in Injury/Treatment, Past 12 Months</t>
  </si>
  <si>
    <t>Women who Received Adequate or Better Prenatal Care According to the Kotelchuck or Adequacy of Prenatal Care Utilization Index (2016+) in Hawaiÿi: 2016-2021</t>
  </si>
  <si>
    <t>Table 7.24</t>
  </si>
  <si>
    <r>
      <rPr>
        <b/>
        <sz val="11"/>
        <color theme="0"/>
        <rFont val="HawnHelv"/>
      </rPr>
      <t xml:space="preserve">Table 7.24 </t>
    </r>
    <r>
      <rPr>
        <sz val="11"/>
        <color theme="0"/>
        <rFont val="HawnHelv"/>
      </rPr>
      <t xml:space="preserve"> Women who received adequate or better prenatal care according to the Kotelchuck or Adequacy of Prenatal Care Utilization Index (2016+) in Hawaiÿi: 2016-2021</t>
    </r>
  </si>
  <si>
    <r>
      <rPr>
        <b/>
        <sz val="10"/>
        <rFont val="HawnHelv"/>
      </rPr>
      <t>Survey Question:</t>
    </r>
    <r>
      <rPr>
        <sz val="10"/>
        <rFont val="HawnHelv"/>
      </rPr>
      <t xml:space="preserve"> Based on a series of questions to calculate a value for the Kotelchuck index (Adequacy of Prenatal Care Utilization index) for appropriate prenatal care. Index for whether mother received early and adequate prenatal care. Questions not asked before 2009.</t>
    </r>
  </si>
  <si>
    <t>PNC - Received Early and Adequate Prenatal Care (2016+)</t>
  </si>
  <si>
    <r>
      <rPr>
        <b/>
        <sz val="10"/>
        <rFont val="HawnHelv"/>
      </rPr>
      <t xml:space="preserve">Source: </t>
    </r>
    <r>
      <rPr>
        <sz val="10"/>
        <rFont val="HawnHelv"/>
      </rPr>
      <t>Hawaiÿi State, Department of Health. Hawaii Health Data Warehouse. Pregnancy Risk Assessment Monitoring System (PRAMS).</t>
    </r>
  </si>
  <si>
    <t>Table 7.65</t>
  </si>
  <si>
    <t>Table 7.66</t>
  </si>
  <si>
    <t>Table 7.67</t>
  </si>
  <si>
    <t>Table 7.68</t>
  </si>
  <si>
    <t>Native Hawaiian Infant Delivery by Gestational Age in Hawaiÿi: 2000-2021</t>
  </si>
  <si>
    <t>Gestational Diabetes by Race-Ethnicity in Hawaiÿi: 2009-2021</t>
  </si>
  <si>
    <t>Physical Abuse by Husband/Partner Before Pregnancy for Native Hawaiian Mothers in Hawaiÿi: 2009-2021</t>
  </si>
  <si>
    <t>Physical Abuse by Husband/Partner During Pregnancy for Native Hawaiian Mothers in Hawaiÿi: 2009-2021</t>
  </si>
  <si>
    <t>Table 7.74</t>
  </si>
  <si>
    <t>Table 7.75</t>
  </si>
  <si>
    <t>Table 7.76</t>
  </si>
  <si>
    <t>Table 7.77</t>
  </si>
  <si>
    <t>Table 7.78</t>
  </si>
  <si>
    <t>Table 7.79</t>
  </si>
  <si>
    <t>Table 7.80</t>
  </si>
  <si>
    <t>Table 7.81</t>
  </si>
  <si>
    <t>Table 7.82</t>
  </si>
  <si>
    <t>Table 7.83</t>
  </si>
  <si>
    <t>Breastfeeding (any) Duration (grouped) by Race-Ethnicity in Hawaiÿi: 2021</t>
  </si>
  <si>
    <t>Breastfeeding (any) Duration (grouped), Among Native Hawaiian Mothers in Hawaiÿi: 2000-2021</t>
  </si>
  <si>
    <t>Breastfeeding (exclusive) Duration (grouped) by Race-Ethnicity in Hawaiÿi: 2021</t>
  </si>
  <si>
    <t>Native Hawaiian Breastfeeding (exclusive) Duration in Hawai‘i: 2000‑2021</t>
  </si>
  <si>
    <t>Postpartum Contraception by Native Hawaiian Mother's in Hawaiÿi: 2000-2021</t>
  </si>
  <si>
    <t>Native Hawaiian Mothers who needed a Dental Visit During Pregnancy in Hawaiÿi: 2000‐2021</t>
  </si>
  <si>
    <t>Postpartum Depression for Native Hawaiian Women in Hawaiÿi: 2012-2021</t>
  </si>
  <si>
    <t>Drinking Alcohol 3 Months Before Pregnancy for Native Hawaiian Mothers in Hawaiÿi: 2000‑2021</t>
  </si>
  <si>
    <t>Binge Drinking 3 Months Before Pregnancy for Native Hawaiian Mothers in Hawaiÿi: 2009‑2021</t>
  </si>
  <si>
    <t>Drinking Alcohol Last 3 Months of Pregnancy for Native Hawaiian Mothers in Hawaiÿi: 2000‑2021</t>
  </si>
  <si>
    <t>Table 7.85</t>
  </si>
  <si>
    <t>Table 7.86</t>
  </si>
  <si>
    <t>Table 7.87</t>
  </si>
  <si>
    <t>Table 7.88</t>
  </si>
  <si>
    <t>Table 7.89</t>
  </si>
  <si>
    <t>Table 7.90</t>
  </si>
  <si>
    <t>Mother's Preconception Weight  (BMI status)  for Native Hawaiian Mothers in Hawaiÿi: 2000-2021</t>
  </si>
  <si>
    <t>Infant's Sleeping Position by Native Hawaiian Mothers in Hawaiÿi: 2000-2021</t>
  </si>
  <si>
    <t>Infant's Sleeping Position on Back by Mothers Race in Hawaiÿi: 2000-2021</t>
  </si>
  <si>
    <t>Mothers who Smoked 3 Months Before Pregnancy for Native Hawaiian Mothers in Hawaiÿi: 2000-2021</t>
  </si>
  <si>
    <t>Mothers who Smoked During Last 3 Months of Pregnancy for Native Hawaiian Mothers in Hawaiÿi: 2000-2021</t>
  </si>
  <si>
    <t>Mothers Smoking Now (3-6 Months After Birth) for Native Hawaiian Mothers in Hawaiÿi: 2000‑2021</t>
  </si>
  <si>
    <t>Table 7.92</t>
  </si>
  <si>
    <t>Intended Pregnancy (live birth) by Native Hawaiian Mothers in Hawaiÿi: 2012-2021</t>
  </si>
  <si>
    <r>
      <rPr>
        <b/>
        <sz val="11"/>
        <color theme="0"/>
        <rFont val="HawnHelv"/>
        <scheme val="minor"/>
      </rPr>
      <t xml:space="preserve">Table 7.65 </t>
    </r>
    <r>
      <rPr>
        <sz val="11"/>
        <color theme="0"/>
        <rFont val="HawnHelv"/>
        <scheme val="minor"/>
      </rPr>
      <t xml:space="preserve"> Native Hawaiian Infant Delivery by Gestational Age in Hawaiÿi: 2000-2021</t>
    </r>
  </si>
  <si>
    <r>
      <rPr>
        <b/>
        <sz val="10"/>
        <color theme="1"/>
        <rFont val="HawnHelv"/>
        <scheme val="minor"/>
      </rPr>
      <t>Survey Question:</t>
    </r>
    <r>
      <rPr>
        <sz val="10"/>
        <color theme="1"/>
        <rFont val="HawnHelv"/>
        <scheme val="minor"/>
      </rPr>
      <t xml:space="preserve"> The gestational age comes from the birth certificate. Gestational age, categorized as early preterm (&lt;32 weeks), preterm (32-36 weeks), normal term (37-41 weeks) and post term (42+ weeks).</t>
    </r>
  </si>
  <si>
    <t>Gestational Age - Early Preterm (&lt;32 weeks)</t>
  </si>
  <si>
    <t>―</t>
  </si>
  <si>
    <t>**The data have been suppressed because the total number of responses to the question is less than 30 or the relative standard error is greater than 0.50. Consider aggregating years or reducing the number of filters selected, to improve reliability and availability of the data.
― data not reported</t>
  </si>
  <si>
    <t>Gestational Age - Preterm (32-36 weeks)</t>
  </si>
  <si>
    <t>― data not reported</t>
  </si>
  <si>
    <t>Gestational Age - Full Term (37-41 weeks)</t>
  </si>
  <si>
    <t>Gestational Age - Post Term  (42+ weeks)</t>
  </si>
  <si>
    <r>
      <rPr>
        <b/>
        <sz val="10"/>
        <rFont val="HawnHelv"/>
        <scheme val="minor"/>
      </rPr>
      <t xml:space="preserve">Source: </t>
    </r>
    <r>
      <rPr>
        <sz val="10"/>
        <rFont val="HawnHelv"/>
        <scheme val="minor"/>
      </rPr>
      <t>Hawaiÿi State, Department of Health. Hawaii Health Data Warehouse. Pregnancy Risk Assessment Monitoring System (PRAMS).</t>
    </r>
  </si>
  <si>
    <r>
      <t>Table 7.66</t>
    </r>
    <r>
      <rPr>
        <sz val="11"/>
        <color theme="0"/>
        <rFont val="HawnHelv"/>
      </rPr>
      <t xml:space="preserve">  Gestational Diabetes by Race-Ethnicity in Hawaiÿi: 2009-2021</t>
    </r>
  </si>
  <si>
    <r>
      <t>Survey Question:</t>
    </r>
    <r>
      <rPr>
        <sz val="10"/>
        <color rgb="FF000000"/>
        <rFont val="HawnHelv"/>
      </rPr>
      <t xml:space="preserve"> During your most recent pregnancy, were you told by a doctor, nurse, or other health care worker that you had gestational diabetes (diabetes that started during this pregnancy)? Question not asked before 2009.</t>
    </r>
  </si>
  <si>
    <t>Gestational Diabetes</t>
  </si>
  <si>
    <r>
      <rPr>
        <b/>
        <sz val="10"/>
        <rFont val="HawnHelv"/>
      </rPr>
      <t xml:space="preserve">Source: </t>
    </r>
    <r>
      <rPr>
        <sz val="10"/>
        <rFont val="HawnHelv"/>
        <family val="2"/>
      </rPr>
      <t>Hawaiÿi State, Department of Health. Hawaii Health Data Warehouse. Pregnancy Risk Assessment Monitoring System (PRAMS).</t>
    </r>
  </si>
  <si>
    <r>
      <t>Table 7.67</t>
    </r>
    <r>
      <rPr>
        <sz val="11"/>
        <color theme="0"/>
        <rFont val="HawnHelv"/>
      </rPr>
      <t xml:space="preserve">  Physical Abuse by Husband/Partner Before Pregnancy for Native Hawaiian Mothers in Hawaiÿi: 2009-2021</t>
    </r>
  </si>
  <si>
    <r>
      <t>Survey Question:</t>
    </r>
    <r>
      <rPr>
        <sz val="10"/>
        <color rgb="FF000000"/>
        <rFont val="HawnHelv"/>
      </rPr>
      <t xml:space="preserve"> During the 12 months before pregnancy, did your husband or partner push, hit, slap, kick, choke, or physically hurt you in any other way? </t>
    </r>
  </si>
  <si>
    <t>Physical Abuse by Husband/ Partner Before Pregnancy</t>
  </si>
  <si>
    <t>Race/Ethnicity</t>
  </si>
  <si>
    <r>
      <rPr>
        <b/>
        <sz val="11"/>
        <color theme="0"/>
        <rFont val="HawnHelv"/>
      </rPr>
      <t>Table 7.68</t>
    </r>
    <r>
      <rPr>
        <sz val="11"/>
        <color theme="0"/>
        <rFont val="HawnHelv"/>
      </rPr>
      <t xml:space="preserve">  Physical Abuse by Husband/Partner During Pregnancy for Native Hawaiian Mothers in Hawaiÿi: 2009-2021</t>
    </r>
  </si>
  <si>
    <r>
      <t>Survey Question:</t>
    </r>
    <r>
      <rPr>
        <sz val="10"/>
        <color rgb="FF000000"/>
        <rFont val="HawnHelv"/>
      </rPr>
      <t xml:space="preserve"> During your most recent pregnancy, did your husband or partner push, hit, slap, kick, choke, or physically hurt you in any other way?</t>
    </r>
  </si>
  <si>
    <t>Physical Abuse by Husband/ Partner During Pregnancy</t>
  </si>
  <si>
    <r>
      <rPr>
        <b/>
        <sz val="11"/>
        <color theme="0"/>
        <rFont val="HawnHelv"/>
      </rPr>
      <t>Table 7.74</t>
    </r>
    <r>
      <rPr>
        <sz val="11"/>
        <color theme="0"/>
        <rFont val="HawnHelv"/>
        <scheme val="minor"/>
      </rPr>
      <t xml:space="preserve">  Breastfeeding (any) Duration (grouped) by Race-Ethnicity in Hawaiÿi: 2021</t>
    </r>
  </si>
  <si>
    <r>
      <rPr>
        <b/>
        <sz val="10"/>
        <color theme="1"/>
        <rFont val="HawnHelv"/>
      </rPr>
      <t>Survey Question:</t>
    </r>
    <r>
      <rPr>
        <sz val="10"/>
        <color theme="1"/>
        <rFont val="HawnHelv"/>
        <scheme val="minor"/>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t>
    </r>
  </si>
  <si>
    <t>Race</t>
  </si>
  <si>
    <t>Breastfeeding (any) duration (grouped)</t>
  </si>
  <si>
    <t>Never breastfed</t>
  </si>
  <si>
    <t>Breastfed &lt;1 week</t>
  </si>
  <si>
    <t>Breastfed 1-4 weeks</t>
  </si>
  <si>
    <t>Breastfed 5-8 weeks</t>
  </si>
  <si>
    <t>Breastfed 9+ weeks</t>
  </si>
  <si>
    <t xml:space="preserve">**The data have been suppressed because the total number of responses to the question is less than 30 or the relative standard error is greater than 0.50. </t>
  </si>
  <si>
    <r>
      <rPr>
        <b/>
        <sz val="10"/>
        <color theme="1"/>
        <rFont val="HawnHelv"/>
      </rPr>
      <t xml:space="preserve">Source: </t>
    </r>
    <r>
      <rPr>
        <sz val="10"/>
        <color theme="1"/>
        <rFont val="HawnHelv"/>
      </rPr>
      <t>Hawaiÿi State, Department of Health. Hawaii Health Data Warehouse. Pregnancy Risk Assessment Monitoring System (PRAMS).</t>
    </r>
  </si>
  <si>
    <r>
      <rPr>
        <b/>
        <sz val="11"/>
        <color theme="0"/>
        <rFont val="HawnHelv"/>
      </rPr>
      <t>Table 7.76</t>
    </r>
    <r>
      <rPr>
        <sz val="11"/>
        <color theme="0"/>
        <rFont val="HawnHelv"/>
        <scheme val="minor"/>
      </rPr>
      <t xml:space="preserve">  Breastfeeding (any) Duration (grouped) by Race-Ethnicity in Hawaiÿi: 2020</t>
    </r>
  </si>
  <si>
    <r>
      <rPr>
        <b/>
        <sz val="10"/>
        <color theme="1"/>
        <rFont val="HawnHelv"/>
      </rPr>
      <t>Table 7.76</t>
    </r>
    <r>
      <rPr>
        <sz val="10"/>
        <color theme="1"/>
        <rFont val="HawnHelv"/>
        <scheme val="minor"/>
      </rPr>
      <t xml:space="preserve">  Breastfeeding (any) Duration (grouped) by Race-Ethnicity in Hawaiÿi: 2019</t>
    </r>
  </si>
  <si>
    <t>**The data have been suppressed because the total number of responses to the question is less than 30 or the relative standard error is greater than 0.50. Consider aggregating years or reducing the number of filters selected, to improve reliability and availability of the data.</t>
  </si>
  <si>
    <r>
      <rPr>
        <b/>
        <sz val="10"/>
        <color theme="1"/>
        <rFont val="HawnHelv"/>
      </rPr>
      <t>Table 7.76</t>
    </r>
    <r>
      <rPr>
        <sz val="10"/>
        <color theme="1"/>
        <rFont val="HawnHelv"/>
        <scheme val="minor"/>
      </rPr>
      <t xml:space="preserve">  Breastfeeding (any) Duration (grouped) by Race-Ethnicity in Hawaiÿi: 2016</t>
    </r>
  </si>
  <si>
    <t>**The estimate has been suppressed because 1) The relative standard error is greater than 50% or when the relative standard error can't be determined. Consider aggregating years to decrease the relative standard error and improve the reliability of the estimate. 2) the observed number of events is very small and not appropriate for publication, or 3) it could be used to calculate the number in a cell that has been suppressed.</t>
  </si>
  <si>
    <r>
      <rPr>
        <b/>
        <sz val="10"/>
        <color theme="1"/>
        <rFont val="HawnHelv"/>
      </rPr>
      <t>Table 7.76</t>
    </r>
    <r>
      <rPr>
        <sz val="10"/>
        <color theme="1"/>
        <rFont val="HawnHelv"/>
        <scheme val="minor"/>
      </rPr>
      <t xml:space="preserve">  Breastfeeding (any) Duration (grouped) by Race-Ethnicity in Hawaiÿi: 2015</t>
    </r>
  </si>
  <si>
    <r>
      <rPr>
        <b/>
        <sz val="10"/>
        <color theme="1"/>
        <rFont val="HawnHelv"/>
      </rPr>
      <t xml:space="preserve">Table 7.76 </t>
    </r>
    <r>
      <rPr>
        <sz val="10"/>
        <color theme="1"/>
        <rFont val="HawnHelv"/>
        <scheme val="minor"/>
      </rPr>
      <t xml:space="preserve">  Breastfeeding (any) Duration (grouped) by Race-Ethnicity in Hawaiÿi: 2014</t>
    </r>
  </si>
  <si>
    <r>
      <rPr>
        <b/>
        <sz val="10"/>
        <color theme="1"/>
        <rFont val="HawnHelv"/>
      </rPr>
      <t xml:space="preserve">Table 7.76 </t>
    </r>
    <r>
      <rPr>
        <sz val="10"/>
        <color theme="1"/>
        <rFont val="HawnHelv"/>
        <scheme val="minor"/>
      </rPr>
      <t xml:space="preserve">  Breastfeeding (any) Duration (grouped) by Race-Ethnicity in Hawaiÿi: 2013</t>
    </r>
  </si>
  <si>
    <r>
      <rPr>
        <b/>
        <sz val="11"/>
        <color theme="0"/>
        <rFont val="HawnHelv"/>
      </rPr>
      <t>Table 7.75</t>
    </r>
    <r>
      <rPr>
        <sz val="11"/>
        <color theme="0"/>
        <rFont val="HawnHelv"/>
        <scheme val="minor"/>
      </rPr>
      <t xml:space="preserve">  Breastfeeding (any) Duration (grouped), Among Native Hawaiian Mothers in Hawaiÿi: 2000-2021</t>
    </r>
  </si>
  <si>
    <t>Based on a series of questions. Baby's age at time questionnaire was completed. Did you ever breastfeed or pump breast milk to feed your new baby after delivery, even for a short period of time? Are you currently breastfeeding or feeding pumped milk to your new baby?</t>
  </si>
  <si>
    <t>Breastfeeding: Never Breastfed</t>
  </si>
  <si>
    <t>Breastfeeding: Breastfed &lt;1 Week</t>
  </si>
  <si>
    <t>Breastfeeding: Breastfed 1-4 Weeks</t>
  </si>
  <si>
    <t>Breastfeeding: Breastfed 5-8 Weeks</t>
  </si>
  <si>
    <t>Breastfeeding: Breastfed 9+ Weeks</t>
  </si>
  <si>
    <r>
      <rPr>
        <b/>
        <sz val="10"/>
        <color theme="0"/>
        <rFont val="HawnHelv"/>
      </rPr>
      <t xml:space="preserve">Table 7.76  </t>
    </r>
    <r>
      <rPr>
        <sz val="10"/>
        <color theme="0"/>
        <rFont val="HawnHelv"/>
      </rPr>
      <t>Breastfeeding (exclusive) Duration (grouped) by Race-Ethnicity in Hawaiÿi: 2021</t>
    </r>
  </si>
  <si>
    <r>
      <rPr>
        <b/>
        <sz val="10"/>
        <color theme="1"/>
        <rFont val="HawnHelv"/>
      </rPr>
      <t>Survey Question:</t>
    </r>
    <r>
      <rPr>
        <sz val="10"/>
        <color theme="1"/>
        <rFont val="HawnHelv"/>
        <scheme val="minor"/>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 How old was your new baby the first time he or she ate food (such as baby cereal, baby food, or any other food)? How old was your new baby the first time he or she drank liquids other than breast milk (such as formula, water, juice, tea, or cow's milk)?</t>
    </r>
  </si>
  <si>
    <t>Breastfeeding (exclusive) duration (grouped)</t>
  </si>
  <si>
    <r>
      <rPr>
        <b/>
        <sz val="10"/>
        <color theme="0"/>
        <rFont val="HawnHelv"/>
      </rPr>
      <t xml:space="preserve">Table 7.78  </t>
    </r>
    <r>
      <rPr>
        <sz val="10"/>
        <color theme="0"/>
        <rFont val="HawnHelv"/>
      </rPr>
      <t>Breastfeeding (exclusive) Duration (grouped) by Race-Ethnicity in Hawaiÿi: 2020</t>
    </r>
  </si>
  <si>
    <r>
      <rPr>
        <b/>
        <sz val="10"/>
        <color theme="1"/>
        <rFont val="HawnHelv"/>
      </rPr>
      <t xml:space="preserve">Table 7.78  </t>
    </r>
    <r>
      <rPr>
        <sz val="10"/>
        <color theme="1"/>
        <rFont val="HawnHelv"/>
      </rPr>
      <t>Breastfeeding (exclusive) Duration (grouped) by Race-Ethnicity in Hawaiÿi: 2019</t>
    </r>
  </si>
  <si>
    <r>
      <rPr>
        <b/>
        <sz val="10"/>
        <color theme="1"/>
        <rFont val="HawnHelv"/>
      </rPr>
      <t xml:space="preserve">Table 7.78  </t>
    </r>
    <r>
      <rPr>
        <sz val="10"/>
        <color theme="1"/>
        <rFont val="HawnHelv"/>
      </rPr>
      <t>Breastfeeding (exclusive) Duration (grouped) by Race-Ethnicity in Hawaiÿi: 2016</t>
    </r>
  </si>
  <si>
    <r>
      <rPr>
        <b/>
        <sz val="10"/>
        <color theme="1"/>
        <rFont val="HawnHelv"/>
      </rPr>
      <t xml:space="preserve">Table 7.78  </t>
    </r>
    <r>
      <rPr>
        <sz val="10"/>
        <color theme="1"/>
        <rFont val="HawnHelv"/>
      </rPr>
      <t>Breastfeeding (exclusive) Duration (grouped) by Race-Ethnicity in Hawaiÿi: 2015</t>
    </r>
  </si>
  <si>
    <r>
      <rPr>
        <b/>
        <sz val="10"/>
        <color theme="1"/>
        <rFont val="HawnHelv"/>
      </rPr>
      <t xml:space="preserve">Table 7.78  </t>
    </r>
    <r>
      <rPr>
        <sz val="10"/>
        <color theme="1"/>
        <rFont val="HawnHelv"/>
      </rPr>
      <t>Breastfeeding (exclusive) Duration (grouped) by Race-Ethnicity in Hawaiÿi: 2014</t>
    </r>
  </si>
  <si>
    <r>
      <rPr>
        <b/>
        <sz val="10"/>
        <color theme="1"/>
        <rFont val="HawnHelv"/>
      </rPr>
      <t xml:space="preserve">Table 7.78  </t>
    </r>
    <r>
      <rPr>
        <sz val="10"/>
        <color theme="1"/>
        <rFont val="HawnHelv"/>
      </rPr>
      <t>Breastfeeding (exclusive) Duration (grouped) by Race-Ethnicity in Hawaiÿi: 2013</t>
    </r>
  </si>
  <si>
    <r>
      <rPr>
        <b/>
        <sz val="11"/>
        <color theme="0"/>
        <rFont val="HawnHelv"/>
      </rPr>
      <t xml:space="preserve">Table 7.77 </t>
    </r>
    <r>
      <rPr>
        <sz val="11"/>
        <color theme="0"/>
        <rFont val="HawnHelv"/>
        <scheme val="minor"/>
      </rPr>
      <t xml:space="preserve"> Native Hawaiian Breastfeeding (exclusive) Duration in Hawai‘i: 2000‑2021</t>
    </r>
  </si>
  <si>
    <r>
      <rPr>
        <b/>
        <sz val="10"/>
        <color theme="1"/>
        <rFont val="HawnHelv"/>
      </rPr>
      <t>Survey Question:</t>
    </r>
    <r>
      <rPr>
        <sz val="10"/>
        <color theme="1"/>
        <rFont val="HawnHelv"/>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 How old was your new baby the first time he or she ate food (such as baby cereal, baby food, or any other food)? How old was your new baby the first time he or she drank liquids other than breast milk (such as formula, water, juice, tea, or cow's milk)?</t>
    </r>
  </si>
  <si>
    <t>Never Breastfed</t>
  </si>
  <si>
    <t>Breastfed &lt;1 Weeks</t>
  </si>
  <si>
    <t>Breastfed 1-4 Weeks</t>
  </si>
  <si>
    <t>Breastfed 5-8 Weeks</t>
  </si>
  <si>
    <t>Breastfed 9+ Weeks</t>
  </si>
  <si>
    <r>
      <rPr>
        <b/>
        <sz val="11"/>
        <color theme="0"/>
        <rFont val="HawnHelv"/>
      </rPr>
      <t>Table 7.78</t>
    </r>
    <r>
      <rPr>
        <sz val="11"/>
        <color theme="0"/>
        <rFont val="HawnHelv"/>
        <scheme val="minor"/>
      </rPr>
      <t xml:space="preserve">  Postpartum Contraception by Native Hawaiian Mother's in Hawaiÿi: 2000-2021</t>
    </r>
  </si>
  <si>
    <r>
      <rPr>
        <b/>
        <sz val="10"/>
        <color theme="1"/>
        <rFont val="HawnHelv"/>
      </rPr>
      <t xml:space="preserve">Survey Question: </t>
    </r>
    <r>
      <rPr>
        <sz val="10"/>
        <color theme="1"/>
        <rFont val="HawnHelv"/>
      </rPr>
      <t>Since your new baby was born, are you or your husband or partner doing anything now to keep from getting pregnant?</t>
    </r>
  </si>
  <si>
    <t>Contraceptive Use Since Giving Birth</t>
  </si>
  <si>
    <r>
      <rPr>
        <b/>
        <sz val="11"/>
        <color theme="0"/>
        <rFont val="HawnHelv"/>
      </rPr>
      <t>Table 7.79</t>
    </r>
    <r>
      <rPr>
        <sz val="11"/>
        <color theme="0"/>
        <rFont val="HawnHelv"/>
      </rPr>
      <t xml:space="preserve">   Native Hawaiian Mothers who needed a Dental Visit During Pregnancy in Hawaiÿi: 2000‐2021</t>
    </r>
  </si>
  <si>
    <r>
      <rPr>
        <b/>
        <sz val="10"/>
        <color theme="1"/>
        <rFont val="HawnHelv"/>
      </rPr>
      <t>Survey Question:</t>
    </r>
    <r>
      <rPr>
        <sz val="10"/>
        <color theme="1"/>
        <rFont val="HawnHelv"/>
        <scheme val="minor"/>
      </rPr>
      <t xml:space="preserve"> This question is about the care of your teeth during your most recent pregnancy. - I needed to see a dentist for a problem</t>
    </r>
  </si>
  <si>
    <t>Oral Health: Needed a Dentist During Pregnancy</t>
  </si>
  <si>
    <r>
      <rPr>
        <b/>
        <sz val="11"/>
        <color theme="0"/>
        <rFont val="HawnHelv"/>
      </rPr>
      <t xml:space="preserve">Table 7.80 </t>
    </r>
    <r>
      <rPr>
        <sz val="11"/>
        <color theme="0"/>
        <rFont val="HawnHelv"/>
        <scheme val="minor"/>
      </rPr>
      <t xml:space="preserve"> Postpartum Depression for Native Hawaiian Women in Hawaiÿi: 2012-2021</t>
    </r>
  </si>
  <si>
    <r>
      <rPr>
        <b/>
        <sz val="10"/>
        <color theme="1"/>
        <rFont val="HawnHelv"/>
      </rPr>
      <t>Survey Question:</t>
    </r>
    <r>
      <rPr>
        <sz val="10"/>
        <color theme="1"/>
        <rFont val="HawnHelv"/>
        <scheme val="minor"/>
      </rPr>
      <t xml:space="preserve"> Based on a series of questions. Since your new baby was born, how often have you felt down, depressed, or hopeless? Since your new baby was born, how often have you had little interest or little pleasure in doing things? Women were considered to have post-partum depression if they answered 'Always' or 'Often' to either of these questions. Questions not asked before 2012.</t>
    </r>
  </si>
  <si>
    <t>Post-Partum Depression (2012+)</t>
  </si>
  <si>
    <t>Post-Partum - Depression (2012+)</t>
  </si>
  <si>
    <r>
      <rPr>
        <b/>
        <sz val="10"/>
        <color theme="1"/>
        <rFont val="HawnHelv"/>
        <scheme val="minor"/>
      </rPr>
      <t xml:space="preserve">Source: </t>
    </r>
    <r>
      <rPr>
        <sz val="10"/>
        <color theme="1"/>
        <rFont val="HawnHelv"/>
        <scheme val="minor"/>
      </rPr>
      <t>Hawaiÿi State, Department of Health. Hawaii Health Data Warehouse. Pregnancy Risk Assessment Monitoring System (PRAMS).</t>
    </r>
  </si>
  <si>
    <r>
      <rPr>
        <b/>
        <sz val="10"/>
        <color theme="1"/>
        <rFont val="HawnHelv"/>
      </rPr>
      <t>Survey Question:</t>
    </r>
    <r>
      <rPr>
        <sz val="10"/>
        <color theme="1"/>
        <rFont val="HawnHelv"/>
        <scheme val="minor"/>
      </rPr>
      <t xml:space="preserve"> Mothers who responded that they felt hopeless, down, depressed, sad, or slowed down to the question: "Below is a list of feelings and experiences that women sometimes have after childbirth. Read each item to determine how well it describes your feelings and experiences." Question is only asked in 2009-2011.</t>
    </r>
  </si>
  <si>
    <t>Post-Partum Depression (2009-2011)</t>
  </si>
  <si>
    <t>Post-Partum - Depression (2009-2011)</t>
  </si>
  <si>
    <t>Source: Hawaiÿi State, Department of Health. Hawaii Health Data Warehouse. Pregnancy Risk Assessment Monitoring System (PRAMS).</t>
  </si>
  <si>
    <r>
      <rPr>
        <b/>
        <sz val="11"/>
        <color theme="0"/>
        <rFont val="HawnHelv"/>
      </rPr>
      <t>Table 7.81</t>
    </r>
    <r>
      <rPr>
        <sz val="11"/>
        <color theme="0"/>
        <rFont val="HawnHelv"/>
      </rPr>
      <t xml:space="preserve">  Drinking Alcohol 3 Months Before Pregnancy for Native Hawaiian Mothers in Hawaiÿi: 2000</t>
    </r>
    <r>
      <rPr>
        <sz val="11"/>
        <color theme="0"/>
        <rFont val="Times New Roman"/>
        <family val="1"/>
      </rPr>
      <t>‑</t>
    </r>
    <r>
      <rPr>
        <sz val="11"/>
        <color theme="0"/>
        <rFont val="HawnHelv"/>
      </rPr>
      <t>2021</t>
    </r>
  </si>
  <si>
    <r>
      <rPr>
        <b/>
        <sz val="10"/>
        <color theme="1"/>
        <rFont val="HawnHelv"/>
      </rPr>
      <t>Survey Question:</t>
    </r>
    <r>
      <rPr>
        <sz val="10"/>
        <color theme="1"/>
        <rFont val="HawnHelv"/>
        <family val="2"/>
        <scheme val="minor"/>
      </rPr>
      <t xml:space="preserve"> During the 3 months before you got pregnant, how many alcoholic drinks did you have in an average week?</t>
    </r>
  </si>
  <si>
    <t>Drank Alcohol During the 3 Months Before Pregnancy</t>
  </si>
  <si>
    <r>
      <rPr>
        <b/>
        <sz val="10"/>
        <color theme="1"/>
        <rFont val="HawnHelv"/>
      </rPr>
      <t xml:space="preserve">Source: </t>
    </r>
    <r>
      <rPr>
        <sz val="10"/>
        <color theme="1"/>
        <rFont val="HawnHelv"/>
        <family val="2"/>
      </rPr>
      <t>Hawaiÿi State, Department of Health. Hawaii Health Data Warehouse. Pregnancy Risk Assessment Monitoring System (PRAMS).</t>
    </r>
  </si>
  <si>
    <r>
      <rPr>
        <b/>
        <sz val="11"/>
        <color theme="0"/>
        <rFont val="HawnHelv"/>
      </rPr>
      <t>Table 7.82</t>
    </r>
    <r>
      <rPr>
        <sz val="11"/>
        <color theme="0"/>
        <rFont val="HawnHelv"/>
      </rPr>
      <t xml:space="preserve">  Binge Drinking 3 Months Before Pregnancy for Native Hawaiian Mothers in Hawaiÿi: 2009</t>
    </r>
    <r>
      <rPr>
        <sz val="11"/>
        <color theme="0"/>
        <rFont val="Times New Roman"/>
        <family val="1"/>
      </rPr>
      <t>‑</t>
    </r>
    <r>
      <rPr>
        <sz val="11"/>
        <color theme="0"/>
        <rFont val="HawnHelv"/>
      </rPr>
      <t>2021</t>
    </r>
  </si>
  <si>
    <t>During the 3 months before you got pregnant, how many times did you drink 4 alcoholic drinks or more in a two hour time span? The CDC definition of binge drinking for the PRAMS survey changed in 2009, from 5 drinks to 4 drinks, so the data cannot be trended with earlier years.</t>
  </si>
  <si>
    <t>Binge Drinking 3 Months Before Pregnancy</t>
  </si>
  <si>
    <r>
      <rPr>
        <b/>
        <sz val="11"/>
        <color theme="0"/>
        <rFont val="HawnHelv"/>
      </rPr>
      <t>Table 7.83</t>
    </r>
    <r>
      <rPr>
        <sz val="11"/>
        <color theme="0"/>
        <rFont val="HawnHelv"/>
      </rPr>
      <t xml:space="preserve">  Drinking Alcohol Last 3 Months of Pregnancy for Native Hawaiian Mothers in Hawaiÿi: 2000‑2021</t>
    </r>
  </si>
  <si>
    <r>
      <rPr>
        <b/>
        <sz val="10"/>
        <color theme="1"/>
        <rFont val="HawnHelv"/>
      </rPr>
      <t>Survey Question:</t>
    </r>
    <r>
      <rPr>
        <sz val="10"/>
        <color theme="1"/>
        <rFont val="HawnHelv"/>
        <scheme val="minor"/>
      </rPr>
      <t xml:space="preserve"> During the last 3 months of your pregnancy, how many alcoholic drinks did you have in an average week?</t>
    </r>
  </si>
  <si>
    <t>Drank Alcohol Last 3 Months of Pregnancy</t>
  </si>
  <si>
    <r>
      <rPr>
        <b/>
        <sz val="11"/>
        <color theme="0"/>
        <rFont val="HawnHelv"/>
        <scheme val="minor"/>
      </rPr>
      <t xml:space="preserve">Table 7.85 </t>
    </r>
    <r>
      <rPr>
        <sz val="11"/>
        <color theme="0"/>
        <rFont val="HawnHelv"/>
        <scheme val="minor"/>
      </rPr>
      <t xml:space="preserve"> Mother's Preconception Weight  (BMI status)  for Native Hawaiian Mothers in Hawaiÿi: 2000-2021</t>
    </r>
  </si>
  <si>
    <t>Based on mother's height and weight prior to pregnancy. Obese (BMI&gt;=30), Overweight (25 &lt;= BMI &lt; 30), Recommended range (18.5 &lt;= BMI &lt; 25), Underweight (BMI &lt; 18.5)</t>
  </si>
  <si>
    <t>Weight - BMI Status Before Pregnancy: 
Obese (BMI&gt;=30)</t>
  </si>
  <si>
    <t>Weight - BMI Status Before Pregnancy:
Overweight (25 &lt;= BMI &lt; 30)</t>
  </si>
  <si>
    <t>Weight - BMI Status Before Pregnancy:
Recommended Range (18.5 &lt;= BMI &lt; 25)</t>
  </si>
  <si>
    <t>Weight - BMI Status Before Pregnancy:
Underweight (BMI &lt; 18.5)</t>
  </si>
  <si>
    <r>
      <rPr>
        <b/>
        <sz val="11"/>
        <color theme="0"/>
        <rFont val="HawnHelv"/>
      </rPr>
      <t>Table 7.86</t>
    </r>
    <r>
      <rPr>
        <sz val="11"/>
        <color theme="0"/>
        <rFont val="HawnHelv"/>
        <scheme val="minor"/>
      </rPr>
      <t xml:space="preserve">  Infant's Sleeping Position by Native Hawaiian Mothers in Hawaiÿi: 2000-2021</t>
    </r>
  </si>
  <si>
    <r>
      <t xml:space="preserve">Survey Question: </t>
    </r>
    <r>
      <rPr>
        <sz val="10"/>
        <color rgb="FF000000"/>
        <rFont val="HawnHelv"/>
      </rPr>
      <t>In which one position do you most often lay your baby down to sleep now?</t>
    </r>
  </si>
  <si>
    <t>Sleep - Positioning of Baby: Back</t>
  </si>
  <si>
    <t>Sleep - Positioning of Baby: Side</t>
  </si>
  <si>
    <t>Sleep - Positioning of Baby: Stomach</t>
  </si>
  <si>
    <t>Sleep - Positioning of Baby: More than 1 Position</t>
  </si>
  <si>
    <r>
      <rPr>
        <b/>
        <sz val="11"/>
        <color theme="0"/>
        <rFont val="HawnHelv"/>
      </rPr>
      <t>Table 7.87</t>
    </r>
    <r>
      <rPr>
        <sz val="11"/>
        <color theme="0"/>
        <rFont val="HawnHelv"/>
        <scheme val="minor"/>
      </rPr>
      <t xml:space="preserve">  Infant's Sleeping Position on Back by Mothers Race in Hawaiÿi: 2000-2021</t>
    </r>
  </si>
  <si>
    <t xml:space="preserve"> Sleep - Positioning of Baby on Back</t>
  </si>
  <si>
    <r>
      <rPr>
        <b/>
        <sz val="11"/>
        <color theme="0"/>
        <rFont val="HawnHelv"/>
      </rPr>
      <t>Table 7.88</t>
    </r>
    <r>
      <rPr>
        <sz val="11"/>
        <color theme="0"/>
        <rFont val="HawnHelv"/>
      </rPr>
      <t xml:space="preserve">  Mothers who Smoked 3 Months Before Pregnancy for Native Hawaiian Mothers in Hawaiÿi: 2000-2021</t>
    </r>
  </si>
  <si>
    <r>
      <rPr>
        <b/>
        <sz val="10"/>
        <color theme="1"/>
        <rFont val="HawnHelv"/>
      </rPr>
      <t>Survey Question:</t>
    </r>
    <r>
      <rPr>
        <sz val="10"/>
        <color theme="1"/>
        <rFont val="HawnHelv"/>
        <scheme val="minor"/>
      </rPr>
      <t xml:space="preserve"> In the 3 months before you got pregnant, how many cigarettes did you smoke on an average day? (A pack has 20 cigarettes.)</t>
    </r>
  </si>
  <si>
    <t>Smoked 3 Months Before Pregnancy</t>
  </si>
  <si>
    <r>
      <rPr>
        <b/>
        <sz val="11"/>
        <color theme="0"/>
        <rFont val="HawnHelv"/>
      </rPr>
      <t>Table 7.89</t>
    </r>
    <r>
      <rPr>
        <sz val="11"/>
        <color theme="0"/>
        <rFont val="HawnHelv"/>
      </rPr>
      <t xml:space="preserve">  Mothers who Smoked During Last 3 Months of Pregnancy for Native Hawaiian Mothers in Hawaiÿi: 2000-2021</t>
    </r>
  </si>
  <si>
    <r>
      <rPr>
        <b/>
        <sz val="10"/>
        <color theme="1"/>
        <rFont val="HawnHelv"/>
      </rPr>
      <t>Survey Question:</t>
    </r>
    <r>
      <rPr>
        <sz val="10"/>
        <color theme="1"/>
        <rFont val="HawnHelv"/>
        <scheme val="minor"/>
      </rPr>
      <t xml:space="preserve"> In the last 3 months of your pregnancy, how many cigarettes did you smoke on an average day? (A pack has 20 cigarettes.)</t>
    </r>
  </si>
  <si>
    <t>Smoking During Last 3 Months of Pregnancy</t>
  </si>
  <si>
    <r>
      <rPr>
        <b/>
        <sz val="11"/>
        <color theme="0"/>
        <rFont val="HawnHelv"/>
      </rPr>
      <t>Table 7.90</t>
    </r>
    <r>
      <rPr>
        <sz val="11"/>
        <color theme="0"/>
        <rFont val="HawnHelv"/>
        <family val="2"/>
        <scheme val="minor"/>
      </rPr>
      <t xml:space="preserve">  Mothers Smoking Now (3-6 Months After Birth) for Native Hawaiian Mothers in Hawaiÿi: 2000</t>
    </r>
    <r>
      <rPr>
        <sz val="11"/>
        <color theme="0"/>
        <rFont val="Times New Roman"/>
        <family val="1"/>
      </rPr>
      <t>‑</t>
    </r>
    <r>
      <rPr>
        <sz val="11"/>
        <color theme="0"/>
        <rFont val="HawnHelv"/>
        <family val="2"/>
        <scheme val="minor"/>
      </rPr>
      <t>2021</t>
    </r>
  </si>
  <si>
    <r>
      <rPr>
        <b/>
        <sz val="10"/>
        <color theme="1"/>
        <rFont val="HawnHelv"/>
      </rPr>
      <t>Survey Question:</t>
    </r>
    <r>
      <rPr>
        <sz val="10"/>
        <color theme="1"/>
        <rFont val="HawnHelv"/>
        <family val="2"/>
        <scheme val="minor"/>
      </rPr>
      <t xml:space="preserve"> How many cigarettes do you smoke on an average day now? (A pack has 20 cigarettes.)</t>
    </r>
  </si>
  <si>
    <t>Smoke Now (3-6 Months After Birth)</t>
  </si>
  <si>
    <r>
      <rPr>
        <b/>
        <sz val="11"/>
        <color theme="0"/>
        <rFont val="HawnHelv"/>
      </rPr>
      <t>Table 7.92</t>
    </r>
    <r>
      <rPr>
        <sz val="11"/>
        <color theme="0"/>
        <rFont val="HawnHelv"/>
        <scheme val="minor"/>
      </rPr>
      <t xml:space="preserve">  Intended Pregnancy (live birth) by Native Hawaiian Mothers in Hawaiÿi: 2012-</t>
    </r>
    <r>
      <rPr>
        <sz val="11"/>
        <color theme="0"/>
        <rFont val="HawnHelv"/>
      </rPr>
      <t>2021</t>
    </r>
  </si>
  <si>
    <r>
      <t>Survey Question:</t>
    </r>
    <r>
      <rPr>
        <sz val="10"/>
        <color rgb="FF000000"/>
        <rFont val="HawnHelv"/>
      </rPr>
      <t xml:space="preserve"> Thinking back to just before you got pregnant with your new baby, how did you feel about becoming pregnant? Responses included: wanted to be pregnant sooner or then (intended), wanted to be pregnant later (mis-timed), did not want to pregnant then or at any time in the future (unintended), and not sure what they wanted (not sure).</t>
    </r>
  </si>
  <si>
    <t>Pregnancy Intention (2012+): Intended</t>
  </si>
  <si>
    <t>Pregnancy Intention (2012+): Mis-timed</t>
  </si>
  <si>
    <t>Pregnancy Intention (2012+): Unintended</t>
  </si>
  <si>
    <t>Pregnancy Intention (2012+): Not sure</t>
  </si>
  <si>
    <r>
      <t>Survey Question:</t>
    </r>
    <r>
      <rPr>
        <sz val="10"/>
        <color rgb="FF000000"/>
        <rFont val="HawnHelv"/>
      </rPr>
      <t xml:space="preserve"> Thinking back to just before you got pregnant with your new baby, how did you feel about becoming pregnant? Question was changed from 2012</t>
    </r>
  </si>
  <si>
    <t>Pregnancy Intention (2000-2011): Intended</t>
  </si>
  <si>
    <t>Pregnancy Intention (2000-2011): Mis-Timed</t>
  </si>
  <si>
    <t>Pregnancy Intention (2000-2011): Unwanted</t>
  </si>
  <si>
    <t>Intended Pregnancy (2000-2011): Intended</t>
  </si>
  <si>
    <t>Live Births of Resident Native Hawaiian Infants, Mothers, Fathers in Hawaiÿi: 2000-2021</t>
  </si>
  <si>
    <t>Live Births by Race-Ethnicity of Resident Infants, Mothers, Fathers in Hawaiÿi: 2000-2021</t>
  </si>
  <si>
    <t>Live Births by Race-Ethnicity of Resident Mothers and Selected Characteristics in Hawaiÿi: 2021</t>
  </si>
  <si>
    <t>Live Births by Race-Ethnicity of Resident Mothers and Age in Hawaiÿi: 2021</t>
  </si>
  <si>
    <t>Live Births to Resident Native Hawaiian Mothers by Age in Hawaiÿi: 2000-2021</t>
  </si>
  <si>
    <t>Live Births by Race-Ethnicity of Resident Teen Age Mothers (15 to 19 Years of Age)  in Hawaiÿi: 2000-2021</t>
  </si>
  <si>
    <t>Live Births of Resident Native Hawaiian Teen Age Mothers (15-19Years) by Selected Characteristics in Hawaiÿi: 2000-2021</t>
  </si>
  <si>
    <t>Live Births of Resident Native Hawaiian Mothers by Island of Residence in Hawaiÿi: 2000-2021</t>
  </si>
  <si>
    <t>Live Births by Race-Ethnicity of Resident Mothers by County of Residence in Hawaiÿi: 2000-2021</t>
  </si>
  <si>
    <t>Live Births of Resident Native Hawaiian Infants by Island in Hawaiÿi: 2000-2021</t>
  </si>
  <si>
    <t>Live Births by Race-Ethnicity of Resident Infants by County of Infants Birth in Hawaiÿi: 2000-2021</t>
  </si>
  <si>
    <t>Live Births of Resident Native Hawaiian Infants by Birth Island in Hawaiÿi: 2000-2021</t>
  </si>
  <si>
    <t>Live Births of Resident Infant's by Race-Ethnicity and County in Hawaiÿi: 2000-2021</t>
  </si>
  <si>
    <t>Live Births of Resident Native Hawaiian Mothers by Plurality in Hawaiÿi: 2000-2021</t>
  </si>
  <si>
    <t>Live Births of Resident Mothers by Race-Ethnicity, Plurality in Hawaiÿi: 2021</t>
  </si>
  <si>
    <t>Live Births of Resident Native Hawaiian Mothers and Trimester of First Prenatal Care Visit in Hawaiÿi: 2000-2021</t>
  </si>
  <si>
    <t>Live Births of Resident Mothers by Race-Ethnicity and Trimester of First Prenatal Care Visit in Hawaiÿi: 2021</t>
  </si>
  <si>
    <t>Live Births of Resident Native Hawaiian Mothers and Late/No Prenatal Care Visit in Hawaiÿi: 2000-2021</t>
  </si>
  <si>
    <t>Live Births of Resident Mother by Race-Ethnicity and Late or No Prenatal Care Visit in Hawaiÿi: 2000-2021</t>
  </si>
  <si>
    <t>Preterm Live Births of Resident Native Hawaiian Mothers in Hawaiÿi: 2000-2021</t>
  </si>
  <si>
    <t>Live Births by Infant's Gestational Age of Resident Native Hawaiian Mothers in Hawaiÿi: 2000-2021</t>
  </si>
  <si>
    <t>Early Preterm Live Births of Resident Native Hawaiian Mothers in Hawaiÿi: 2000-2021</t>
  </si>
  <si>
    <t>Late/Post-term (42+ weeks) Live Births of Resident Native Hawaiian Mothers in Hawaiÿi: 2000‑2021</t>
  </si>
  <si>
    <t>Preterm (32-36 weeks) Live Births by Race-Ethnicity of Resident Mothers in Hawaiÿi: 2000-2021</t>
  </si>
  <si>
    <t>Early Preterm (&lt;=31 weeks) Live Births by Race-Ethnicity of Resident Mothers in Hawaiÿi: 2000-2021</t>
  </si>
  <si>
    <t>Late/Post-term (42+ weeks) Live Births by Race-Ethnicity of Resident Mothers in Hawaiÿi: 2000-2021</t>
  </si>
  <si>
    <t>Live Births of Resident Native Hawaiian Mothers by Infant Birthweight in Hawaiÿi: 2000-2021</t>
  </si>
  <si>
    <t>Live Births of Resident Mothers by Race-Ethnicity and Infant Birthweight in Hawaiÿi: 2021</t>
  </si>
  <si>
    <t>Native Hawaiian Mothers who gave Birth to Low Birth Weight Infants (Under 2,500 grams) in Hawaiÿi: 2000-2021</t>
  </si>
  <si>
    <t>Live Births of Resident Mothers by Race-Ethnicity by Low Birthweight Infants in Hawaiÿi: 2000-2021</t>
  </si>
  <si>
    <t>Live Births of Resident Mothers by Race-Ethnicity by Very Low Birthweight Infants (&lt; 1,500 grams) in Hawaiÿi: 2000-2021</t>
  </si>
  <si>
    <r>
      <rPr>
        <b/>
        <sz val="11"/>
        <color theme="0"/>
        <rFont val="HawnHelv"/>
      </rPr>
      <t>Table 07.01</t>
    </r>
    <r>
      <rPr>
        <sz val="11"/>
        <color theme="0"/>
        <rFont val="HawnHelv"/>
      </rPr>
      <t xml:space="preserve">  Live Births of Resident Native Hawaiian Infants, Mothers, Fathers in Hawaiÿi: 2000-2021</t>
    </r>
  </si>
  <si>
    <r>
      <rPr>
        <b/>
        <sz val="11"/>
        <color theme="0"/>
        <rFont val="HawnHelv"/>
      </rPr>
      <t>Table 07.02</t>
    </r>
    <r>
      <rPr>
        <sz val="11"/>
        <color theme="0"/>
        <rFont val="HawnHelv"/>
      </rPr>
      <t xml:space="preserve">  Live Births by Race-Ethnicity of Resident Infants, Mothers, Fathers in Hawaiÿi: 2000-2021</t>
    </r>
  </si>
  <si>
    <r>
      <rPr>
        <b/>
        <sz val="11"/>
        <color theme="0"/>
        <rFont val="HawnHelv"/>
      </rPr>
      <t>Table 07.03</t>
    </r>
    <r>
      <rPr>
        <sz val="11"/>
        <color theme="0"/>
        <rFont val="HawnHelv"/>
      </rPr>
      <t xml:space="preserve">  Live Births by Race-Ethnicity of Resident Mothers and Selected Characteristics in Hawaiÿi: 2021</t>
    </r>
  </si>
  <si>
    <r>
      <rPr>
        <b/>
        <sz val="11"/>
        <color theme="0"/>
        <rFont val="HawnHelv"/>
      </rPr>
      <t>Table 07.04</t>
    </r>
    <r>
      <rPr>
        <sz val="11"/>
        <color theme="0"/>
        <rFont val="HawnHelv"/>
        <scheme val="minor"/>
      </rPr>
      <t xml:space="preserve">  Live Births by Race-Ethnicity of Resident Mothers and Age in Hawaiÿi: 2021</t>
    </r>
  </si>
  <si>
    <r>
      <rPr>
        <b/>
        <sz val="11"/>
        <color theme="0"/>
        <rFont val="HawnHelv"/>
      </rPr>
      <t>Table 07.05</t>
    </r>
    <r>
      <rPr>
        <sz val="11"/>
        <color theme="0"/>
        <rFont val="HawnHelv"/>
        <scheme val="minor"/>
      </rPr>
      <t xml:space="preserve">  Live Births to Resident Native Hawaiian Mothers by Age in Hawaiÿi: 2000-2021</t>
    </r>
  </si>
  <si>
    <r>
      <rPr>
        <b/>
        <sz val="11"/>
        <color theme="0"/>
        <rFont val="HawnHelv"/>
      </rPr>
      <t>Table 07.06</t>
    </r>
    <r>
      <rPr>
        <sz val="11"/>
        <color theme="0"/>
        <rFont val="HawnHelv"/>
      </rPr>
      <t xml:space="preserve">  Live Births by Race-Ethnicity of Resident Teen Age Mothers (15 to 19 Years of Age)  in Hawaiÿi: 2000-2021</t>
    </r>
  </si>
  <si>
    <r>
      <rPr>
        <b/>
        <sz val="11"/>
        <color theme="0"/>
        <rFont val="HawnHelv"/>
      </rPr>
      <t>Table 07.07</t>
    </r>
    <r>
      <rPr>
        <sz val="11"/>
        <color theme="0"/>
        <rFont val="HawnHelv"/>
      </rPr>
      <t xml:space="preserve">  Live Births of Resident Native Hawaiian Teen Age Mothers (15-19Years) by Selected Characteristics in Hawaiÿi: 2000-2021</t>
    </r>
  </si>
  <si>
    <r>
      <rPr>
        <b/>
        <sz val="11"/>
        <color theme="0"/>
        <rFont val="HawnHelv"/>
      </rPr>
      <t>Table 07. 11</t>
    </r>
    <r>
      <rPr>
        <sz val="11"/>
        <color theme="0"/>
        <rFont val="HawnHelv"/>
        <scheme val="minor"/>
      </rPr>
      <t xml:space="preserve">  Live Births of Resident Native Hawaiian Mothers by Island of Residence in Hawaiÿi: 2000-2021</t>
    </r>
  </si>
  <si>
    <r>
      <rPr>
        <b/>
        <sz val="11"/>
        <color theme="0"/>
        <rFont val="HawnHelv"/>
      </rPr>
      <t>Table 07.12</t>
    </r>
    <r>
      <rPr>
        <sz val="11"/>
        <color theme="0"/>
        <rFont val="HawnHelv"/>
        <scheme val="minor"/>
      </rPr>
      <t xml:space="preserve">  Live Births by Race-Ethnicity of Resident Mothers by County of Residence in Hawaiÿi: 2000-2021</t>
    </r>
  </si>
  <si>
    <r>
      <rPr>
        <b/>
        <sz val="11"/>
        <color theme="0"/>
        <rFont val="HawnHelv"/>
      </rPr>
      <t>Table 07.13</t>
    </r>
    <r>
      <rPr>
        <sz val="11"/>
        <color theme="0"/>
        <rFont val="HawnHelv"/>
        <scheme val="minor"/>
      </rPr>
      <t xml:space="preserve"> Live Births of Resident Native Hawaiian Infants by Island in Hawaiÿi: 2000-2021</t>
    </r>
  </si>
  <si>
    <r>
      <rPr>
        <b/>
        <sz val="11"/>
        <color theme="0"/>
        <rFont val="HawnHelv"/>
      </rPr>
      <t>Table 07.14</t>
    </r>
    <r>
      <rPr>
        <sz val="11"/>
        <color theme="0"/>
        <rFont val="HawnHelv"/>
        <scheme val="minor"/>
      </rPr>
      <t xml:space="preserve">  Live Births by Race-Ethnicity of Resident Infants by County of Infants Birth in Hawaiÿi: 2000-2021</t>
    </r>
  </si>
  <si>
    <r>
      <rPr>
        <b/>
        <sz val="11"/>
        <color theme="0"/>
        <rFont val="HawnHelv"/>
      </rPr>
      <t>Table 07.15</t>
    </r>
    <r>
      <rPr>
        <sz val="11"/>
        <color theme="0"/>
        <rFont val="HawnHelv"/>
        <scheme val="minor"/>
      </rPr>
      <t xml:space="preserve">  Live Births of Resident Native Hawaiian Infants by Birth Island in Hawaiÿi: 2000-2021</t>
    </r>
  </si>
  <si>
    <r>
      <rPr>
        <b/>
        <sz val="11"/>
        <color theme="0"/>
        <rFont val="HawnHelv"/>
      </rPr>
      <t>Table 07.16</t>
    </r>
    <r>
      <rPr>
        <sz val="11"/>
        <color theme="0"/>
        <rFont val="HawnHelv"/>
        <scheme val="minor"/>
      </rPr>
      <t xml:space="preserve">  Live Births of Resident Infant's by Race-Ethnicity and County in Hawaiÿi: 2000-2021</t>
    </r>
  </si>
  <si>
    <r>
      <rPr>
        <b/>
        <sz val="11"/>
        <color theme="0"/>
        <rFont val="HawnHelv"/>
      </rPr>
      <t>Table 07.18</t>
    </r>
    <r>
      <rPr>
        <sz val="11"/>
        <color theme="0"/>
        <rFont val="HawnHelv"/>
        <scheme val="minor"/>
      </rPr>
      <t xml:space="preserve">  Live Births of Resident Native Hawaiian Mothers by Plurality in Hawaiÿi: 2000-2021</t>
    </r>
  </si>
  <si>
    <t>Total Births to All Mothers</t>
  </si>
  <si>
    <r>
      <rPr>
        <b/>
        <sz val="11"/>
        <color theme="0"/>
        <rFont val="HawnHelv"/>
      </rPr>
      <t>Table 07.19</t>
    </r>
    <r>
      <rPr>
        <sz val="11"/>
        <color theme="0"/>
        <rFont val="HawnHelv"/>
      </rPr>
      <t xml:space="preserve">  Live Births of Resident Mothers by Race-Ethnicity, Plurality in Hawaiÿi: 2021</t>
    </r>
  </si>
  <si>
    <r>
      <rPr>
        <b/>
        <sz val="11"/>
        <color theme="0"/>
        <rFont val="HawnHelv"/>
      </rPr>
      <t>Table 7.20</t>
    </r>
    <r>
      <rPr>
        <sz val="11"/>
        <color theme="0"/>
        <rFont val="HawnHelv"/>
        <scheme val="minor"/>
      </rPr>
      <t xml:space="preserve">  Live Births of Resident Native Hawaiian Mothers and Trimester of First Prenatal Care Visit in Hawaiÿi: 2000-2021</t>
    </r>
  </si>
  <si>
    <r>
      <rPr>
        <b/>
        <sz val="11"/>
        <color theme="0"/>
        <rFont val="HawnHelv"/>
      </rPr>
      <t>Table 07.21</t>
    </r>
    <r>
      <rPr>
        <sz val="11"/>
        <color theme="0"/>
        <rFont val="HawnHelv"/>
        <scheme val="minor"/>
      </rPr>
      <t xml:space="preserve">  Live Births of Resident Mothers by Race-Ethnicity and Trimester of First Prenatal Care Visit in Hawaiÿi: 2021</t>
    </r>
  </si>
  <si>
    <r>
      <rPr>
        <b/>
        <sz val="11"/>
        <color theme="0"/>
        <rFont val="HawnHelv"/>
      </rPr>
      <t>Table 07.22</t>
    </r>
    <r>
      <rPr>
        <sz val="11"/>
        <color theme="0"/>
        <rFont val="HawnHelv"/>
        <scheme val="minor"/>
      </rPr>
      <t xml:space="preserve">  Live Births of Resident Native Hawaiian Mothers and Late/No Prenatal Care Visit in Hawaiÿi: 2000-2021</t>
    </r>
  </si>
  <si>
    <r>
      <rPr>
        <b/>
        <sz val="11"/>
        <color theme="0"/>
        <rFont val="HawnHelv"/>
      </rPr>
      <t>Table 07.23</t>
    </r>
    <r>
      <rPr>
        <sz val="11"/>
        <color theme="0"/>
        <rFont val="HawnHelv"/>
        <scheme val="minor"/>
      </rPr>
      <t xml:space="preserve"> Live Births of Resident Mother by Race-Ethnicity and Late or No Prenatal Care Visit in Hawaiÿi: 2000-2021</t>
    </r>
  </si>
  <si>
    <r>
      <rPr>
        <b/>
        <sz val="11"/>
        <color theme="0"/>
        <rFont val="HawnHelv"/>
      </rPr>
      <t>Table 07.25</t>
    </r>
    <r>
      <rPr>
        <sz val="11"/>
        <color theme="0"/>
        <rFont val="HawnHelv"/>
        <scheme val="minor"/>
      </rPr>
      <t xml:space="preserve">  Preterm Live Births of Resident Native Hawaiian Mothers in Hawaiÿi: 2000-2021</t>
    </r>
  </si>
  <si>
    <t>Births to All Mothers</t>
  </si>
  <si>
    <t>Births that were Preterm (less than 37 weeks)
(32-36 weeks)</t>
  </si>
  <si>
    <t>Births to Native Hawaiian Mothers</t>
  </si>
  <si>
    <r>
      <rPr>
        <b/>
        <sz val="11"/>
        <color theme="0"/>
        <rFont val="HawnHelv"/>
      </rPr>
      <t>Table 07.26</t>
    </r>
    <r>
      <rPr>
        <sz val="11"/>
        <color theme="0"/>
        <rFont val="HawnHelv"/>
        <scheme val="minor"/>
      </rPr>
      <t xml:space="preserve">  Live Births by Infant's Gestational Age of Resident Native Hawaiian Mothers in Hawaiÿi: 2000-2021</t>
    </r>
  </si>
  <si>
    <r>
      <rPr>
        <b/>
        <sz val="11"/>
        <color theme="0"/>
        <rFont val="HawnHelv"/>
      </rPr>
      <t>Table 07.27</t>
    </r>
    <r>
      <rPr>
        <sz val="11"/>
        <color theme="0"/>
        <rFont val="HawnHelv"/>
        <scheme val="minor"/>
      </rPr>
      <t xml:space="preserve">  Early Preterm (&lt;=31 weeks) Live Births of Resident Native Hawaiian Mothers in Hawaiÿi: 2000-2021</t>
    </r>
  </si>
  <si>
    <r>
      <rPr>
        <b/>
        <sz val="11"/>
        <color theme="0"/>
        <rFont val="HawnHelv"/>
      </rPr>
      <t>Table 07.28</t>
    </r>
    <r>
      <rPr>
        <sz val="11"/>
        <color theme="0"/>
        <rFont val="HawnHelv"/>
        <family val="2"/>
        <scheme val="minor"/>
      </rPr>
      <t xml:space="preserve">  Late/Post-term (42+ weeks) Live Births of Resident Native Hawaiian Mothers in Hawaiÿi: 2000</t>
    </r>
    <r>
      <rPr>
        <sz val="11"/>
        <color theme="0"/>
        <rFont val="Times New Roman"/>
        <family val="1"/>
      </rPr>
      <t>‑</t>
    </r>
    <r>
      <rPr>
        <sz val="11"/>
        <color theme="0"/>
        <rFont val="HawnHelv"/>
        <family val="2"/>
        <scheme val="minor"/>
      </rPr>
      <t>2021</t>
    </r>
  </si>
  <si>
    <r>
      <rPr>
        <b/>
        <sz val="11"/>
        <color theme="0"/>
        <rFont val="HawnHelv"/>
      </rPr>
      <t>Table 07.29</t>
    </r>
    <r>
      <rPr>
        <sz val="11"/>
        <color theme="0"/>
        <rFont val="HawnHelv"/>
      </rPr>
      <t xml:space="preserve">  Preterm (32-36 weeks) Live Births by Race-Ethnicity of Resident Mothers in Hawaiÿi: 2000-2021</t>
    </r>
  </si>
  <si>
    <t xml:space="preserve">White </t>
  </si>
  <si>
    <r>
      <rPr>
        <b/>
        <sz val="11"/>
        <color theme="0"/>
        <rFont val="HawnHelv"/>
      </rPr>
      <t>Table 07.30</t>
    </r>
    <r>
      <rPr>
        <sz val="11"/>
        <color theme="0"/>
        <rFont val="HawnHelv"/>
      </rPr>
      <t xml:space="preserve">  Early Preterm (&lt;=31 weeks) Live Births by Race-Ethnicity of Resident Mothers in Hawaiÿi: 2000-2021</t>
    </r>
  </si>
  <si>
    <r>
      <rPr>
        <b/>
        <sz val="11"/>
        <color theme="0"/>
        <rFont val="HawnHelv"/>
      </rPr>
      <t>Table 07.31</t>
    </r>
    <r>
      <rPr>
        <sz val="11"/>
        <color theme="0"/>
        <rFont val="HawnHelv"/>
      </rPr>
      <t xml:space="preserve">  Late/Post-term (42+ weeks) Live Births by Race-Ethnicity of Resident Mothers in Hawaiÿi: 2000-2021</t>
    </r>
  </si>
  <si>
    <r>
      <rPr>
        <b/>
        <sz val="11"/>
        <color theme="0"/>
        <rFont val="HawnHelv"/>
      </rPr>
      <t>Table 07.32</t>
    </r>
    <r>
      <rPr>
        <sz val="11"/>
        <color theme="0"/>
        <rFont val="HawnHelv"/>
        <scheme val="minor"/>
      </rPr>
      <t xml:space="preserve">  Live Births of Resident Native Hawaiian Mothers by Infant Birthweight in Hawaiÿi: 2000-2021</t>
    </r>
  </si>
  <si>
    <t>Total Infants</t>
  </si>
  <si>
    <r>
      <rPr>
        <b/>
        <sz val="11"/>
        <color theme="0"/>
        <rFont val="HawnHelv"/>
      </rPr>
      <t>Table 07.33</t>
    </r>
    <r>
      <rPr>
        <sz val="11"/>
        <color theme="0"/>
        <rFont val="HawnHelv"/>
        <scheme val="minor"/>
      </rPr>
      <t xml:space="preserve">  Live Births of Resident Mothers by Race-Ethnicity and Infant Birthweight in Hawaiÿi: 2021</t>
    </r>
  </si>
  <si>
    <r>
      <rPr>
        <b/>
        <sz val="11"/>
        <color theme="0"/>
        <rFont val="HawnHelv"/>
      </rPr>
      <t>Table 07.34</t>
    </r>
    <r>
      <rPr>
        <sz val="11"/>
        <color theme="0"/>
        <rFont val="HawnHelv"/>
        <scheme val="minor"/>
      </rPr>
      <t xml:space="preserve">  Native Hawaiian Mothers who gave Birth to Low Birth Weight Infants (1,500 - 2,499 grams) in Hawaiÿi: 2000-2021</t>
    </r>
  </si>
  <si>
    <r>
      <rPr>
        <b/>
        <sz val="11"/>
        <color theme="0"/>
        <rFont val="HawnHelv"/>
      </rPr>
      <t>Table 07.35</t>
    </r>
    <r>
      <rPr>
        <sz val="11"/>
        <color theme="0"/>
        <rFont val="HawnHelv"/>
        <scheme val="minor"/>
      </rPr>
      <t xml:space="preserve">  Live Births of Resident Mothers by Race-Ethnicity by Low Birthweight Infants in Hawaiÿi: 2000-2021</t>
    </r>
  </si>
  <si>
    <r>
      <rPr>
        <b/>
        <sz val="11"/>
        <color theme="0"/>
        <rFont val="HawnHelv"/>
      </rPr>
      <t>Table 07.36</t>
    </r>
    <r>
      <rPr>
        <sz val="11"/>
        <color theme="0"/>
        <rFont val="HawnHelv"/>
      </rPr>
      <t xml:space="preserve">  Live Births of Resident Mothers by Race-Ethnicity by Very Low Birthweight Infants (&lt; 1,500 grams) in Hawaiÿi: 2000-2021</t>
    </r>
  </si>
  <si>
    <t>Native Hawaiian Adults Who Ever Been Tested (age 18-64) for HIV in State of Hawaiÿi: 2011-2021</t>
  </si>
  <si>
    <t>Native Hawaiian Adults Who had a HIV Test Within Past Two Years (Age 18-64) in Hawaiÿi: 2001‑2021</t>
  </si>
  <si>
    <t>Native Hawaiian Adults with Arthritis, Rheumatoid Arthritis, Gout, Lupus, or Fibromyalgia in Hawaiÿi: 2011-2021</t>
  </si>
  <si>
    <t>Native Hawaiian Adult  Arthritis by Age in Hawai‘i: 2011-2021</t>
  </si>
  <si>
    <t>Native Hawaiian Adult Asthma Status in Hawaiÿi: 2011-2021</t>
  </si>
  <si>
    <t>Native Hawaiian Adult  Asthma by Age in Hawai‘i: 2011-2021</t>
  </si>
  <si>
    <t>Native Hawaiian Adult Diabetes Prevalence in Hawaiÿi: 2011-2021</t>
  </si>
  <si>
    <t>Native Hawaiian Adults with Prediabetes in Hawaii: 2011-2021</t>
  </si>
  <si>
    <t>Native Hawaiian Adult Diabetes Status in Hawaiÿi: 2011-2021</t>
  </si>
  <si>
    <t>Native Hawaiian Adult High Cholesterol Prevalence in Hawaiÿi: 2011, 2013, 2015, 2017, 2019, 2021</t>
  </si>
  <si>
    <t>Native Hawaiian Adult High Blood Cholesterol by Age in Hawai‘i: 2011-2021</t>
  </si>
  <si>
    <t>Native Hawaiian Adult High Blood Pressure (HBP) Prevalence in Hawaiÿi: 2011, 2013, 2015, 2017-2019, 2021</t>
  </si>
  <si>
    <t>Table 7.110</t>
  </si>
  <si>
    <t>Table 7.112</t>
  </si>
  <si>
    <t>Native Hawaiian Adult High Blood Pressure (HBP) by Age in Hawai‘i: 2011-2021</t>
  </si>
  <si>
    <t>Native Hawaiian Adult Coronary Heart Disease Prevalence in Hawaiÿi: 2011-2021</t>
  </si>
  <si>
    <t>Native Hawaiian Heart Attack Prevalence in Hawaiÿi: 2011-2021</t>
  </si>
  <si>
    <t>Native Hawaiian Adult Stroke Prevalence in Hawaiÿi: 2011-2021</t>
  </si>
  <si>
    <t>Native Hawaiian Adult Heart Disease by Age in Hawai‘i: 2011-2021</t>
  </si>
  <si>
    <t>Native Hawaiian Adults Prevalence of Adult Chronic Obstructive Pulmonary Disease (COPD) in Hawaiÿi: 2011-2021</t>
  </si>
  <si>
    <t>Native Hawaiian Adult Chronic Obstructive Pulmonary Disease (COPD) by Age in Hawai‘i: 2011-2021</t>
  </si>
  <si>
    <t>Selected Health Risks and Behaviors Among Adults by Race-Ethnicity in Hawaiÿi: 2021</t>
  </si>
  <si>
    <t>Adult Current Smokers by Race/Ethnicity in Hawaiÿi: 2011-2021</t>
  </si>
  <si>
    <t>Native Hawaiian Adult Smoking Status 3-Levels in Hawaiÿi: 2011-2021</t>
  </si>
  <si>
    <t>Native Hawaiian Adults who Currently Use E-cigarette or Vape  in Hawaiÿi: 2014, 2016-2021</t>
  </si>
  <si>
    <t>Table 7.178</t>
  </si>
  <si>
    <t>Native Hawaiian Adults Who Have Had at Least One Drink of Alcohol within the Past 30 Days in Hawaiÿi: 2011-2021</t>
  </si>
  <si>
    <t>Native Hawaiian Adults Current Drinkers in Hawaiÿi: 2011-2021</t>
  </si>
  <si>
    <t>Native Hawaiian Adult Binge Drinking in Hawaiÿi: 2011-2021</t>
  </si>
  <si>
    <t>Native Hawaiian Adults Heavy or Binge Drinking in Hawaiÿi: 2011-2021</t>
  </si>
  <si>
    <t>Native Hawaiian Adults Heavy Drinking in Hawaiÿi: 2011-2021</t>
  </si>
  <si>
    <t>Native Hawaiian Adult Men Binge Drinking in Hawaiÿi: 2011-2021</t>
  </si>
  <si>
    <t>Native Hawaiian Adult Women Binge Drinking in Hawaiÿi: 2011-2021</t>
  </si>
  <si>
    <t>Adult Obese Status Based on Estimated BMI (Body Mass Index) by Race-Ethnicity in Hawaiÿi: 2011-2021</t>
  </si>
  <si>
    <t>Native Hawaiian Adult Body Weight Status Based on Estimated BMI (Body Mass Index) in Hawaiÿi: 2011-2021</t>
  </si>
  <si>
    <t>Native Hawaiian Adults Who Had a Flu Shot or Spray in the Past 12 Months (Among Adults Age 18-64) in Hawaiÿi: 2011-2021</t>
  </si>
  <si>
    <t>Native Hawaiian Küpuna Had a Flu Shot or Spray in the Past 12 Months (Among Adults Age 65+) in Hawaiÿi: 2011-2021</t>
  </si>
  <si>
    <t>Native Hawaiian Küpuna Who Ever Had a Pneumonia Shot or Spray in the Past 12 Months (Among Adults Age 65+) in Hawaiÿi: 2011-2021</t>
  </si>
  <si>
    <t>Table 7.192</t>
  </si>
  <si>
    <t>Native Hawaiian Adult Bad Mental Health During the Past 30 Days in Hawaiÿi: 2011-2021</t>
  </si>
  <si>
    <t>Native Hawaiian Adult Depressive Disorders in Hawaiÿi: 2011-2021</t>
  </si>
  <si>
    <t>Native Hawaiian Adults Who Did Not See a Doctor Due to Cost in last 12 months in Hawaiÿi: 2011‑2021</t>
  </si>
  <si>
    <r>
      <rPr>
        <b/>
        <sz val="11"/>
        <color theme="0"/>
        <rFont val="HawnHelv"/>
      </rPr>
      <t>Table 7.98</t>
    </r>
    <r>
      <rPr>
        <sz val="11"/>
        <color theme="0"/>
        <rFont val="HawnHelv"/>
      </rPr>
      <t xml:space="preserve">  Native Hawaiian Adults Who Ever Been Tested (age 18-64) for HIV in State of Hawaiÿi: 2011-2021</t>
    </r>
  </si>
  <si>
    <r>
      <rPr>
        <b/>
        <sz val="11"/>
        <color theme="0"/>
        <rFont val="HawnHelv"/>
      </rPr>
      <t>Table 7.99</t>
    </r>
    <r>
      <rPr>
        <sz val="11"/>
        <color theme="0"/>
        <rFont val="HawnHelv"/>
        <family val="2"/>
      </rPr>
      <t xml:space="preserve">  Native Hawaiian Adults Who had a HIV Test Within Past Two Years (Age 18-64) in Hawaiÿi: 2001</t>
    </r>
    <r>
      <rPr>
        <sz val="11"/>
        <color theme="0"/>
        <rFont val="Times New Roman"/>
        <family val="1"/>
      </rPr>
      <t>‑</t>
    </r>
    <r>
      <rPr>
        <sz val="11"/>
        <color theme="0"/>
        <rFont val="HawnHelv"/>
        <family val="2"/>
      </rPr>
      <t>2021</t>
    </r>
  </si>
  <si>
    <r>
      <rPr>
        <b/>
        <sz val="11"/>
        <color theme="0"/>
        <rFont val="HawnHelv"/>
      </rPr>
      <t>Table 7.100</t>
    </r>
    <r>
      <rPr>
        <sz val="11"/>
        <color theme="0"/>
        <rFont val="HawnHelv"/>
      </rPr>
      <t xml:space="preserve">  Native Hawaiian Adult with Arthritis, Rheumatoid Arthritis, Gout, Lupus, or Fibromyalgia in Hawaiÿi: 2011-2021</t>
    </r>
  </si>
  <si>
    <r>
      <rPr>
        <b/>
        <sz val="11"/>
        <color theme="0"/>
        <rFont val="HawnHelv"/>
      </rPr>
      <t>Table 7.101</t>
    </r>
    <r>
      <rPr>
        <sz val="11"/>
        <color theme="0"/>
        <rFont val="HawnHelv"/>
      </rPr>
      <t xml:space="preserve">  Native Hawaiian Adult  Arthritis by Age in Hawai‘i: 2011-2021</t>
    </r>
  </si>
  <si>
    <r>
      <rPr>
        <b/>
        <sz val="11"/>
        <color theme="0"/>
        <rFont val="HawnHelv"/>
      </rPr>
      <t>Table 7.102</t>
    </r>
    <r>
      <rPr>
        <sz val="11"/>
        <color theme="0"/>
        <rFont val="HawnHelv"/>
      </rPr>
      <t xml:space="preserve">  Native Hawaiian Adult Asthma Status in Hawaiÿi: 2011-2021</t>
    </r>
  </si>
  <si>
    <r>
      <rPr>
        <b/>
        <sz val="11"/>
        <color theme="0"/>
        <rFont val="HawnHelv"/>
      </rPr>
      <t>Table 7.103</t>
    </r>
    <r>
      <rPr>
        <sz val="11"/>
        <color theme="0"/>
        <rFont val="HawnHelv"/>
      </rPr>
      <t xml:space="preserve">  Native Hawaiian Adult Current Asthma Prevalence in Hawaiÿi: 2011-2021</t>
    </r>
  </si>
  <si>
    <r>
      <rPr>
        <b/>
        <sz val="11"/>
        <color theme="0"/>
        <rFont val="HawnHelv"/>
      </rPr>
      <t>Table 7.106</t>
    </r>
    <r>
      <rPr>
        <sz val="11"/>
        <color theme="0"/>
        <rFont val="HawnHelv"/>
      </rPr>
      <t xml:space="preserve">  Native Hawaiian Adult  Asthma by Age in Hawai‘i: 2011-2021</t>
    </r>
  </si>
  <si>
    <r>
      <rPr>
        <b/>
        <sz val="11"/>
        <color theme="0"/>
        <rFont val="HawnHelv"/>
      </rPr>
      <t>Table 7.107</t>
    </r>
    <r>
      <rPr>
        <sz val="11"/>
        <color theme="0"/>
        <rFont val="HawnHelv"/>
      </rPr>
      <t xml:space="preserve">  Native Hawaiian Adult Diabetes Prevalence in Hawaiÿi: 2011-2021</t>
    </r>
  </si>
  <si>
    <r>
      <rPr>
        <b/>
        <sz val="11"/>
        <color theme="0"/>
        <rFont val="HawnHelv"/>
        <scheme val="minor"/>
      </rPr>
      <t>Table 7.108</t>
    </r>
    <r>
      <rPr>
        <sz val="11"/>
        <color theme="0"/>
        <rFont val="HawnHelv"/>
        <scheme val="minor"/>
      </rPr>
      <t xml:space="preserve"> Native Hawaiian Adults with Prediabetes in Hawaii: 2011-2021</t>
    </r>
  </si>
  <si>
    <r>
      <rPr>
        <b/>
        <sz val="11"/>
        <color theme="0"/>
        <rFont val="HawnHelv"/>
      </rPr>
      <t>Table 7.109</t>
    </r>
    <r>
      <rPr>
        <sz val="11"/>
        <color theme="0"/>
        <rFont val="HawnHelv"/>
      </rPr>
      <t xml:space="preserve">  Native Hawaiian Adult Diabetes Status in Hawaiÿi: 2011-2021</t>
    </r>
  </si>
  <si>
    <r>
      <rPr>
        <b/>
        <sz val="11"/>
        <color theme="0"/>
        <rFont val="HawnHelv"/>
      </rPr>
      <t xml:space="preserve">Table 7.111 </t>
    </r>
    <r>
      <rPr>
        <sz val="11"/>
        <color theme="0"/>
        <rFont val="HawnHelv"/>
      </rPr>
      <t xml:space="preserve"> Native Hawaiian Adult High Blood Cholesterol by Age in Hawai‘i: 2011-2021</t>
    </r>
  </si>
  <si>
    <r>
      <rPr>
        <b/>
        <sz val="11"/>
        <color theme="0"/>
        <rFont val="HawnHelv"/>
      </rPr>
      <t>Table 7.113</t>
    </r>
    <r>
      <rPr>
        <sz val="11"/>
        <color theme="0"/>
        <rFont val="HawnHelv"/>
      </rPr>
      <t xml:space="preserve">  Native Hawaiian Adult High Blood Pressure (HBP) by Age in Hawai‘i: 2011-2021</t>
    </r>
  </si>
  <si>
    <r>
      <rPr>
        <b/>
        <sz val="11"/>
        <color theme="0"/>
        <rFont val="HawnHelv"/>
      </rPr>
      <t xml:space="preserve">Table 7.114 </t>
    </r>
    <r>
      <rPr>
        <sz val="11"/>
        <color theme="0"/>
        <rFont val="HawnHelv"/>
      </rPr>
      <t xml:space="preserve"> Native Hawaiian Adult Coronary Heart Disease Prevalence in Hawaiÿi: 2011-2021</t>
    </r>
  </si>
  <si>
    <r>
      <rPr>
        <b/>
        <sz val="11"/>
        <color theme="0"/>
        <rFont val="HawnHelv"/>
      </rPr>
      <t>Table 7.115</t>
    </r>
    <r>
      <rPr>
        <sz val="11"/>
        <color theme="0"/>
        <rFont val="HawnHelv"/>
      </rPr>
      <t xml:space="preserve">  Native Hawaiian Heart Attack Prevalence in Hawaiÿi: 2011-2021</t>
    </r>
  </si>
  <si>
    <r>
      <rPr>
        <b/>
        <sz val="11"/>
        <color theme="0"/>
        <rFont val="HawnHelv"/>
      </rPr>
      <t xml:space="preserve">Table 7.116 </t>
    </r>
    <r>
      <rPr>
        <sz val="11"/>
        <color theme="0"/>
        <rFont val="HawnHelv"/>
      </rPr>
      <t xml:space="preserve"> Native Hawaiian Adult Stroke Prevalence in Hawaiÿi: 2011-2021</t>
    </r>
  </si>
  <si>
    <r>
      <rPr>
        <b/>
        <sz val="11"/>
        <color theme="0"/>
        <rFont val="HawnHelv"/>
      </rPr>
      <t>Table 7.117</t>
    </r>
    <r>
      <rPr>
        <sz val="11"/>
        <color theme="0"/>
        <rFont val="HawnHelv"/>
      </rPr>
      <t xml:space="preserve">  Native Hawaiian Adult Heart Disease by Age in Hawai‘i: 2011-2021</t>
    </r>
  </si>
  <si>
    <t>—</t>
  </si>
  <si>
    <r>
      <rPr>
        <b/>
        <sz val="11"/>
        <color theme="0"/>
        <rFont val="HawnHelv"/>
      </rPr>
      <t xml:space="preserve">Table 7.118  </t>
    </r>
    <r>
      <rPr>
        <sz val="11"/>
        <color theme="0"/>
        <rFont val="HawnHelv"/>
      </rPr>
      <t>Native Hawaiian Prevalence of Adult Chronic Obstructive Pulmonary Disease (COPD) in Hawaiÿi: 2011-2021</t>
    </r>
  </si>
  <si>
    <r>
      <rPr>
        <b/>
        <sz val="11"/>
        <color theme="0"/>
        <rFont val="HawnHelv"/>
      </rPr>
      <t>Table 7.120:</t>
    </r>
    <r>
      <rPr>
        <sz val="11"/>
        <color theme="0"/>
        <rFont val="HawnHelv"/>
      </rPr>
      <t xml:space="preserve">  Native Hawaiian Adult Chronic Obstructive Pulmonary Disease (COPD) by Age in Hawai‘i: 2011-2021</t>
    </r>
  </si>
  <si>
    <t>Native Hawaiian - Chronic Obstructive Pulmonary Disease (COPD)</t>
  </si>
  <si>
    <t>State of Hawaiÿi - Chronic Obstructive Pulmonary Disease (COPD)</t>
  </si>
  <si>
    <r>
      <rPr>
        <b/>
        <sz val="11"/>
        <color theme="0"/>
        <rFont val="HawnHelv"/>
      </rPr>
      <t>Table 7.174</t>
    </r>
    <r>
      <rPr>
        <sz val="11"/>
        <color theme="0"/>
        <rFont val="HawnHelv"/>
      </rPr>
      <t xml:space="preserve">  Selected Health Risks and Behaviors Among Adults by Race-Ethnicity in Hawaiÿi: 2021</t>
    </r>
  </si>
  <si>
    <t>High Blood Cholesterol
(age adjusted, 2021)</t>
  </si>
  <si>
    <t>Diabetes
(age adjusted 2021)</t>
  </si>
  <si>
    <t>High Blood Pressure
(age adjusted, 2021)</t>
  </si>
  <si>
    <t>Current Asthma
(age adjusted 2021)</t>
  </si>
  <si>
    <t>Coronary Heart Disease
(age adjusted 2021)</t>
  </si>
  <si>
    <t>Stroke
(age adjusted 2021)</t>
  </si>
  <si>
    <t>Heart Attack
(age adjusted 2021)</t>
  </si>
  <si>
    <t>Chronic Obstructive Pulmonary Disease- COPD
(age adjusted 2021)</t>
  </si>
  <si>
    <t>Kidney Disease
(age adjusted 2021)</t>
  </si>
  <si>
    <t>Cancer
(age adjusted 2021)</t>
  </si>
  <si>
    <t>Obese
(BMI &gt;= 30)
(age adjusted 2021)</t>
  </si>
  <si>
    <t>Overweight
(25&lt;= BMI&lt; 30)
(age adjusted 2021)</t>
  </si>
  <si>
    <t>Overweight or Obese
(age adjusted 2021)</t>
  </si>
  <si>
    <r>
      <rPr>
        <b/>
        <sz val="9"/>
        <color rgb="FFFFFFFF"/>
        <rFont val="HawnHelv"/>
      </rPr>
      <t>Current Smoker</t>
    </r>
    <r>
      <rPr>
        <b/>
        <sz val="9"/>
        <rFont val="HawnHelv"/>
      </rPr>
      <t xml:space="preserve">
</t>
    </r>
    <r>
      <rPr>
        <b/>
        <sz val="9"/>
        <color theme="0"/>
        <rFont val="HawnHelv"/>
      </rPr>
      <t>(age adjusted 2021)</t>
    </r>
  </si>
  <si>
    <t>Binge Drinking
(age adjusted 2021)</t>
  </si>
  <si>
    <t>Heavy Drinking
(age adjusted 2021)</t>
  </si>
  <si>
    <r>
      <rPr>
        <b/>
        <sz val="9"/>
        <color rgb="FFFFFFFF"/>
        <rFont val="HawnHelv"/>
      </rPr>
      <t>Heavy or Binge Drinking</t>
    </r>
    <r>
      <rPr>
        <b/>
        <sz val="9"/>
        <rFont val="HawnHelv"/>
      </rPr>
      <t xml:space="preserve">
</t>
    </r>
    <r>
      <rPr>
        <b/>
        <sz val="9"/>
        <color theme="0"/>
        <rFont val="HawnHelv"/>
      </rPr>
      <t>(age adjusted 2021)</t>
    </r>
  </si>
  <si>
    <t>Depressive Disorder
(age adjusted 2021)</t>
  </si>
  <si>
    <t>Last Checkup in the Past Year
(age adjusted 2021)</t>
  </si>
  <si>
    <r>
      <rPr>
        <b/>
        <sz val="11"/>
        <color theme="0"/>
        <rFont val="HawnHelv"/>
      </rPr>
      <t>Table 7.175</t>
    </r>
    <r>
      <rPr>
        <sz val="11"/>
        <color theme="0"/>
        <rFont val="HawnHelv"/>
      </rPr>
      <t xml:space="preserve">  Adult Current Smokers by Race/Ethnicity in Hawaiÿi: 2011-2021</t>
    </r>
  </si>
  <si>
    <r>
      <rPr>
        <b/>
        <sz val="11"/>
        <color theme="0"/>
        <rFont val="HawnHelv"/>
      </rPr>
      <t xml:space="preserve">Table 7.176 </t>
    </r>
    <r>
      <rPr>
        <sz val="11"/>
        <color theme="0"/>
        <rFont val="HawnHelv"/>
      </rPr>
      <t xml:space="preserve"> Native Hawaiian Adult Smoking Status 3-Levels in Hawaiÿi: 2011-2021</t>
    </r>
  </si>
  <si>
    <r>
      <rPr>
        <b/>
        <sz val="11"/>
        <color theme="0"/>
        <rFont val="HawnHelv"/>
      </rPr>
      <t xml:space="preserve">Table 7.177 </t>
    </r>
    <r>
      <rPr>
        <sz val="11"/>
        <color theme="0"/>
        <rFont val="HawnHelv"/>
      </rPr>
      <t xml:space="preserve"> Native Hawaiian Adults who Currently Use E-cigarette or Vape  in Hawaiÿi: 2014, 2016-2021</t>
    </r>
  </si>
  <si>
    <r>
      <rPr>
        <b/>
        <sz val="11"/>
        <color theme="0"/>
        <rFont val="HawnHelv"/>
      </rPr>
      <t>Table 7.180</t>
    </r>
    <r>
      <rPr>
        <sz val="11"/>
        <color theme="0"/>
        <rFont val="HawnHelv"/>
      </rPr>
      <t xml:space="preserve">  Native Hawaiian Adults Current Drinkers in Hawaiÿi: 2011-2021</t>
    </r>
  </si>
  <si>
    <r>
      <rPr>
        <b/>
        <sz val="11"/>
        <color theme="0"/>
        <rFont val="HawnHelv"/>
      </rPr>
      <t>Table 7.181</t>
    </r>
    <r>
      <rPr>
        <sz val="11"/>
        <color theme="0"/>
        <rFont val="HawnHelv"/>
      </rPr>
      <t xml:space="preserve">  Native Hawaiian Adult Binge Drinking in Hawaiÿi: 2011-2021</t>
    </r>
  </si>
  <si>
    <r>
      <rPr>
        <b/>
        <sz val="11"/>
        <color theme="0"/>
        <rFont val="HawnHelv"/>
      </rPr>
      <t>Table 7.182</t>
    </r>
    <r>
      <rPr>
        <sz val="11"/>
        <color theme="0"/>
        <rFont val="HawnHelv"/>
      </rPr>
      <t xml:space="preserve">  Native Hawaiian Adults Heavy or Binge Drinking in Hawaiÿi: 2011-2021</t>
    </r>
  </si>
  <si>
    <r>
      <rPr>
        <b/>
        <sz val="11"/>
        <color theme="0"/>
        <rFont val="HawnHelv"/>
      </rPr>
      <t>Table 7.183</t>
    </r>
    <r>
      <rPr>
        <sz val="11"/>
        <color theme="0"/>
        <rFont val="HawnHelv"/>
      </rPr>
      <t xml:space="preserve">  Native Hawaiian Adults Heavy Drinking in Hawaiÿi: 2011-2021</t>
    </r>
  </si>
  <si>
    <r>
      <rPr>
        <b/>
        <sz val="11"/>
        <color theme="0"/>
        <rFont val="HawnHelv"/>
      </rPr>
      <t>Table 7.184</t>
    </r>
    <r>
      <rPr>
        <sz val="11"/>
        <color theme="0"/>
        <rFont val="HawnHelv"/>
      </rPr>
      <t xml:space="preserve">  Native Hawaiian Adult Men Binge Drinking in Hawaiÿi: 2011-2021</t>
    </r>
  </si>
  <si>
    <r>
      <rPr>
        <b/>
        <sz val="11"/>
        <color theme="0"/>
        <rFont val="HawnHelv"/>
      </rPr>
      <t>Table 7.185</t>
    </r>
    <r>
      <rPr>
        <sz val="11"/>
        <color theme="0"/>
        <rFont val="HawnHelv"/>
      </rPr>
      <t xml:space="preserve">  Native Hawaiian Adult Women Binge Drinking in Hawaiÿi: 2011-2021</t>
    </r>
  </si>
  <si>
    <r>
      <rPr>
        <b/>
        <sz val="11"/>
        <color theme="0"/>
        <rFont val="HawnHelv"/>
      </rPr>
      <t>Table 7.186</t>
    </r>
    <r>
      <rPr>
        <sz val="11"/>
        <color theme="0"/>
        <rFont val="HawnHelv"/>
      </rPr>
      <t xml:space="preserve">  Adult Obese Status Based on Estimated BMI (Body Mass Index) by Race-Ethnicity in Hawaiÿi: 2011-2021</t>
    </r>
  </si>
  <si>
    <r>
      <rPr>
        <b/>
        <sz val="11"/>
        <color theme="0"/>
        <rFont val="HawnHelv"/>
      </rPr>
      <t>Table 7.187</t>
    </r>
    <r>
      <rPr>
        <sz val="11"/>
        <color theme="0"/>
        <rFont val="HawnHelv"/>
      </rPr>
      <t xml:space="preserve">  Native Hawaiian Adult Body Weight Status Based on Estimated BMI (Body Mass Index) in Hawaiÿi: 2011-2021</t>
    </r>
  </si>
  <si>
    <r>
      <rPr>
        <b/>
        <sz val="11"/>
        <color theme="0"/>
        <rFont val="HawnHelv"/>
      </rPr>
      <t>Table 7.190</t>
    </r>
    <r>
      <rPr>
        <sz val="11"/>
        <color theme="0"/>
        <rFont val="HawnHelv"/>
      </rPr>
      <t xml:space="preserve">  Native Hawaiian Adults Who Had a Flu Shot or Spray in the Past 12 Months (Among Adults Age 18-64) in Hawaiÿi: 2011-2021</t>
    </r>
  </si>
  <si>
    <r>
      <rPr>
        <b/>
        <sz val="11"/>
        <color theme="0"/>
        <rFont val="HawnHelv"/>
      </rPr>
      <t>Table 7.191</t>
    </r>
    <r>
      <rPr>
        <sz val="11"/>
        <color theme="0"/>
        <rFont val="HawnHelv"/>
      </rPr>
      <t xml:space="preserve">  Native Hawaiian Küpuna Had a Flu Shot or Spray in the Past 12 Months (Among Adults Age 65+) in Hawaiÿi: 2011-2021</t>
    </r>
  </si>
  <si>
    <r>
      <rPr>
        <b/>
        <sz val="11"/>
        <color theme="0"/>
        <rFont val="HawnHelv"/>
      </rPr>
      <t xml:space="preserve">Table 7.195 </t>
    </r>
    <r>
      <rPr>
        <sz val="11"/>
        <color theme="0"/>
        <rFont val="HawnHelv"/>
      </rPr>
      <t xml:space="preserve"> Native Hawaiian Küpuna Who Ever Had a Pneumonia Shot or Spray in the Past 12 Months (Among Adults Age 65+) in Hawaiÿi: 2011-2021</t>
    </r>
  </si>
  <si>
    <r>
      <rPr>
        <b/>
        <sz val="11"/>
        <color theme="0"/>
        <rFont val="HawnHelv"/>
      </rPr>
      <t>Table 7.207</t>
    </r>
    <r>
      <rPr>
        <sz val="11"/>
        <color theme="0"/>
        <rFont val="HawnHelv"/>
      </rPr>
      <t xml:space="preserve">  Native Hawaiian Adult Bad Mental Health During the Past 30 Days in Hawaiÿi: 2011-2021</t>
    </r>
  </si>
  <si>
    <r>
      <rPr>
        <b/>
        <sz val="11"/>
        <color theme="0"/>
        <rFont val="HawnHelv"/>
      </rPr>
      <t>Table 7.208</t>
    </r>
    <r>
      <rPr>
        <sz val="11"/>
        <color theme="0"/>
        <rFont val="HawnHelv"/>
      </rPr>
      <t xml:space="preserve">  Native Hawaiian Adult Depressive Disorders in Hawaiÿi: 2011-2021</t>
    </r>
  </si>
  <si>
    <r>
      <rPr>
        <b/>
        <sz val="11"/>
        <color theme="0"/>
        <rFont val="HawnHelv"/>
      </rPr>
      <t>Table 7.217</t>
    </r>
    <r>
      <rPr>
        <sz val="11"/>
        <color theme="0"/>
        <rFont val="HawnHelv"/>
        <family val="2"/>
      </rPr>
      <t xml:space="preserve">  Native Hawaiian Adults Who Did Not See a Doctor Due to Cost in last 12 months in Hawaiÿi: 2011</t>
    </r>
    <r>
      <rPr>
        <sz val="11"/>
        <color theme="0"/>
        <rFont val="Times New Roman"/>
        <family val="1"/>
      </rPr>
      <t>‑</t>
    </r>
    <r>
      <rPr>
        <sz val="11"/>
        <color theme="0"/>
        <rFont val="HawnHelv"/>
        <family val="2"/>
      </rPr>
      <t>2021</t>
    </r>
  </si>
  <si>
    <r>
      <rPr>
        <b/>
        <sz val="11"/>
        <color theme="0"/>
        <rFont val="HawnHelv"/>
      </rPr>
      <t xml:space="preserve">Table 7.110 </t>
    </r>
    <r>
      <rPr>
        <sz val="11"/>
        <color theme="0"/>
        <rFont val="HawnHelv"/>
      </rPr>
      <t xml:space="preserve"> Native Hawaiian Adult High Cholesterol Prevalence in Hawaiÿi: 2011, 2013, 2015, 2017, 2019, 2021</t>
    </r>
  </si>
  <si>
    <r>
      <t xml:space="preserve">Survey Question: </t>
    </r>
    <r>
      <rPr>
        <sz val="10"/>
        <color theme="1"/>
        <rFont val="HawnHelv"/>
      </rPr>
      <t>Based on a series of questions. Blood cholesterol is a fatty substance found in the blood. Have you ever had your blood cholesterol checked? Yes. Have you ever been told by a doctor, nurse, or other health professional that your blood cholesterol is high? Questions are asked in odd-numbered years only.</t>
    </r>
  </si>
  <si>
    <t>High Cholesterol Prevalence</t>
  </si>
  <si>
    <r>
      <rPr>
        <b/>
        <sz val="11"/>
        <color theme="0"/>
        <rFont val="HawnHelv"/>
      </rPr>
      <t>Table 7.112</t>
    </r>
    <r>
      <rPr>
        <sz val="11"/>
        <color theme="0"/>
        <rFont val="HawnHelv"/>
      </rPr>
      <t xml:space="preserve">  Native Hawaiian Adult High Blood Pressure (HBP) Prevalence in Hawaiÿi: 2011, 2013, 2015, 2017-2019, 2021</t>
    </r>
  </si>
  <si>
    <r>
      <t xml:space="preserve">Survey Question: </t>
    </r>
    <r>
      <rPr>
        <sz val="10"/>
        <color theme="1"/>
        <rFont val="HawnHelv"/>
      </rPr>
      <t>Have you ever been told by a doctor, nurse, or other health professional that you have high blood pressure?</t>
    </r>
  </si>
  <si>
    <t>High Blood Pressure</t>
  </si>
  <si>
    <r>
      <rPr>
        <b/>
        <sz val="11"/>
        <color theme="0"/>
        <rFont val="HawnHelv"/>
      </rPr>
      <t>Table 7.178</t>
    </r>
    <r>
      <rPr>
        <sz val="11"/>
        <color theme="0"/>
        <rFont val="HawnHelv"/>
      </rPr>
      <t xml:space="preserve">  Native Hawaiian Adults Who Have Had at Least One Drink of Alcohol within the Past 30 Days in Hawaiÿi: 2011-2021</t>
    </r>
  </si>
  <si>
    <t>Delete same as Current Drinkers</t>
  </si>
  <si>
    <r>
      <t xml:space="preserve">Survey Question: </t>
    </r>
    <r>
      <rPr>
        <sz val="10"/>
        <color theme="1"/>
        <rFont val="HawnHelv"/>
      </rPr>
      <t>Calculated total number of alcoholic beverages consumed per month. A current drinker is an individual who consumed at least one alcohol beverage in the past month.</t>
    </r>
  </si>
  <si>
    <t>Alcohol - Current Drinking</t>
  </si>
  <si>
    <r>
      <rPr>
        <b/>
        <sz val="11"/>
        <color theme="0"/>
        <rFont val="HawnHelv"/>
      </rPr>
      <t>Table 7.192</t>
    </r>
    <r>
      <rPr>
        <sz val="11"/>
        <color theme="0"/>
        <rFont val="HawnHelv"/>
      </rPr>
      <t xml:space="preserve">  Native Hawaiian Adults who had at Least One Hepatitis B Shot in Hawai‘i: 2017‑2021</t>
    </r>
  </si>
  <si>
    <r>
      <rPr>
        <b/>
        <sz val="10"/>
        <color theme="1"/>
        <rFont val="HawnHelv"/>
      </rPr>
      <t>Survey Question:</t>
    </r>
    <r>
      <rPr>
        <sz val="10"/>
        <color theme="1"/>
        <rFont val="HawnHelv"/>
      </rPr>
      <t xml:space="preserve"> Hepatitis B vaccine is given in three separate doses and has been recommended for all newborn infants since 1991. Have you EVER received the 3-dose series of the hepatitis B vaccine?</t>
    </r>
  </si>
  <si>
    <t>Hep B - Received at Least One Vaccine</t>
  </si>
  <si>
    <t>Native Hawaiian Adults who had at Least One Hepatitis B Shot in Hawai‘i: 2017‑2021</t>
  </si>
  <si>
    <r>
      <rPr>
        <b/>
        <sz val="11"/>
        <color theme="0"/>
        <rFont val="HawnHelv"/>
      </rPr>
      <t xml:space="preserve">Table 7.119  </t>
    </r>
    <r>
      <rPr>
        <sz val="11"/>
        <color theme="0"/>
        <rFont val="HawnHelv"/>
      </rPr>
      <t>Native Hawaiian Prevalence of Adult Chronic (45+) Obstructive Pulmonary Disease (COPD) in Hawaiÿi: 2011-2021</t>
    </r>
  </si>
  <si>
    <t>Table 7.119</t>
  </si>
  <si>
    <t>Native Hawaiian Adults Prevalence of Adult (45+) Chronic Obstructive Pulmonary Disease (COPD) in Hawaiÿi: 2011-2021</t>
  </si>
  <si>
    <t>Cancer</t>
  </si>
  <si>
    <t>Average Annual Number of Newly Diagnosed Cancer Cases by County in Hawaiÿi: 2009-2013, 2014-2018</t>
  </si>
  <si>
    <t>Top Ten Cancer Sites in Newly Diagnosed Cases and Deaths in Hawaiÿi: 2009-2013, 2014-2018</t>
  </si>
  <si>
    <t>Average Annual Incidence Counts and Rates in Hawaiÿi: 2009-2013, 2014-2018</t>
  </si>
  <si>
    <t>Average Annual Mortality Counts and Rates in Hawaiÿi: 2009-2013, 2014-2018</t>
  </si>
  <si>
    <t>Cancer Cases and Incidence Rates, All Cancers in Hawaiÿi: 1984-2018</t>
  </si>
  <si>
    <t>Cancer Deaths and Mortality Rates, All Cancers in Hawaiÿi: 1984-2018</t>
  </si>
  <si>
    <t>Cancers with Higher and Lower Incidence in Hawai‘i Compared to the US, 2014-2018</t>
  </si>
  <si>
    <t>Cancers with Higher Mortality and Lower in Hawai‘i Compared to the US, 2014-2018</t>
  </si>
  <si>
    <t>Female Breast Cancer Incidence and Mortality in Hawaiÿi:1984-2013, 2014-2018</t>
  </si>
  <si>
    <t>Prostate Cancer Incidence and Mortality in Hawaiÿi: 1984-2013, 2014-2018</t>
  </si>
  <si>
    <t>Lung and Bronchus Cancer Incidence and Mortality in Hawaiÿi: 1984-2013, 2014-2018</t>
  </si>
  <si>
    <t>Colon and Rectum Cancer Incidence and Mortality Rates in Hawaiÿi: 1984-2013, 2014-2018</t>
  </si>
  <si>
    <t>Overall Cancer Incidence and Mortality, All Sites in Hawaiÿi: 2009-2013, 2014-2018</t>
  </si>
  <si>
    <t>Bladder Cancer Incidence and Mortality in Hawaiÿi: 2009-2013, 2014-2018</t>
  </si>
  <si>
    <t>Kidney and Renal Pelvis Cancer Incidence and Mortality in Hawaiÿi: 2009-2013, 2014-2018</t>
  </si>
  <si>
    <t>Leukemia Incidence and Mortality in Hawaiÿi: 2009-2013, 2014-2018</t>
  </si>
  <si>
    <t>Liver and Intraheptic Bile Duct Cancer Incidence and Mortality in Hawaiÿi: 2009-2013, 2014-2018</t>
  </si>
  <si>
    <t>Melanoma Incidence and Mortality in Hawaiÿi: 2009-2013, 2014-2018, 2014-2018</t>
  </si>
  <si>
    <t>Non-Hodgkin Lymphoma Incidence and Mortality in Hawaiÿi: 2009-2013, 2014-2018</t>
  </si>
  <si>
    <t>Pancreas Cancer Incidence and Mortality in Hawaiÿi: 2009-2013, 2014-2018</t>
  </si>
  <si>
    <t>Stomach Cancer Incidence and Mortality in Hawaiÿi: 2009-2013, 2014-2018</t>
  </si>
  <si>
    <t>Uterus/Endometrium Cancer Incidence and Mortality in Hawaiÿi: 2009-2013, 2014-2018</t>
  </si>
  <si>
    <t>Thyroid Cancer Incidence and Mortality in Hawaiÿi: 2009-2013, 2014-2018</t>
  </si>
  <si>
    <t>Top Cancers in Other Racial-Ethnic Groups, Males and Females Combined in Hawaiÿi: 2009-2013, 2014-2018</t>
  </si>
  <si>
    <t>Table 7.121</t>
  </si>
  <si>
    <t>Table 7.122</t>
  </si>
  <si>
    <t>Table 7.123</t>
  </si>
  <si>
    <t>Table 7.124</t>
  </si>
  <si>
    <t>Table 7.125</t>
  </si>
  <si>
    <t>Table 7.126</t>
  </si>
  <si>
    <t>Table 7.127</t>
  </si>
  <si>
    <t>Table 7.128</t>
  </si>
  <si>
    <t>Table 7.129</t>
  </si>
  <si>
    <t>Table 7.130</t>
  </si>
  <si>
    <t>Table 7.131</t>
  </si>
  <si>
    <t>Table 7.132</t>
  </si>
  <si>
    <t>Table 7.133</t>
  </si>
  <si>
    <t>Table 7.134</t>
  </si>
  <si>
    <t>Table 7.135</t>
  </si>
  <si>
    <t>Table 7.136</t>
  </si>
  <si>
    <t>Table 7.137</t>
  </si>
  <si>
    <t>Table 7.138</t>
  </si>
  <si>
    <t>Table 7.139</t>
  </si>
  <si>
    <t>Table 7.140</t>
  </si>
  <si>
    <t>Table 7.141</t>
  </si>
  <si>
    <t>Table 7.142</t>
  </si>
  <si>
    <t>Table 7.143</t>
  </si>
  <si>
    <t>Table 7.144</t>
  </si>
  <si>
    <t>Table 7.145</t>
  </si>
  <si>
    <r>
      <rPr>
        <b/>
        <sz val="11"/>
        <color theme="0"/>
        <rFont val="HawnHelv"/>
        <scheme val="minor"/>
      </rPr>
      <t xml:space="preserve">Table 7.121: </t>
    </r>
    <r>
      <rPr>
        <sz val="11"/>
        <color theme="0"/>
        <rFont val="HawnHelv"/>
        <scheme val="minor"/>
      </rPr>
      <t xml:space="preserve"> Average Annual Number of Newly Diagnosed Cancer Cases by County in Hawaiÿi: 2009-2013, 2014-2018</t>
    </r>
  </si>
  <si>
    <t>Newly Diagnosed Cancer Cases</t>
  </si>
  <si>
    <t>Hawai‘i County</t>
  </si>
  <si>
    <t>Cases</t>
  </si>
  <si>
    <t>2009-2013</t>
  </si>
  <si>
    <t>2014-2018</t>
  </si>
  <si>
    <t>Breast (Female)</t>
  </si>
  <si>
    <t>Colon &amp; Rectum</t>
  </si>
  <si>
    <t>Lung &amp; Bronchus</t>
  </si>
  <si>
    <t>Prostate</t>
  </si>
  <si>
    <t>All Sites</t>
  </si>
  <si>
    <t>All cases are invasive except for bladder cancer which is in situ and invasive.</t>
  </si>
  <si>
    <t>Kaua‘i County</t>
  </si>
  <si>
    <t>&lt;10</t>
  </si>
  <si>
    <t>All cases are invasive except for bladder cancer which is in situ and invasive. Maui County includes: Maui, Moloka‘i &amp; Lāna‘i.</t>
  </si>
  <si>
    <r>
      <rPr>
        <b/>
        <sz val="10"/>
        <color theme="1"/>
        <rFont val="HawnHelv"/>
      </rPr>
      <t>Source:</t>
    </r>
    <r>
      <rPr>
        <sz val="11"/>
        <color theme="1"/>
        <rFont val="HawnHelv"/>
        <family val="2"/>
      </rPr>
      <t xml:space="preserve"> Hawaiÿi State. University of Hawai‘i. Cancer Research Center of Hawai‘i. Cancer At A Glance In Hawaiÿi  2009–2013, 2014-2018</t>
    </r>
  </si>
  <si>
    <r>
      <rPr>
        <b/>
        <sz val="11"/>
        <color theme="0"/>
        <rFont val="HawnHelv"/>
        <scheme val="minor"/>
      </rPr>
      <t xml:space="preserve">Table 7.122: </t>
    </r>
    <r>
      <rPr>
        <sz val="11"/>
        <color theme="0"/>
        <rFont val="HawnHelv"/>
        <scheme val="minor"/>
      </rPr>
      <t xml:space="preserve"> Top Ten Cancer Sites in Newly Diagnosed Cases and Deaths in Hawaiÿi: 2014-2018</t>
    </r>
  </si>
  <si>
    <r>
      <rPr>
        <b/>
        <sz val="10"/>
        <color theme="0"/>
        <rFont val="HawnHelv"/>
        <scheme val="minor"/>
      </rPr>
      <t>Incidence
Average Number &amp; Percent of Cases Per Year</t>
    </r>
  </si>
  <si>
    <r>
      <rPr>
        <b/>
        <sz val="10"/>
        <color theme="0"/>
        <rFont val="HawnHelv"/>
        <scheme val="minor"/>
      </rPr>
      <t>Mortality
Average Number &amp; Percent of Deaths Per Year</t>
    </r>
  </si>
  <si>
    <t>No. Cases</t>
  </si>
  <si>
    <t>Percent</t>
  </si>
  <si>
    <t>No. Deaths</t>
  </si>
  <si>
    <t>Breast</t>
  </si>
  <si>
    <t>Pancreas</t>
  </si>
  <si>
    <t>Melanoma of the Skin</t>
  </si>
  <si>
    <t>Uterus/ Endometrium</t>
  </si>
  <si>
    <t>Liver &amp; Intrahepatic Bile Duct</t>
  </si>
  <si>
    <t>Bladder</t>
  </si>
  <si>
    <t>Thyroid</t>
  </si>
  <si>
    <t>Oral Cavity &amp; Pharynx</t>
  </si>
  <si>
    <t>Leukemia</t>
  </si>
  <si>
    <t>Ovary; Uterus/ Endometrium</t>
  </si>
  <si>
    <t>Non-Hodgkin Lymphoma</t>
  </si>
  <si>
    <t>Kidney &amp; Renal Pelvis</t>
  </si>
  <si>
    <t>Stomach</t>
  </si>
  <si>
    <t>Ovary</t>
  </si>
  <si>
    <t>Esophagus</t>
  </si>
  <si>
    <t>Brain &amp; Other Nervous System</t>
  </si>
  <si>
    <r>
      <rPr>
        <b/>
        <sz val="10"/>
        <color theme="1"/>
        <rFont val="HawnHelv"/>
      </rPr>
      <t>Source:</t>
    </r>
    <r>
      <rPr>
        <sz val="11"/>
        <color theme="1"/>
        <rFont val="HawnHelv"/>
        <family val="2"/>
      </rPr>
      <t xml:space="preserve"> Hawaiÿi State. University of Hawai‘i. Cancer Research Center of Hawai‘i. Cancer At A Glance In Hawaiÿi  2014-2018</t>
    </r>
  </si>
  <si>
    <r>
      <rPr>
        <b/>
        <sz val="11"/>
        <color theme="0"/>
        <rFont val="HawnHelv"/>
        <scheme val="minor"/>
      </rPr>
      <t xml:space="preserve">Table 7.122: </t>
    </r>
    <r>
      <rPr>
        <sz val="11"/>
        <color theme="0"/>
        <rFont val="HawnHelv"/>
        <scheme val="minor"/>
      </rPr>
      <t xml:space="preserve"> Top Ten Cancer Sites in Newly Diagnosed Cases and Deaths in Hawaiÿi: 2009-2013</t>
    </r>
  </si>
  <si>
    <t>Uterus/Endometrium</t>
  </si>
  <si>
    <t>Leukemia; Stomach*</t>
  </si>
  <si>
    <t>Leukemia; Ovary*</t>
  </si>
  <si>
    <t>*Same number of cases for both sites.</t>
  </si>
  <si>
    <r>
      <t>Source:</t>
    </r>
    <r>
      <rPr>
        <sz val="10"/>
        <color rgb="FF000000"/>
        <rFont val="HawnHelv"/>
      </rPr>
      <t xml:space="preserve"> Hawaiÿi State. University of Hawai‘i. Cancer Research Center of Hawai‘i. </t>
    </r>
    <r>
      <rPr>
        <i/>
        <sz val="10"/>
        <color rgb="FF000000"/>
        <rFont val="HawnHelv"/>
      </rPr>
      <t>Cancer At A Glance In Hawaiÿi  2009-2013</t>
    </r>
  </si>
  <si>
    <r>
      <rPr>
        <b/>
        <sz val="11"/>
        <color theme="0"/>
        <rFont val="HawnHelv"/>
        <scheme val="minor"/>
      </rPr>
      <t xml:space="preserve">Table 7.123: </t>
    </r>
    <r>
      <rPr>
        <sz val="11"/>
        <color theme="0"/>
        <rFont val="HawnHelv"/>
        <scheme val="minor"/>
      </rPr>
      <t xml:space="preserve"> Average Annual Incidence Counts and Rates in Hawaiÿi: 2009-2013, 2014-2018</t>
    </r>
  </si>
  <si>
    <t>Cancer Site</t>
  </si>
  <si>
    <t>All</t>
  </si>
  <si>
    <t>Cases/ Year</t>
  </si>
  <si>
    <t>Incidence Rate</t>
  </si>
  <si>
    <t>Anus, Anal Canal &amp; Anorectum</t>
  </si>
  <si>
    <t>‒</t>
  </si>
  <si>
    <t>Bones &amp; Joints</t>
  </si>
  <si>
    <t>&lt; 5</t>
  </si>
  <si>
    <t>Brain &amp; Nervous System</t>
  </si>
  <si>
    <t>Cervix</t>
  </si>
  <si>
    <t>Eye &amp; Orbit</t>
  </si>
  <si>
    <t>Gallbladder</t>
  </si>
  <si>
    <t>Hodgkin Lymphoma</t>
  </si>
  <si>
    <t>Larynx</t>
  </si>
  <si>
    <t>Myeloma</t>
  </si>
  <si>
    <r>
      <rPr>
        <sz val="10"/>
        <color rgb="FF010202"/>
        <rFont val="HawnHelv"/>
        <scheme val="minor"/>
      </rPr>
      <t>Nose, Nasal Cavity &amp; Middle Ear</t>
    </r>
  </si>
  <si>
    <t>Other Biliary</t>
  </si>
  <si>
    <r>
      <rPr>
        <sz val="10"/>
        <color rgb="FF010202"/>
        <rFont val="HawnHelv"/>
        <scheme val="minor"/>
      </rPr>
      <t>Other Digestive Organs</t>
    </r>
  </si>
  <si>
    <r>
      <rPr>
        <sz val="10"/>
        <color rgb="FF010202"/>
        <rFont val="HawnHelv"/>
        <scheme val="minor"/>
      </rPr>
      <t>Other Endocrine Including Thymus</t>
    </r>
  </si>
  <si>
    <r>
      <rPr>
        <sz val="10"/>
        <color rgb="FF010202"/>
        <rFont val="HawnHelv"/>
        <scheme val="minor"/>
      </rPr>
      <t>Other Female Genital Organs</t>
    </r>
  </si>
  <si>
    <r>
      <rPr>
        <sz val="10"/>
        <color rgb="FF010202"/>
        <rFont val="HawnHelv"/>
        <scheme val="minor"/>
      </rPr>
      <t>Other Non-Epithelial Skin</t>
    </r>
  </si>
  <si>
    <t>Penis</t>
  </si>
  <si>
    <t>Small Intestine</t>
  </si>
  <si>
    <t>Soft Tissue (including Heart)</t>
  </si>
  <si>
    <t>Testis</t>
  </si>
  <si>
    <t>Vagina</t>
  </si>
  <si>
    <t>Vulva</t>
  </si>
  <si>
    <r>
      <rPr>
        <sz val="10"/>
        <color rgb="FF010202"/>
        <rFont val="HawnHelv"/>
        <scheme val="minor"/>
      </rPr>
      <t>Other Cancers</t>
    </r>
  </si>
  <si>
    <t xml:space="preserve">All cases are invasive except for bladder cancer which is in situ and invasive. </t>
  </si>
  <si>
    <t xml:space="preserve">Rates are average annual and age-adjusted to the U.S. 2000 Standard Population. </t>
  </si>
  <si>
    <t>Cancer case counts are average annual per the 5-year period, 2009-2013, 2014-2018</t>
  </si>
  <si>
    <r>
      <t>Source:</t>
    </r>
    <r>
      <rPr>
        <sz val="10"/>
        <color rgb="FF000000"/>
        <rFont val="HawnHelv"/>
      </rPr>
      <t xml:space="preserve"> Hawaiÿi State. University of Hawai‘i. Cancer Research Center of Hawai‘i. </t>
    </r>
    <r>
      <rPr>
        <i/>
        <sz val="10"/>
        <color rgb="FF000000"/>
        <rFont val="HawnHelv"/>
      </rPr>
      <t>Cancer At A Glance In Hawaiÿi  2009-2013, 2014-2018.</t>
    </r>
  </si>
  <si>
    <r>
      <t>Table 7.124:</t>
    </r>
    <r>
      <rPr>
        <sz val="11"/>
        <color theme="0"/>
        <rFont val="HawnHelv"/>
        <scheme val="minor"/>
      </rPr>
      <t xml:space="preserve">  Average Annual Mortality Counts and Rates in Hawaiÿi: 2009-2013,</t>
    </r>
    <r>
      <rPr>
        <b/>
        <sz val="11"/>
        <color theme="0"/>
        <rFont val="HawnHelv"/>
        <scheme val="minor"/>
      </rPr>
      <t xml:space="preserve"> </t>
    </r>
    <r>
      <rPr>
        <sz val="11"/>
        <color theme="0"/>
        <rFont val="HawnHelv"/>
        <scheme val="minor"/>
      </rPr>
      <t>2014-2018</t>
    </r>
  </si>
  <si>
    <t>Mortality Rate</t>
  </si>
  <si>
    <t>^^</t>
  </si>
  <si>
    <r>
      <rPr>
        <sz val="10"/>
        <color rgb="FF010202"/>
        <rFont val="HawnHelv"/>
        <scheme val="minor"/>
      </rPr>
      <t>Non-Melanoma Skin</t>
    </r>
  </si>
  <si>
    <t>Rates are average annual and age-adjusted to the U.S. 2000 Standard Population.</t>
  </si>
  <si>
    <t xml:space="preserve">(^^) Deaths fewer than 10 per 5-year period and the corresponding rates are not shown. </t>
  </si>
  <si>
    <t>Cancer deaths are average annual per the 5-year period, 2009-2013.</t>
  </si>
  <si>
    <r>
      <t>Source:</t>
    </r>
    <r>
      <rPr>
        <sz val="10"/>
        <color rgb="FF000000"/>
        <rFont val="HawnHelv"/>
      </rPr>
      <t xml:space="preserve"> Hawaiÿi State. University of Hawai‘i. Cancer Research Center of Hawai‘i. </t>
    </r>
    <r>
      <rPr>
        <i/>
        <sz val="10"/>
        <color rgb="FF000000"/>
        <rFont val="HawnHelv"/>
      </rPr>
      <t>Cancer At A Glance In Hawaiÿi  2009-2013, 2014-2018</t>
    </r>
  </si>
  <si>
    <r>
      <t xml:space="preserve">Table 7.125: </t>
    </r>
    <r>
      <rPr>
        <sz val="11"/>
        <color theme="0"/>
        <rFont val="HawnHelv"/>
        <scheme val="minor"/>
      </rPr>
      <t xml:space="preserve"> Cancer Cases and Incidence Rates, All Cancers in Hawaiÿi: 1984-2018</t>
    </r>
  </si>
  <si>
    <t>Time Period</t>
  </si>
  <si>
    <t>Cancer Cases &amp; Incidence Rates: 1984-2018</t>
  </si>
  <si>
    <t xml:space="preserve"> Incidence
Rate</t>
  </si>
  <si>
    <t>1984-1988</t>
  </si>
  <si>
    <t>1989-1993</t>
  </si>
  <si>
    <t>1994-1998</t>
  </si>
  <si>
    <t>1999-2003</t>
  </si>
  <si>
    <t>2004-2008</t>
  </si>
  <si>
    <t>Cancer cases and deaths are average annual per the 5-year period, 2009-2013.</t>
  </si>
  <si>
    <r>
      <rPr>
        <b/>
        <sz val="10"/>
        <color rgb="FF020303"/>
        <rFont val="HawnHelv"/>
        <scheme val="minor"/>
      </rPr>
      <t xml:space="preserve">Source: </t>
    </r>
    <r>
      <rPr>
        <sz val="10"/>
        <color rgb="FF020303"/>
        <rFont val="HawnHelv"/>
        <scheme val="minor"/>
      </rPr>
      <t>Hawaiÿi State. University of Hawai‘i. Cancer Research Center of Hawai‘i. Cancer At A Glance In Hawaiÿi  2014-2018</t>
    </r>
  </si>
  <si>
    <r>
      <t xml:space="preserve">Table 7.126: </t>
    </r>
    <r>
      <rPr>
        <sz val="11"/>
        <color theme="0"/>
        <rFont val="HawnHelv"/>
        <scheme val="minor"/>
      </rPr>
      <t xml:space="preserve"> Cancer Deaths and Mortality Rates, All Cancers in Hawaiÿi: 1984-2018</t>
    </r>
  </si>
  <si>
    <t>Cancer Deaths &amp; Mortality Rates: 2009-2013</t>
  </si>
  <si>
    <t>Mortality
Rate</t>
  </si>
  <si>
    <r>
      <rPr>
        <b/>
        <sz val="11"/>
        <color theme="0"/>
        <rFont val="HawnHelv"/>
        <scheme val="minor"/>
      </rPr>
      <t xml:space="preserve">Table 7.127: </t>
    </r>
    <r>
      <rPr>
        <sz val="11"/>
        <color theme="0"/>
        <rFont val="HawnHelv"/>
        <scheme val="minor"/>
      </rPr>
      <t xml:space="preserve"> Cancers with Higher and Lower Incidence in Hawai‘i Compared to the US, 2014-2018</t>
    </r>
  </si>
  <si>
    <t>Cancers with Higher Incidence in Hawai‘i Compared to the US</t>
  </si>
  <si>
    <t>Hawai‘i Incidence Rate</t>
  </si>
  <si>
    <t>US Incidence Rate</t>
  </si>
  <si>
    <r>
      <rPr>
        <sz val="10"/>
        <color rgb="FF010202"/>
        <rFont val="HawnHelv"/>
        <scheme val="minor"/>
      </rPr>
      <t>Colon &amp; Rectum</t>
    </r>
  </si>
  <si>
    <r>
      <rPr>
        <sz val="10"/>
        <color rgb="FF010202"/>
        <rFont val="HawnHelv"/>
        <scheme val="minor"/>
      </rPr>
      <t>Breast</t>
    </r>
  </si>
  <si>
    <r>
      <rPr>
        <sz val="10"/>
        <color rgb="FF010202"/>
        <rFont val="HawnHelv"/>
        <scheme val="minor"/>
      </rPr>
      <t>Liver &amp; Intrahepatic Bile Duct</t>
    </r>
  </si>
  <si>
    <r>
      <rPr>
        <sz val="10"/>
        <color rgb="FF010202"/>
        <rFont val="HawnHelv"/>
        <scheme val="minor"/>
      </rPr>
      <t>Melanoma of the Skin</t>
    </r>
  </si>
  <si>
    <r>
      <rPr>
        <sz val="10"/>
        <color rgb="FF010202"/>
        <rFont val="HawnHelv"/>
        <scheme val="minor"/>
      </rPr>
      <t>Oral Cavity &amp; Pharynx</t>
    </r>
  </si>
  <si>
    <r>
      <rPr>
        <sz val="10"/>
        <color rgb="FF010202"/>
        <rFont val="HawnHelv"/>
        <scheme val="minor"/>
      </rPr>
      <t>Other Biliary</t>
    </r>
  </si>
  <si>
    <t>Other Female Genital Organs</t>
  </si>
  <si>
    <r>
      <rPr>
        <sz val="10"/>
        <color rgb="FF010202"/>
        <rFont val="HawnHelv"/>
        <scheme val="minor"/>
      </rPr>
      <t>Stomach</t>
    </r>
  </si>
  <si>
    <r>
      <rPr>
        <sz val="10"/>
        <color rgb="FF010202"/>
        <rFont val="HawnHelv"/>
        <scheme val="minor"/>
      </rPr>
      <t>Uterus/Endometrium</t>
    </r>
  </si>
  <si>
    <t xml:space="preserve">Cancers with significantly (p&lt;0.05) different rates in Hawai'i compared to U.S. overall are shown. </t>
  </si>
  <si>
    <t>Rank is based on rates among the 50 U.S. states from the highest (1) to the lowest (50).</t>
  </si>
  <si>
    <r>
      <rPr>
        <b/>
        <sz val="10"/>
        <color rgb="FF000000"/>
        <rFont val="HawnHelv"/>
        <scheme val="minor"/>
      </rPr>
      <t>Source:</t>
    </r>
    <r>
      <rPr>
        <sz val="10"/>
        <color rgb="FF000000"/>
        <rFont val="HawnHelv"/>
        <scheme val="minor"/>
      </rPr>
      <t xml:space="preserve"> Hawaiÿi State. University of Hawai‘i. Cancer Research Center of Hawai‘i. Cancer At A Glance In Hawaiÿi  2014-2018.</t>
    </r>
  </si>
  <si>
    <t>Cancers with Lower Incidence in Hawai‘i Compared to the US</t>
  </si>
  <si>
    <r>
      <rPr>
        <sz val="10"/>
        <color rgb="FF010202"/>
        <rFont val="HawnHelv"/>
        <scheme val="minor"/>
      </rPr>
      <t>All Cancer Sites Combined</t>
    </r>
  </si>
  <si>
    <r>
      <rPr>
        <sz val="10"/>
        <color rgb="FF010202"/>
        <rFont val="HawnHelv"/>
        <scheme val="minor"/>
      </rPr>
      <t>Bladder</t>
    </r>
  </si>
  <si>
    <r>
      <rPr>
        <sz val="10"/>
        <color rgb="FF010202"/>
        <rFont val="HawnHelv"/>
        <scheme val="minor"/>
      </rPr>
      <t>Brain &amp; Other Nervous System</t>
    </r>
  </si>
  <si>
    <r>
      <rPr>
        <sz val="10"/>
        <color rgb="FF010202"/>
        <rFont val="HawnHelv"/>
        <scheme val="minor"/>
      </rPr>
      <t>Esophagus</t>
    </r>
  </si>
  <si>
    <r>
      <rPr>
        <sz val="10"/>
        <color rgb="FF010202"/>
        <rFont val="HawnHelv"/>
        <scheme val="minor"/>
      </rPr>
      <t>Kidney &amp; Renal Pelvis</t>
    </r>
  </si>
  <si>
    <r>
      <rPr>
        <sz val="10"/>
        <color rgb="FF010202"/>
        <rFont val="HawnHelv"/>
        <scheme val="minor"/>
      </rPr>
      <t>Leukemia</t>
    </r>
  </si>
  <si>
    <r>
      <rPr>
        <sz val="10"/>
        <color rgb="FF010202"/>
        <rFont val="HawnHelv"/>
        <scheme val="minor"/>
      </rPr>
      <t>Lung &amp; Bronchus</t>
    </r>
  </si>
  <si>
    <r>
      <rPr>
        <sz val="10"/>
        <color rgb="FF010202"/>
        <rFont val="HawnHelv"/>
        <scheme val="minor"/>
      </rPr>
      <t>Myeloma</t>
    </r>
  </si>
  <si>
    <r>
      <rPr>
        <sz val="10"/>
        <color rgb="FF010202"/>
        <rFont val="HawnHelv"/>
        <scheme val="minor"/>
      </rPr>
      <t>Non-Hodgkin Lymphoma</t>
    </r>
  </si>
  <si>
    <r>
      <rPr>
        <sz val="10"/>
        <color rgb="FF010202"/>
        <rFont val="HawnHelv"/>
        <scheme val="minor"/>
      </rPr>
      <t>Prostate</t>
    </r>
  </si>
  <si>
    <r>
      <rPr>
        <sz val="10"/>
        <color rgb="FF010202"/>
        <rFont val="HawnHelv"/>
        <scheme val="minor"/>
      </rPr>
      <t>Small Intestine</t>
    </r>
  </si>
  <si>
    <r>
      <rPr>
        <sz val="10"/>
        <color rgb="FF010202"/>
        <rFont val="HawnHelv"/>
        <scheme val="minor"/>
      </rPr>
      <t>Vulva</t>
    </r>
  </si>
  <si>
    <r>
      <t>Source:</t>
    </r>
    <r>
      <rPr>
        <sz val="10"/>
        <color rgb="FF000000"/>
        <rFont val="HawnHelv"/>
      </rPr>
      <t xml:space="preserve"> Hawaiÿi State. University of Hawai‘i. Cancer Research Center of Hawai‘i. </t>
    </r>
    <r>
      <rPr>
        <i/>
        <sz val="10"/>
        <color rgb="FF000000"/>
        <rFont val="HawnHelv"/>
      </rPr>
      <t>Cancer At A Glance In Hawaiÿi  2014-2018.</t>
    </r>
  </si>
  <si>
    <r>
      <rPr>
        <b/>
        <sz val="11"/>
        <color theme="0"/>
        <rFont val="HawnHelv"/>
        <scheme val="minor"/>
      </rPr>
      <t xml:space="preserve">Table 7.128:  </t>
    </r>
    <r>
      <rPr>
        <sz val="11"/>
        <color theme="0"/>
        <rFont val="HawnHelv"/>
        <scheme val="minor"/>
      </rPr>
      <t>Cancers with Higher Mortality and Lower in Hawai‘i Compared to the US, 2014-2018</t>
    </r>
  </si>
  <si>
    <t>Cancers with Higher Mortality in Hawai‘i Compared to the US</t>
  </si>
  <si>
    <r>
      <t>Source:</t>
    </r>
    <r>
      <rPr>
        <sz val="10"/>
        <color rgb="FF000000"/>
        <rFont val="HawnHelv"/>
      </rPr>
      <t xml:space="preserve"> Hawaiÿi State. University of Hawai‘i. Cancer Research Center of Hawai‘i. </t>
    </r>
    <r>
      <rPr>
        <i/>
        <sz val="10"/>
        <color rgb="FF000000"/>
        <rFont val="HawnHelv"/>
      </rPr>
      <t>Cancer At A Glance In Hawaiÿi  2014-2018</t>
    </r>
  </si>
  <si>
    <t>Cancers with Lower Mortality in Hawai‘i Compared to the US</t>
  </si>
  <si>
    <t>Hawai‘i Mortality Rate</t>
  </si>
  <si>
    <t>US Mortality Rate</t>
  </si>
  <si>
    <t>All Cancer Sites Combined</t>
  </si>
  <si>
    <r>
      <rPr>
        <sz val="10"/>
        <color rgb="FF010202"/>
        <rFont val="HawnHelv"/>
        <scheme val="minor"/>
      </rPr>
      <t>Cervix</t>
    </r>
  </si>
  <si>
    <r>
      <rPr>
        <sz val="10"/>
        <color rgb="FF010202"/>
        <rFont val="HawnHelv"/>
        <scheme val="minor"/>
      </rPr>
      <t>Ovary</t>
    </r>
  </si>
  <si>
    <r>
      <rPr>
        <b/>
        <sz val="11"/>
        <color theme="0"/>
        <rFont val="HawnHelv"/>
        <scheme val="minor"/>
      </rPr>
      <t xml:space="preserve">Table 7.129: </t>
    </r>
    <r>
      <rPr>
        <sz val="11"/>
        <color theme="0"/>
        <rFont val="HawnHelv"/>
        <scheme val="minor"/>
      </rPr>
      <t xml:space="preserve"> Female Breast Cancer Incidence and Mortality in Hawaiÿi:1984-2018</t>
    </r>
  </si>
  <si>
    <t>Female Breast Cancer</t>
  </si>
  <si>
    <r>
      <rPr>
        <sz val="10"/>
        <color rgb="FF010202"/>
        <rFont val="HawnHelv"/>
        <scheme val="minor"/>
      </rPr>
      <t>2014-2018</t>
    </r>
  </si>
  <si>
    <t>Female Breast Cancer Incidence &amp; Mortality by Race in Hawaiÿi: 2009-2013, 2014-2018</t>
  </si>
  <si>
    <t xml:space="preserve"> Incidence Rate</t>
  </si>
  <si>
    <t>nr</t>
  </si>
  <si>
    <t>All Races</t>
  </si>
  <si>
    <t>Female Breast Cancer Stage Distribution in Hawaiÿi: 2009-2013, 2014-2018</t>
  </si>
  <si>
    <t>Unstaged</t>
  </si>
  <si>
    <t>Advanced</t>
  </si>
  <si>
    <t>Localized</t>
  </si>
  <si>
    <t>In Situ</t>
  </si>
  <si>
    <r>
      <rPr>
        <b/>
        <sz val="10"/>
        <color rgb="FF000000"/>
        <rFont val="HawnHelv"/>
        <scheme val="minor"/>
      </rPr>
      <t xml:space="preserve">Source: </t>
    </r>
    <r>
      <rPr>
        <sz val="10"/>
        <color rgb="FF000000"/>
        <rFont val="HawnHelv"/>
        <scheme val="minor"/>
      </rPr>
      <t>Hawaiÿi State. University of Hawai‘i. Cancer Research Center of Hawai‘i. Cancer At A Glance In Hawaiÿi  2009-2013, 2014-2018</t>
    </r>
  </si>
  <si>
    <r>
      <rPr>
        <b/>
        <sz val="11"/>
        <color theme="0"/>
        <rFont val="HawnHelv"/>
        <scheme val="minor"/>
      </rPr>
      <t xml:space="preserve">Table 7.130: </t>
    </r>
    <r>
      <rPr>
        <sz val="11"/>
        <color theme="0"/>
        <rFont val="HawnHelv"/>
        <scheme val="minor"/>
      </rPr>
      <t xml:space="preserve"> Prostate Cancer Incidence and Mortality in Hawaiÿi: 1984-2018</t>
    </r>
  </si>
  <si>
    <t>Prostate Cancer</t>
  </si>
  <si>
    <t>Prostate Cancer Incidence &amp; Mortality by Race in Hawaiÿi: 2009-2013, 2014-2018</t>
  </si>
  <si>
    <t>Prostate Cancer Stage Distribution in Hawaiÿi: 2009-2013, 2014-2018</t>
  </si>
  <si>
    <r>
      <rPr>
        <b/>
        <sz val="11"/>
        <color theme="0"/>
        <rFont val="HawnHelv"/>
        <scheme val="minor"/>
      </rPr>
      <t xml:space="preserve">Table 7.131:  </t>
    </r>
    <r>
      <rPr>
        <sz val="11"/>
        <color theme="0"/>
        <rFont val="HawnHelv"/>
        <scheme val="minor"/>
      </rPr>
      <t>Lung and Bronchus Cancer Incidence and Mortality in Hawaiÿi: 1984-2018</t>
    </r>
  </si>
  <si>
    <t>Lung &amp; Bronchus Cancer</t>
  </si>
  <si>
    <t>Lung &amp; Bronchus Cancer Incidence &amp; Mortality by Race in Hawaiÿi: 2009-2013, 2014-2018</t>
  </si>
  <si>
    <t>Lung &amp; Bronchus Cancer Stage Distribution in Hawaiÿi: 2009-2013, 2014-2018</t>
  </si>
  <si>
    <r>
      <rPr>
        <b/>
        <sz val="11"/>
        <color theme="0"/>
        <rFont val="HawnHelv"/>
        <scheme val="minor"/>
      </rPr>
      <t xml:space="preserve">Table 7.132: </t>
    </r>
    <r>
      <rPr>
        <sz val="11"/>
        <color theme="0"/>
        <rFont val="HawnHelv"/>
        <scheme val="minor"/>
      </rPr>
      <t xml:space="preserve"> Colon and Rectum Cancer Incidence and Mortality Rates in Hawaiÿi: 1984-2018</t>
    </r>
  </si>
  <si>
    <t>Colon &amp; Rectum Cancer</t>
  </si>
  <si>
    <t>Colon &amp; Rectum Cancer Incidence &amp; Mortality by Race in Hawaiÿi: 2009-2013, 2014-2018</t>
  </si>
  <si>
    <t>Colon &amp; Rectum Cancer Stage Distribution in Hawaiÿi: 2009-2013, 2014-2018</t>
  </si>
  <si>
    <r>
      <t xml:space="preserve">Table 7.133: </t>
    </r>
    <r>
      <rPr>
        <sz val="11"/>
        <color theme="0"/>
        <rFont val="HawnHelv"/>
      </rPr>
      <t xml:space="preserve"> Overall Cancer Incidence and Mortality, All Sites in Hawaiÿi: 2009-2013, 2014-2018</t>
    </r>
  </si>
  <si>
    <t>Overall Cancer</t>
  </si>
  <si>
    <t>All cases are invasive.</t>
  </si>
  <si>
    <t>Rates are average annual and age-adjusted to the U.S. 2000 Standard Population</t>
  </si>
  <si>
    <r>
      <rPr>
        <b/>
        <sz val="11"/>
        <color theme="0"/>
        <rFont val="HawnHelv"/>
      </rPr>
      <t>Table 7.134</t>
    </r>
    <r>
      <rPr>
        <sz val="11"/>
        <color theme="0"/>
        <rFont val="HawnHelv"/>
      </rPr>
      <t xml:space="preserve">  Bladder Cancer Incidence and Mortality in Hawaiÿi: 2009-2013, 2014-2018</t>
    </r>
  </si>
  <si>
    <t>Bladder Cancer</t>
  </si>
  <si>
    <t xml:space="preserve"> .</t>
  </si>
  <si>
    <r>
      <t>Table 7.135</t>
    </r>
    <r>
      <rPr>
        <sz val="11"/>
        <color theme="0"/>
        <rFont val="HawnHelv"/>
        <scheme val="minor"/>
      </rPr>
      <t xml:space="preserve">  Kidney and Renal Pelvis Cancer Incidence and Mortality in Hawaiÿi: 2009-2013, 2014-2018</t>
    </r>
  </si>
  <si>
    <t>Kidney &amp; Renal Pelvis Cancer</t>
  </si>
  <si>
    <r>
      <t>Table 7.136:</t>
    </r>
    <r>
      <rPr>
        <sz val="11"/>
        <color theme="0"/>
        <rFont val="HawnHelv"/>
        <scheme val="minor"/>
      </rPr>
      <t xml:space="preserve">  Leukemia Incidence and Mortality in Hawaiÿi: 2009-2013, 2014-2018</t>
    </r>
  </si>
  <si>
    <r>
      <rPr>
        <sz val="10"/>
        <color rgb="FF010202"/>
        <rFont val="HawnHelv"/>
        <scheme val="minor"/>
      </rPr>
      <t>.</t>
    </r>
  </si>
  <si>
    <r>
      <rPr>
        <b/>
        <sz val="10"/>
        <color rgb="FF000000"/>
        <rFont val="HawnHelv"/>
        <scheme val="minor"/>
      </rPr>
      <t xml:space="preserve">Source: </t>
    </r>
    <r>
      <rPr>
        <sz val="10"/>
        <color rgb="FF000000"/>
        <rFont val="HawnHelv"/>
        <scheme val="minor"/>
      </rPr>
      <t>Hawaiÿi State. University of Hawai‘i. Cancer Research Center of Hawai‘i. Cancer At A Glance In Hawaiÿi  2009–2013, 2014-2018</t>
    </r>
  </si>
  <si>
    <r>
      <t>Table 7.137:</t>
    </r>
    <r>
      <rPr>
        <sz val="11"/>
        <color theme="0"/>
        <rFont val="HawnHelv"/>
        <scheme val="minor"/>
      </rPr>
      <t xml:space="preserve">  Liver and Intraheptic Bile Duct Cancer Incidence and Mortality in Hawaiÿi: 2009-2013, 2014-2018</t>
    </r>
  </si>
  <si>
    <t>Liver &amp; Intraheptic Bile Duct Cancer</t>
  </si>
  <si>
    <r>
      <t>Table 7.138:</t>
    </r>
    <r>
      <rPr>
        <sz val="11"/>
        <color theme="0"/>
        <rFont val="HawnHelv"/>
        <scheme val="minor"/>
      </rPr>
      <t xml:space="preserve">  Melanoma Incidence and Mortality in Hawaiÿi: 2009-2013, 2014-2018</t>
    </r>
  </si>
  <si>
    <t>Melanoma</t>
  </si>
  <si>
    <r>
      <t>Table 7.139:</t>
    </r>
    <r>
      <rPr>
        <sz val="11"/>
        <color theme="0"/>
        <rFont val="HawnHelv"/>
        <scheme val="minor"/>
      </rPr>
      <t xml:space="preserve">  Non-Hodgkin Lymphoma Incidence and Mortality in Hawaiÿi: 2009-2013, 2014-2018</t>
    </r>
  </si>
  <si>
    <r>
      <t xml:space="preserve">Table 7.140:  </t>
    </r>
    <r>
      <rPr>
        <sz val="11"/>
        <color theme="0"/>
        <rFont val="HawnHelv"/>
        <scheme val="minor"/>
      </rPr>
      <t>Oral Cavity and Pharynx Cancer Incidence and Mortality in Hawaiÿi: 2009-2013, 2014-2018</t>
    </r>
  </si>
  <si>
    <t>Oral Cavity and Pharynx Cancer</t>
  </si>
  <si>
    <r>
      <t>Table 7.141:</t>
    </r>
    <r>
      <rPr>
        <sz val="11"/>
        <color theme="0"/>
        <rFont val="HawnHelv"/>
        <scheme val="minor"/>
      </rPr>
      <t xml:space="preserve"> Pancreas Cancer Incidence and Mortality in Hawaiÿi: 2009-2013, 2014-2018</t>
    </r>
  </si>
  <si>
    <t>Pancreas Cancer</t>
  </si>
  <si>
    <r>
      <t>Table 7.142:</t>
    </r>
    <r>
      <rPr>
        <sz val="11"/>
        <color theme="0"/>
        <rFont val="HawnHelv"/>
        <scheme val="minor"/>
      </rPr>
      <t xml:space="preserve">  Stomach Cancer Incidence and Mortality in Hawaiÿi: 2009-2013, 2014-2018</t>
    </r>
  </si>
  <si>
    <t>Stomach Cancer</t>
  </si>
  <si>
    <r>
      <rPr>
        <b/>
        <sz val="10"/>
        <color theme="0"/>
        <rFont val="HawnHelv"/>
        <scheme val="minor"/>
      </rPr>
      <t xml:space="preserve">Table 7.143: </t>
    </r>
    <r>
      <rPr>
        <sz val="10"/>
        <color theme="0"/>
        <rFont val="HawnHelv"/>
        <scheme val="minor"/>
      </rPr>
      <t xml:space="preserve"> Uterus/Endometrium Cancer Incidence and Mortality in Hawaiÿi: 2009-2013, 2014-2018</t>
    </r>
  </si>
  <si>
    <t>Uterus/Endometrium Cancer</t>
  </si>
  <si>
    <r>
      <rPr>
        <b/>
        <sz val="11"/>
        <color theme="0"/>
        <rFont val="HawnHelv"/>
      </rPr>
      <t>Table 7.144:</t>
    </r>
    <r>
      <rPr>
        <sz val="11"/>
        <color theme="0"/>
        <rFont val="HawnHelv"/>
      </rPr>
      <t xml:space="preserve">  Thyroid Cancer Incidence and Mortality in Hawaiÿi: 2009-2013, 2014-2018</t>
    </r>
  </si>
  <si>
    <t>Thyroid Cancer</t>
  </si>
  <si>
    <r>
      <rPr>
        <b/>
        <sz val="11"/>
        <color theme="0"/>
        <rFont val="HawnHelv"/>
        <scheme val="minor"/>
      </rPr>
      <t>Table 7.145:</t>
    </r>
    <r>
      <rPr>
        <sz val="11"/>
        <color theme="0"/>
        <rFont val="HawnHelv"/>
        <scheme val="minor"/>
      </rPr>
      <t xml:space="preserve"> Top Cancers in Other Racial-Ethnic Groups, Males and Females Combined in Hawaiÿi: 2014-2018</t>
    </r>
  </si>
  <si>
    <t>Top Cancers in Other Racial/Ethnic Groups: 2014-2018</t>
  </si>
  <si>
    <t>American Indian</t>
  </si>
  <si>
    <t>Korean</t>
  </si>
  <si>
    <t>Micronesian</t>
  </si>
  <si>
    <t>Samoan</t>
  </si>
  <si>
    <t>Vietnamese</t>
  </si>
  <si>
    <t>Average Number of Cases per Year</t>
  </si>
  <si>
    <t>Average Percent of Cases per Year</t>
  </si>
  <si>
    <t>Lung &amp; Bronchus; Colon &amp; Rectum</t>
  </si>
  <si>
    <t>Liver &amp; Intrahepatic</t>
  </si>
  <si>
    <t xml:space="preserve"> Lung &amp; Bronchus</t>
  </si>
  <si>
    <t>Oral Cavity and Pharynx</t>
  </si>
  <si>
    <t>Non-Hodgkin</t>
  </si>
  <si>
    <r>
      <rPr>
        <b/>
        <sz val="10"/>
        <color rgb="FF010202"/>
        <rFont val="HawnHelv"/>
        <scheme val="minor"/>
      </rPr>
      <t>All Sites</t>
    </r>
  </si>
  <si>
    <r>
      <rPr>
        <b/>
        <sz val="11"/>
        <color theme="0"/>
        <rFont val="HawnHelv"/>
        <scheme val="minor"/>
      </rPr>
      <t>Table 7.145:</t>
    </r>
    <r>
      <rPr>
        <sz val="11"/>
        <color theme="0"/>
        <rFont val="HawnHelv"/>
        <scheme val="minor"/>
      </rPr>
      <t xml:space="preserve"> Top Cancers in Other Racial-Ethnic Groups, Males and Females Combined in Hawaiÿi: 2009-2013</t>
    </r>
  </si>
  <si>
    <t>Top Cancers in Other Racial/Ethnic Groups: 2009-2013</t>
  </si>
  <si>
    <t>Breast (Female, Lung &amp; Bronchus*</t>
  </si>
  <si>
    <t xml:space="preserve">Uterus/ Endometrium </t>
  </si>
  <si>
    <t>Prostate; Lung &amp; Bronchus*</t>
  </si>
  <si>
    <t>Colon &amp; Rectum; Breast (Female; Lung &amp; Bronchus*</t>
  </si>
  <si>
    <t>Colon &amp; Rectum; Melanoma of the Skin; Prostate*</t>
  </si>
  <si>
    <t xml:space="preserve">Bladder; Non-Hodgkin Lymphoma* </t>
  </si>
  <si>
    <t>Leukemia; Thyroid; Uterus/Endometrium; Oral Cavity &amp; Pharynx*</t>
  </si>
  <si>
    <t>Non-Hodgkin Lymphoma; Myeloma; Bladder*</t>
  </si>
  <si>
    <t>Oral Cavity &amp; Pharynx; Liver &amp; Intrahepatic Bile Duct*</t>
  </si>
  <si>
    <t>Cancer case counts are average annual per the 5-year period, 2009-2013.</t>
  </si>
  <si>
    <t>*Same number of cases for all sites listed.</t>
  </si>
  <si>
    <t>Oral Cavity and Pharynx Cancer Incidence and Mortality in Hawaiÿi: 2009-2013, 2014-2018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</si>
</sst>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
    <numFmt numFmtId="165" formatCode="@\ "/>
    <numFmt numFmtId="166" formatCode="0.0%"/>
    <numFmt numFmtId="167" formatCode="_(* #,##0_);_(* \(#,##0\);_(* &quot;-&quot;??_);_(@_)"/>
    <numFmt numFmtId="168" formatCode="0_);\(0\)"/>
    <numFmt numFmtId="169" formatCode="0.000000000000000%"/>
    <numFmt numFmtId="170" formatCode="0.0_);\(0.0\)"/>
    <numFmt numFmtId="171" formatCode="0%\ "/>
    <numFmt numFmtId="172" formatCode="#,##0.0_);\(#,##0.0\)"/>
    <numFmt numFmtId="173" formatCode="0.0"/>
  </numFmts>
  <fonts count="128">
    <font>
      <sz val="11"/>
      <color theme="1"/>
      <name val="HawnHelv"/>
      <family val="2"/>
    </font>
    <font>
      <sz val="10"/>
      <color theme="1"/>
      <name val="HawnHelv"/>
      <family val="2"/>
    </font>
    <font>
      <sz val="10"/>
      <color theme="1"/>
      <name val="HawnHelv"/>
      <family val="2"/>
    </font>
    <font>
      <sz val="10"/>
      <color theme="1"/>
      <name val="HawnHelv"/>
      <family val="2"/>
    </font>
    <font>
      <sz val="10"/>
      <name val="Arial"/>
      <family val="2"/>
    </font>
    <font>
      <sz val="10"/>
      <name val="HawnHelv"/>
    </font>
    <font>
      <sz val="11"/>
      <color indexed="8"/>
      <name val="HawnHelv"/>
    </font>
    <font>
      <i/>
      <sz val="11"/>
      <color indexed="8"/>
      <name val="HawnHelv"/>
    </font>
    <font>
      <sz val="11"/>
      <name val="HawnHelv"/>
    </font>
    <font>
      <sz val="11"/>
      <color theme="1"/>
      <name val="HawnHelv"/>
      <family val="2"/>
    </font>
    <font>
      <sz val="11"/>
      <color theme="1"/>
      <name val="HawnHelv"/>
    </font>
    <font>
      <sz val="11"/>
      <color rgb="FF000000"/>
      <name val="HawnHelv"/>
    </font>
    <font>
      <b/>
      <sz val="14"/>
      <color theme="0"/>
      <name val="HawnHelv"/>
    </font>
    <font>
      <b/>
      <sz val="22"/>
      <name val="HawnHelv"/>
    </font>
    <font>
      <u/>
      <sz val="11"/>
      <color rgb="FFFF0000"/>
      <name val="HawnHelv"/>
      <family val="2"/>
    </font>
    <font>
      <b/>
      <sz val="10"/>
      <color rgb="FF395657"/>
      <name val="HawnHelv"/>
    </font>
    <font>
      <b/>
      <sz val="11"/>
      <color theme="1"/>
      <name val="HawnHelv"/>
    </font>
    <font>
      <b/>
      <sz val="11"/>
      <color rgb="FFFFFFFF"/>
      <name val="HawnHelv"/>
    </font>
    <font>
      <sz val="10"/>
      <color theme="1"/>
      <name val="HawnHelv"/>
    </font>
    <font>
      <b/>
      <sz val="10"/>
      <color theme="1"/>
      <name val="HawnHelv"/>
    </font>
    <font>
      <b/>
      <sz val="11"/>
      <name val="HawnHelv"/>
    </font>
    <font>
      <sz val="9"/>
      <color theme="1"/>
      <name val="HawnHelv"/>
    </font>
    <font>
      <sz val="11"/>
      <color theme="1"/>
      <name val="Calibri"/>
      <family val="2"/>
    </font>
    <font>
      <b/>
      <sz val="14"/>
      <color rgb="FF000000"/>
      <name val="HawnHelv"/>
    </font>
    <font>
      <b/>
      <sz val="12"/>
      <color rgb="FF000000"/>
      <name val="HawnHelv"/>
    </font>
    <font>
      <u/>
      <sz val="11"/>
      <color rgb="FF0000FF"/>
      <name val="HawnHelv"/>
    </font>
    <font>
      <b/>
      <sz val="11"/>
      <color rgb="FF000000"/>
      <name val="HawnHelv"/>
    </font>
    <font>
      <u/>
      <sz val="11"/>
      <color theme="10"/>
      <name val="HawnHelv"/>
      <family val="2"/>
    </font>
    <font>
      <sz val="10"/>
      <color rgb="FF000000"/>
      <name val="HawnHelv"/>
    </font>
    <font>
      <u/>
      <sz val="10"/>
      <color indexed="12"/>
      <name val="Arial"/>
      <family val="2"/>
    </font>
    <font>
      <u/>
      <sz val="11"/>
      <color indexed="12"/>
      <name val="HawnHelv"/>
      <scheme val="minor"/>
    </font>
    <font>
      <sz val="14"/>
      <color theme="1"/>
      <name val="HawnHelv"/>
    </font>
    <font>
      <b/>
      <sz val="22"/>
      <color rgb="FFFFFFFF"/>
      <name val="HawnHelv"/>
    </font>
    <font>
      <b/>
      <sz val="18"/>
      <color rgb="FFFFFFFF"/>
      <name val="HawnHelv"/>
    </font>
    <font>
      <sz val="20"/>
      <color theme="1"/>
      <name val="HawnHelv"/>
    </font>
    <font>
      <sz val="16"/>
      <color theme="1"/>
      <name val="HawnHelv"/>
    </font>
    <font>
      <sz val="11"/>
      <color theme="0"/>
      <name val="HawnHelv"/>
      <family val="2"/>
      <scheme val="minor"/>
    </font>
    <font>
      <sz val="24"/>
      <color theme="1"/>
      <name val="HawnHelv"/>
    </font>
    <font>
      <sz val="11"/>
      <color theme="0"/>
      <name val="HawnHelv"/>
    </font>
    <font>
      <b/>
      <sz val="11"/>
      <color theme="0"/>
      <name val="HawnHelv"/>
    </font>
    <font>
      <b/>
      <sz val="10"/>
      <color theme="0"/>
      <name val="HawnHelv"/>
    </font>
    <font>
      <b/>
      <sz val="9"/>
      <color theme="0"/>
      <name val="HawnHelv"/>
    </font>
    <font>
      <sz val="22"/>
      <color theme="1"/>
      <name val="HawnHelv"/>
    </font>
    <font>
      <sz val="10"/>
      <color theme="1"/>
      <name val="HawnHelv"/>
      <family val="2"/>
      <scheme val="minor"/>
    </font>
    <font>
      <sz val="10"/>
      <color theme="1"/>
      <name val="HawnHelv"/>
      <scheme val="minor"/>
    </font>
    <font>
      <b/>
      <sz val="10"/>
      <color rgb="FF000000"/>
      <name val="HawnHelv"/>
    </font>
    <font>
      <sz val="20"/>
      <name val="HawnHelv"/>
      <family val="2"/>
      <scheme val="minor"/>
    </font>
    <font>
      <sz val="26"/>
      <color theme="1"/>
      <name val="HawnHelv"/>
    </font>
    <font>
      <sz val="34"/>
      <color theme="1"/>
      <name val="HawnHelv"/>
    </font>
    <font>
      <sz val="36"/>
      <color theme="1"/>
      <name val="HawnHelv"/>
    </font>
    <font>
      <sz val="9"/>
      <name val="HawnHelv"/>
    </font>
    <font>
      <sz val="11"/>
      <color theme="0"/>
      <name val="HawnHelv"/>
      <scheme val="minor"/>
    </font>
    <font>
      <sz val="20"/>
      <color theme="1"/>
      <name val="HawnHelv"/>
      <scheme val="minor"/>
    </font>
    <font>
      <sz val="11"/>
      <color theme="1"/>
      <name val="HawnHelv"/>
      <scheme val="minor"/>
    </font>
    <font>
      <sz val="10"/>
      <name val="HawnHelv"/>
      <scheme val="minor"/>
    </font>
    <font>
      <sz val="10"/>
      <name val="HawnHelv"/>
      <family val="2"/>
      <scheme val="minor"/>
    </font>
    <font>
      <sz val="11"/>
      <name val="HawnHelv"/>
      <scheme val="minor"/>
    </font>
    <font>
      <sz val="9"/>
      <color theme="1"/>
      <name val="HawnHelv"/>
      <scheme val="minor"/>
    </font>
    <font>
      <b/>
      <sz val="10"/>
      <color theme="1"/>
      <name val="HawnHelv"/>
      <scheme val="minor"/>
    </font>
    <font>
      <b/>
      <sz val="10"/>
      <color theme="0"/>
      <name val="HawnHelv"/>
      <scheme val="minor"/>
    </font>
    <font>
      <b/>
      <sz val="9"/>
      <color theme="0"/>
      <name val="HawnHelv"/>
      <scheme val="minor"/>
    </font>
    <font>
      <b/>
      <sz val="10"/>
      <name val="HawnHelv"/>
      <scheme val="minor"/>
    </font>
    <font>
      <sz val="9"/>
      <name val="HawnHelv"/>
      <scheme val="minor"/>
    </font>
    <font>
      <b/>
      <sz val="10"/>
      <name val="HawnHelv"/>
    </font>
    <font>
      <sz val="28"/>
      <color theme="1"/>
      <name val="HawnHelv"/>
      <scheme val="minor"/>
    </font>
    <font>
      <sz val="10"/>
      <color rgb="FFFF0000"/>
      <name val="HawnHelv"/>
    </font>
    <font>
      <sz val="9"/>
      <color rgb="FF000000"/>
      <name val="HawnHelv"/>
    </font>
    <font>
      <sz val="11"/>
      <color theme="0"/>
      <name val="Times New Roman"/>
      <family val="1"/>
    </font>
    <font>
      <sz val="26"/>
      <color theme="1"/>
      <name val="HawnHelv"/>
      <family val="2"/>
      <scheme val="minor"/>
    </font>
    <font>
      <sz val="9"/>
      <color theme="1"/>
      <name val="HawnHelv"/>
      <family val="2"/>
      <scheme val="minor"/>
    </font>
    <font>
      <sz val="26"/>
      <color theme="1"/>
      <name val="HawnHelv"/>
      <scheme val="minor"/>
    </font>
    <font>
      <sz val="10"/>
      <color theme="0"/>
      <name val="HawnHelv"/>
      <scheme val="minor"/>
    </font>
    <font>
      <sz val="42"/>
      <color theme="1"/>
      <name val="HawnHelv"/>
    </font>
    <font>
      <b/>
      <sz val="10"/>
      <color theme="0"/>
      <name val="HawnHelv"/>
      <family val="2"/>
      <scheme val="minor"/>
    </font>
    <font>
      <b/>
      <sz val="10"/>
      <color theme="0"/>
      <name val="Arial"/>
      <family val="2"/>
    </font>
    <font>
      <b/>
      <sz val="9"/>
      <color theme="0"/>
      <name val="Arial"/>
      <family val="2"/>
    </font>
    <font>
      <b/>
      <sz val="11"/>
      <color theme="0"/>
      <name val="HawnHelv"/>
      <scheme val="minor"/>
    </font>
    <font>
      <sz val="20"/>
      <name val="HawnHelv"/>
      <scheme val="minor"/>
    </font>
    <font>
      <b/>
      <sz val="10"/>
      <color rgb="FFFFFFFF"/>
      <name val="HawnHelv"/>
    </font>
    <font>
      <b/>
      <sz val="9"/>
      <color rgb="FFFFFFFF"/>
      <name val="HawnHelv"/>
    </font>
    <font>
      <sz val="11"/>
      <color theme="0"/>
      <name val="HawnHelv"/>
      <family val="2"/>
    </font>
    <font>
      <sz val="20"/>
      <color theme="1"/>
      <name val="HawnHelv"/>
      <family val="2"/>
    </font>
    <font>
      <sz val="10"/>
      <color theme="1"/>
      <name val="HawnHelv"/>
      <family val="2"/>
    </font>
    <font>
      <sz val="11"/>
      <name val="HawnHelv"/>
      <family val="2"/>
    </font>
    <font>
      <sz val="20"/>
      <color theme="1"/>
      <name val="HawnHelv"/>
      <family val="2"/>
      <scheme val="minor"/>
    </font>
    <font>
      <b/>
      <sz val="9"/>
      <color theme="1"/>
      <name val="HawnHelv"/>
      <scheme val="minor"/>
    </font>
    <font>
      <sz val="20"/>
      <name val="HawnHelv"/>
    </font>
    <font>
      <b/>
      <sz val="9"/>
      <name val="HawnHelv"/>
    </font>
    <font>
      <sz val="10"/>
      <color indexed="8"/>
      <name val="HawnHelv"/>
      <family val="2"/>
      <scheme val="minor"/>
    </font>
    <font>
      <sz val="10"/>
      <color indexed="8"/>
      <name val="HawnHelv"/>
      <scheme val="minor"/>
    </font>
    <font>
      <sz val="12"/>
      <color theme="1"/>
      <name val="HawnHelv"/>
      <family val="2"/>
      <scheme val="minor"/>
    </font>
    <font>
      <sz val="10"/>
      <color indexed="8"/>
      <name val="HawnHelv"/>
      <scheme val="major"/>
    </font>
    <font>
      <sz val="18"/>
      <color theme="1"/>
      <name val="HawnHelv"/>
    </font>
    <font>
      <sz val="10"/>
      <color rgb="FFFF0000"/>
      <name val="HawnHelv"/>
      <family val="2"/>
      <scheme val="minor"/>
    </font>
    <font>
      <b/>
      <sz val="20"/>
      <name val="HawnHelv"/>
    </font>
    <font>
      <u/>
      <sz val="11"/>
      <color theme="10"/>
      <name val="HawnHelv"/>
    </font>
    <font>
      <b/>
      <sz val="10"/>
      <color theme="0"/>
      <name val="HawnHelv"/>
      <family val="2"/>
    </font>
    <font>
      <b/>
      <sz val="10"/>
      <color rgb="FFFFFFFF"/>
      <name val="HawnHelv"/>
      <scheme val="minor"/>
    </font>
    <font>
      <sz val="14"/>
      <color theme="1"/>
      <name val="HawnHelv"/>
      <scheme val="minor"/>
    </font>
    <font>
      <b/>
      <sz val="9"/>
      <color rgb="FFFFFFFF"/>
      <name val="HawnHelv"/>
      <scheme val="minor"/>
    </font>
    <font>
      <sz val="22"/>
      <color theme="1"/>
      <name val="HawnHelv"/>
      <scheme val="minor"/>
    </font>
    <font>
      <sz val="10"/>
      <color theme="1"/>
      <name val="Times New Roman"/>
      <family val="1"/>
    </font>
    <font>
      <b/>
      <sz val="9"/>
      <color theme="0"/>
      <name val="HawnHelv"/>
      <family val="2"/>
    </font>
    <font>
      <sz val="9"/>
      <color theme="1"/>
      <name val="HawnHelv"/>
      <family val="2"/>
    </font>
    <font>
      <sz val="10"/>
      <name val="HawnHelv"/>
      <family val="2"/>
    </font>
    <font>
      <sz val="10"/>
      <color theme="0"/>
      <name val="HawnHelv"/>
    </font>
    <font>
      <b/>
      <sz val="10"/>
      <color rgb="FF000000"/>
      <name val="HawnHelv"/>
      <scheme val="minor"/>
    </font>
    <font>
      <sz val="11"/>
      <color rgb="FFFF0000"/>
      <name val="HawnHelv"/>
    </font>
    <font>
      <sz val="28"/>
      <color theme="1"/>
      <name val="HawnHelv"/>
    </font>
    <font>
      <sz val="10"/>
      <color rgb="FF010202"/>
      <name val="HawnHelv"/>
      <scheme val="minor"/>
    </font>
    <font>
      <sz val="10"/>
      <color rgb="FF000000"/>
      <name val="HawnHelv"/>
      <scheme val="minor"/>
    </font>
    <font>
      <b/>
      <sz val="14"/>
      <name val="HawnHelv"/>
      <scheme val="minor"/>
    </font>
    <font>
      <sz val="11"/>
      <color rgb="FF000000"/>
      <name val="HawnHelv"/>
      <scheme val="minor"/>
    </font>
    <font>
      <b/>
      <sz val="10"/>
      <color rgb="FF010202"/>
      <name val="HawnHelv"/>
      <scheme val="minor"/>
    </font>
    <font>
      <sz val="12"/>
      <color rgb="FF000000"/>
      <name val="HawnHelv"/>
      <scheme val="minor"/>
    </font>
    <font>
      <i/>
      <sz val="10"/>
      <color rgb="FF000000"/>
      <name val="HawnHelv"/>
    </font>
    <font>
      <sz val="10"/>
      <color rgb="FF020303"/>
      <name val="HawnHelv"/>
      <scheme val="minor"/>
    </font>
    <font>
      <sz val="9"/>
      <color rgb="FF000000"/>
      <name val="HawnHelv"/>
      <scheme val="minor"/>
    </font>
    <font>
      <b/>
      <sz val="10"/>
      <color rgb="FF020303"/>
      <name val="HawnHelv"/>
      <scheme val="minor"/>
    </font>
    <font>
      <sz val="16"/>
      <name val="HawnHelv"/>
      <scheme val="minor"/>
    </font>
    <font>
      <sz val="14"/>
      <name val="HawnHelv"/>
      <scheme val="minor"/>
    </font>
    <font>
      <sz val="12"/>
      <name val="HawnHelv"/>
      <scheme val="minor"/>
    </font>
    <font>
      <sz val="26"/>
      <color rgb="FF000000"/>
      <name val="HawnHelv"/>
      <scheme val="minor"/>
    </font>
    <font>
      <sz val="28"/>
      <color rgb="FF000000"/>
      <name val="HawnHelv"/>
      <scheme val="minor"/>
    </font>
    <font>
      <sz val="14"/>
      <color rgb="FF000000"/>
      <name val="HawnHelv"/>
      <scheme val="minor"/>
    </font>
    <font>
      <sz val="18"/>
      <color rgb="FF000000"/>
      <name val="HawnHelv"/>
      <scheme val="minor"/>
    </font>
    <font>
      <b/>
      <sz val="10"/>
      <color rgb="FF231F20"/>
      <name val="HawnHelv"/>
      <scheme val="minor"/>
    </font>
    <font>
      <sz val="10"/>
      <color rgb="FF231F20"/>
      <name val="HawnHelv"/>
      <scheme val="minor"/>
    </font>
  </fonts>
  <fills count="13">
    <fill>
      <patternFill patternType="none"/>
    </fill>
    <fill>
      <patternFill patternType="gray125"/>
    </fill>
    <fill>
      <patternFill patternType="solid">
        <fgColor rgb="FF395657"/>
        <bgColor indexed="64"/>
      </patternFill>
    </fill>
    <fill>
      <patternFill patternType="solid">
        <fgColor rgb="FFE4EDED"/>
        <bgColor indexed="64"/>
      </patternFill>
    </fill>
    <fill>
      <patternFill patternType="solid">
        <fgColor theme="8" tint="0.79998168889431442"/>
        <bgColor indexed="64"/>
      </patternFill>
    </fill>
    <fill>
      <patternFill patternType="solid">
        <fgColor rgb="FF558383"/>
        <bgColor indexed="64"/>
      </patternFill>
    </fill>
    <fill>
      <patternFill patternType="solid">
        <fgColor rgb="FFD5E3E3"/>
        <bgColor indexed="64"/>
      </patternFill>
    </fill>
    <fill>
      <patternFill patternType="solid">
        <fgColor rgb="FF558384"/>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3" tint="0.79998168889431442"/>
        <bgColor indexed="64"/>
      </patternFill>
    </fill>
    <fill>
      <patternFill patternType="solid">
        <fgColor rgb="FFFFFFFF"/>
      </patternFill>
    </fill>
  </fills>
  <borders count="3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rgb="FFFFFFFF"/>
      </left>
      <right style="thin">
        <color indexed="64"/>
      </right>
      <top style="thin">
        <color indexed="64"/>
      </top>
      <bottom/>
      <diagonal/>
    </border>
    <border>
      <left style="medium">
        <color indexed="64"/>
      </left>
      <right/>
      <top/>
      <bottom/>
      <diagonal/>
    </border>
    <border>
      <left/>
      <right style="thin">
        <color indexed="64"/>
      </right>
      <top style="thin">
        <color indexed="64"/>
      </top>
      <bottom/>
      <diagonal/>
    </border>
    <border>
      <left/>
      <right style="thin">
        <color theme="1"/>
      </right>
      <top style="thin">
        <color theme="1"/>
      </top>
      <bottom style="thin">
        <color theme="1"/>
      </bottom>
      <diagonal/>
    </border>
    <border>
      <left/>
      <right style="thin">
        <color indexed="64"/>
      </right>
      <top/>
      <bottom style="thin">
        <color indexed="64"/>
      </bottom>
      <diagonal/>
    </border>
    <border>
      <left style="thin">
        <color indexed="64"/>
      </left>
      <right/>
      <top style="thin">
        <color indexed="64"/>
      </top>
      <bottom style="thin">
        <color theme="0"/>
      </bottom>
      <diagonal/>
    </border>
    <border>
      <left style="medium">
        <color theme="0"/>
      </left>
      <right/>
      <top/>
      <bottom style="thin">
        <color theme="0"/>
      </bottom>
      <diagonal/>
    </border>
    <border>
      <left/>
      <right/>
      <top/>
      <bottom style="thin">
        <color theme="0"/>
      </bottom>
      <diagonal/>
    </border>
    <border>
      <left style="thin">
        <color indexed="64"/>
      </left>
      <right/>
      <top style="thin">
        <color theme="0"/>
      </top>
      <bottom style="thin">
        <color theme="0"/>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thin">
        <color theme="0"/>
      </top>
      <bottom/>
      <diagonal/>
    </border>
    <border>
      <left style="thin">
        <color indexed="64"/>
      </left>
      <right/>
      <top style="thin">
        <color theme="0"/>
      </top>
      <bottom style="thin">
        <color indexed="64"/>
      </bottom>
      <diagonal/>
    </border>
    <border>
      <left style="medium">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medium">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theme="0"/>
      </left>
      <right style="thin">
        <color indexed="64"/>
      </right>
      <top style="thin">
        <color theme="0"/>
      </top>
      <bottom/>
      <diagonal/>
    </border>
    <border>
      <left style="medium">
        <color theme="0"/>
      </left>
      <right style="thin">
        <color indexed="64"/>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indexed="64"/>
      </bottom>
      <diagonal/>
    </border>
    <border>
      <left style="thin">
        <color indexed="64"/>
      </left>
      <right/>
      <top/>
      <bottom/>
      <diagonal/>
    </border>
    <border>
      <left/>
      <right style="thin">
        <color indexed="64"/>
      </right>
      <top/>
      <bottom style="thin">
        <color theme="0"/>
      </bottom>
      <diagonal/>
    </border>
    <border>
      <left style="thin">
        <color indexed="64"/>
      </left>
      <right/>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style="thin">
        <color theme="1"/>
      </top>
      <bottom style="medium">
        <color theme="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theme="1"/>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1"/>
      </left>
      <right style="thin">
        <color indexed="64"/>
      </right>
      <top style="thin">
        <color indexed="64"/>
      </top>
      <bottom style="medium">
        <color indexed="64"/>
      </bottom>
      <diagonal/>
    </border>
    <border>
      <left style="thin">
        <color indexed="64"/>
      </left>
      <right style="thin">
        <color theme="1"/>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bottom style="thin">
        <color theme="1"/>
      </bottom>
      <diagonal/>
    </border>
    <border>
      <left style="thin">
        <color indexed="64"/>
      </left>
      <right style="thin">
        <color theme="1"/>
      </right>
      <top/>
      <bottom style="thin">
        <color indexed="64"/>
      </bottom>
      <diagonal/>
    </border>
    <border>
      <left/>
      <right style="thin">
        <color indexed="64"/>
      </right>
      <top style="thin">
        <color theme="0"/>
      </top>
      <bottom style="thin">
        <color theme="0"/>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theme="0"/>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medium">
        <color indexed="64"/>
      </left>
      <right style="thin">
        <color theme="1"/>
      </right>
      <top style="thin">
        <color theme="1"/>
      </top>
      <bottom style="medium">
        <color indexed="64"/>
      </bottom>
      <diagonal/>
    </border>
    <border>
      <left style="thin">
        <color theme="1"/>
      </left>
      <right style="thin">
        <color indexed="64"/>
      </right>
      <top style="thin">
        <color theme="1"/>
      </top>
      <bottom style="medium">
        <color indexed="64"/>
      </bottom>
      <diagonal/>
    </border>
    <border>
      <left style="medium">
        <color indexed="64"/>
      </left>
      <right style="medium">
        <color indexed="64"/>
      </right>
      <top style="thin">
        <color indexed="64"/>
      </top>
      <bottom style="thin">
        <color indexed="64"/>
      </bottom>
      <diagonal/>
    </border>
    <border>
      <left style="thin">
        <color theme="1"/>
      </left>
      <right style="medium">
        <color indexed="64"/>
      </right>
      <top style="thin">
        <color theme="1"/>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theme="1"/>
      </bottom>
      <diagonal/>
    </border>
    <border>
      <left style="medium">
        <color theme="0"/>
      </left>
      <right/>
      <top/>
      <bottom/>
      <diagonal/>
    </border>
    <border>
      <left/>
      <right style="medium">
        <color indexed="64"/>
      </right>
      <top style="thin">
        <color indexed="64"/>
      </top>
      <bottom style="thin">
        <color indexed="64"/>
      </bottom>
      <diagonal/>
    </border>
    <border>
      <left style="thin">
        <color theme="1"/>
      </left>
      <right style="medium">
        <color indexed="64"/>
      </right>
      <top style="thin">
        <color indexed="64"/>
      </top>
      <bottom style="thin">
        <color indexed="64"/>
      </bottom>
      <diagonal/>
    </border>
    <border>
      <left style="medium">
        <color indexed="64"/>
      </left>
      <right style="thin">
        <color indexed="64"/>
      </right>
      <top style="thin">
        <color theme="1"/>
      </top>
      <bottom style="thin">
        <color theme="1"/>
      </bottom>
      <diagonal/>
    </border>
    <border>
      <left style="thin">
        <color theme="1"/>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theme="1"/>
      </top>
      <bottom style="thin">
        <color indexed="64"/>
      </bottom>
      <diagonal/>
    </border>
    <border>
      <left style="thin">
        <color theme="1"/>
      </left>
      <right style="medium">
        <color indexed="64"/>
      </right>
      <top style="thin">
        <color theme="1"/>
      </top>
      <bottom style="thin">
        <color theme="1"/>
      </bottom>
      <diagonal/>
    </border>
    <border>
      <left/>
      <right/>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style="thin">
        <color indexed="64"/>
      </left>
      <right/>
      <top style="thin">
        <color theme="0"/>
      </top>
      <bottom/>
      <diagonal/>
    </border>
    <border>
      <left style="medium">
        <color theme="0"/>
      </left>
      <right style="thin">
        <color theme="0"/>
      </right>
      <top style="thin">
        <color theme="0"/>
      </top>
      <bottom/>
      <diagonal/>
    </border>
    <border>
      <left/>
      <right/>
      <top style="thin">
        <color theme="0"/>
      </top>
      <bottom/>
      <diagonal/>
    </border>
    <border>
      <left/>
      <right style="medium">
        <color theme="0"/>
      </right>
      <top style="thin">
        <color theme="0"/>
      </top>
      <bottom/>
      <diagonal/>
    </border>
    <border>
      <left/>
      <right style="thin">
        <color indexed="64"/>
      </right>
      <top/>
      <bottom/>
      <diagonal/>
    </border>
    <border>
      <left/>
      <right style="medium">
        <color indexed="64"/>
      </right>
      <top style="thin">
        <color indexed="64"/>
      </top>
      <bottom/>
      <diagonal/>
    </border>
    <border>
      <left/>
      <right style="medium">
        <color theme="0"/>
      </right>
      <top style="thin">
        <color indexed="64"/>
      </top>
      <bottom style="thin">
        <color theme="0"/>
      </bottom>
      <diagonal/>
    </border>
    <border>
      <left style="thin">
        <color theme="0"/>
      </left>
      <right/>
      <top/>
      <bottom style="thin">
        <color indexed="64"/>
      </bottom>
      <diagonal/>
    </border>
    <border>
      <left style="medium">
        <color theme="0"/>
      </left>
      <right style="thin">
        <color theme="0"/>
      </right>
      <top/>
      <bottom style="thin">
        <color indexed="64"/>
      </bottom>
      <diagonal/>
    </border>
    <border>
      <left/>
      <right style="thin">
        <color theme="0"/>
      </right>
      <top/>
      <bottom style="thin">
        <color theme="0"/>
      </bottom>
      <diagonal/>
    </border>
    <border>
      <left style="thin">
        <color theme="0"/>
      </left>
      <right style="medium">
        <color theme="0"/>
      </right>
      <top style="thin">
        <color indexed="64"/>
      </top>
      <bottom style="thin">
        <color theme="0"/>
      </bottom>
      <diagonal/>
    </border>
    <border>
      <left style="thin">
        <color theme="0"/>
      </left>
      <right/>
      <top style="thin">
        <color indexed="64"/>
      </top>
      <bottom style="thin">
        <color theme="0"/>
      </bottom>
      <diagonal/>
    </border>
    <border>
      <left/>
      <right style="medium">
        <color indexed="64"/>
      </right>
      <top/>
      <bottom style="thin">
        <color indexed="64"/>
      </bottom>
      <diagonal/>
    </border>
    <border>
      <left/>
      <right style="medium">
        <color theme="0"/>
      </right>
      <top/>
      <bottom/>
      <diagonal/>
    </border>
    <border>
      <left style="medium">
        <color theme="0"/>
      </left>
      <right style="thin">
        <color indexed="64"/>
      </right>
      <top style="thin">
        <color indexed="64"/>
      </top>
      <bottom style="thin">
        <color indexed="64"/>
      </bottom>
      <diagonal/>
    </border>
    <border>
      <left style="thin">
        <color indexed="64"/>
      </left>
      <right style="medium">
        <color theme="0"/>
      </right>
      <top style="thin">
        <color indexed="64"/>
      </top>
      <bottom/>
      <diagonal/>
    </border>
    <border>
      <left style="thin">
        <color indexed="64"/>
      </left>
      <right style="medium">
        <color theme="0"/>
      </right>
      <top/>
      <bottom/>
      <diagonal/>
    </border>
    <border>
      <left style="medium">
        <color theme="0"/>
      </left>
      <right style="medium">
        <color theme="0"/>
      </right>
      <top style="thin">
        <color theme="0"/>
      </top>
      <bottom style="thin">
        <color theme="0"/>
      </bottom>
      <diagonal/>
    </border>
    <border>
      <left style="thin">
        <color indexed="64"/>
      </left>
      <right style="medium">
        <color theme="0"/>
      </right>
      <top/>
      <bottom style="thin">
        <color indexed="64"/>
      </bottom>
      <diagonal/>
    </border>
    <border>
      <left style="medium">
        <color theme="0"/>
      </left>
      <right style="medium">
        <color theme="0"/>
      </right>
      <top style="thin">
        <color theme="0"/>
      </top>
      <bottom style="thin">
        <color indexed="64"/>
      </bottom>
      <diagonal/>
    </border>
    <border>
      <left/>
      <right style="medium">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medium">
        <color theme="0"/>
      </right>
      <top style="thin">
        <color indexed="64"/>
      </top>
      <bottom style="thin">
        <color theme="0"/>
      </bottom>
      <diagonal/>
    </border>
    <border>
      <left style="thin">
        <color indexed="64"/>
      </left>
      <right style="medium">
        <color theme="0"/>
      </right>
      <top style="thin">
        <color theme="0"/>
      </top>
      <bottom style="thin">
        <color theme="0"/>
      </bottom>
      <diagonal/>
    </border>
    <border>
      <left style="thin">
        <color indexed="64"/>
      </left>
      <right style="medium">
        <color theme="0"/>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medium">
        <color indexed="64"/>
      </right>
      <top style="thin">
        <color indexed="64"/>
      </top>
      <bottom style="mediumDashed">
        <color rgb="FFFF0000"/>
      </bottom>
      <diagonal/>
    </border>
    <border>
      <left/>
      <right style="thin">
        <color indexed="64"/>
      </right>
      <top style="thin">
        <color indexed="64"/>
      </top>
      <bottom style="mediumDashed">
        <color rgb="FFFF0000"/>
      </bottom>
      <diagonal/>
    </border>
    <border>
      <left style="medium">
        <color indexed="64"/>
      </left>
      <right style="thin">
        <color indexed="64"/>
      </right>
      <top style="thin">
        <color indexed="64"/>
      </top>
      <bottom style="mediumDashed">
        <color rgb="FFFF0000"/>
      </bottom>
      <diagonal/>
    </border>
    <border>
      <left/>
      <right/>
      <top style="thin">
        <color indexed="64"/>
      </top>
      <bottom/>
      <diagonal/>
    </border>
    <border>
      <left style="medium">
        <color indexed="64"/>
      </left>
      <right style="thin">
        <color indexed="64"/>
      </right>
      <top style="thin">
        <color indexed="64"/>
      </top>
      <bottom style="medium">
        <color theme="1"/>
      </bottom>
      <diagonal/>
    </border>
    <border>
      <left style="thin">
        <color indexed="64"/>
      </left>
      <right style="medium">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medium">
        <color theme="0"/>
      </left>
      <right/>
      <top style="thin">
        <color theme="0"/>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theme="0"/>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indexed="64"/>
      </right>
      <top/>
      <bottom style="thin">
        <color theme="0"/>
      </bottom>
      <diagonal/>
    </border>
    <border>
      <left style="thin">
        <color theme="1"/>
      </left>
      <right style="thin">
        <color theme="1"/>
      </right>
      <top style="thin">
        <color theme="1"/>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thin">
        <color indexed="64"/>
      </right>
      <top style="thin">
        <color indexed="64"/>
      </top>
      <bottom style="mediumDashed">
        <color rgb="FFFF0000"/>
      </bottom>
      <diagonal/>
    </border>
    <border>
      <left/>
      <right style="medium">
        <color theme="0"/>
      </right>
      <top/>
      <bottom style="thin">
        <color indexed="64"/>
      </bottom>
      <diagonal/>
    </border>
    <border>
      <left style="thin">
        <color indexed="64"/>
      </left>
      <right style="medium">
        <color theme="1"/>
      </right>
      <top style="thin">
        <color indexed="64"/>
      </top>
      <bottom style="mediumDashed">
        <color rgb="FFFF0000"/>
      </bottom>
      <diagonal/>
    </border>
    <border>
      <left/>
      <right style="medium">
        <color theme="1"/>
      </right>
      <top/>
      <bottom style="thin">
        <color indexed="64"/>
      </bottom>
      <diagonal/>
    </border>
    <border>
      <left style="medium">
        <color indexed="64"/>
      </left>
      <right/>
      <top style="thin">
        <color indexed="64"/>
      </top>
      <bottom style="thin">
        <color indexed="64"/>
      </bottom>
      <diagonal/>
    </border>
    <border>
      <left/>
      <right style="medium">
        <color theme="1"/>
      </right>
      <top style="thin">
        <color indexed="64"/>
      </top>
      <bottom style="thin">
        <color indexed="64"/>
      </bottom>
      <diagonal/>
    </border>
    <border>
      <left style="medium">
        <color theme="0"/>
      </left>
      <right/>
      <top style="thin">
        <color indexed="64"/>
      </top>
      <bottom/>
      <diagonal/>
    </border>
    <border>
      <left/>
      <right style="thin">
        <color indexed="64"/>
      </right>
      <top style="thin">
        <color theme="0"/>
      </top>
      <bottom/>
      <diagonal/>
    </border>
    <border>
      <left style="thin">
        <color indexed="64"/>
      </left>
      <right style="medium">
        <color theme="1"/>
      </right>
      <top style="thin">
        <color theme="0"/>
      </top>
      <bottom style="thin">
        <color indexed="64"/>
      </bottom>
      <diagonal/>
    </border>
    <border>
      <left style="thin">
        <color indexed="64"/>
      </left>
      <right style="medium">
        <color theme="1"/>
      </right>
      <top/>
      <bottom style="thin">
        <color indexed="64"/>
      </bottom>
      <diagonal/>
    </border>
    <border>
      <left style="thin">
        <color theme="0"/>
      </left>
      <right style="medium">
        <color theme="0"/>
      </right>
      <top/>
      <bottom style="thin">
        <color theme="0"/>
      </bottom>
      <diagonal/>
    </border>
    <border>
      <left/>
      <right style="thin">
        <color theme="0"/>
      </right>
      <top/>
      <bottom/>
      <diagonal/>
    </border>
    <border>
      <left style="medium">
        <color indexed="64"/>
      </left>
      <right style="thin">
        <color theme="1"/>
      </right>
      <top style="thin">
        <color theme="1"/>
      </top>
      <bottom style="mediumDashed">
        <color rgb="FFFF0000"/>
      </bottom>
      <diagonal/>
    </border>
    <border>
      <left style="thin">
        <color theme="1"/>
      </left>
      <right style="thin">
        <color theme="1"/>
      </right>
      <top style="thin">
        <color theme="1"/>
      </top>
      <bottom style="mediumDashed">
        <color rgb="FFFF0000"/>
      </bottom>
      <diagonal/>
    </border>
    <border>
      <left style="thin">
        <color theme="0"/>
      </left>
      <right/>
      <top/>
      <bottom/>
      <diagonal/>
    </border>
    <border>
      <left style="thin">
        <color theme="1"/>
      </left>
      <right style="medium">
        <color theme="1"/>
      </right>
      <top style="thin">
        <color indexed="64"/>
      </top>
      <bottom style="thin">
        <color indexed="64"/>
      </bottom>
      <diagonal/>
    </border>
    <border>
      <left style="thin">
        <color theme="1"/>
      </left>
      <right style="medium">
        <color theme="1"/>
      </right>
      <top style="thin">
        <color indexed="64"/>
      </top>
      <bottom/>
      <diagonal/>
    </border>
    <border>
      <left style="thin">
        <color theme="1"/>
      </left>
      <right style="medium">
        <color theme="1"/>
      </right>
      <top style="thin">
        <color theme="1"/>
      </top>
      <bottom style="thin">
        <color theme="1"/>
      </bottom>
      <diagonal/>
    </border>
    <border>
      <left style="thin">
        <color theme="1"/>
      </left>
      <right style="medium">
        <color theme="1"/>
      </right>
      <top/>
      <bottom style="thin">
        <color indexed="64"/>
      </bottom>
      <diagonal/>
    </border>
    <border>
      <left style="thin">
        <color theme="0"/>
      </left>
      <right/>
      <top style="thin">
        <color theme="0"/>
      </top>
      <bottom/>
      <diagonal/>
    </border>
    <border>
      <left style="thin">
        <color indexed="64"/>
      </left>
      <right style="medium">
        <color theme="1"/>
      </right>
      <top style="thin">
        <color indexed="64"/>
      </top>
      <bottom/>
      <diagonal/>
    </border>
    <border>
      <left style="thin">
        <color indexed="64"/>
      </left>
      <right style="medium">
        <color theme="1"/>
      </right>
      <top style="thin">
        <color indexed="64"/>
      </top>
      <bottom style="medium">
        <color indexed="64"/>
      </bottom>
      <diagonal/>
    </border>
    <border>
      <left style="thin">
        <color theme="1"/>
      </left>
      <right style="thin">
        <color theme="1"/>
      </right>
      <top style="thin">
        <color theme="1"/>
      </top>
      <bottom style="medium">
        <color indexed="64"/>
      </bottom>
      <diagonal/>
    </border>
    <border>
      <left style="thin">
        <color indexed="64"/>
      </left>
      <right style="medium">
        <color theme="1"/>
      </right>
      <top/>
      <bottom/>
      <diagonal/>
    </border>
    <border>
      <left style="medium">
        <color theme="1"/>
      </left>
      <right style="thin">
        <color indexed="64"/>
      </right>
      <top style="thin">
        <color indexed="64"/>
      </top>
      <bottom style="medium">
        <color indexed="64"/>
      </bottom>
      <diagonal/>
    </border>
    <border>
      <left/>
      <right style="thin">
        <color theme="1"/>
      </right>
      <top style="thin">
        <color theme="1"/>
      </top>
      <bottom style="medium">
        <color theme="1"/>
      </bottom>
      <diagonal/>
    </border>
    <border>
      <left style="thin">
        <color indexed="64"/>
      </left>
      <right style="medium">
        <color theme="1"/>
      </right>
      <top style="thin">
        <color indexed="64"/>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bottom style="thin">
        <color theme="1"/>
      </bottom>
      <diagonal/>
    </border>
    <border>
      <left style="thin">
        <color theme="1"/>
      </left>
      <right style="medium">
        <color theme="1"/>
      </right>
      <top style="thin">
        <color theme="1"/>
      </top>
      <bottom style="thin">
        <color indexed="64"/>
      </bottom>
      <diagonal/>
    </border>
    <border>
      <left style="thin">
        <color theme="1"/>
      </left>
      <right style="medium">
        <color theme="1"/>
      </right>
      <top style="thin">
        <color indexed="64"/>
      </top>
      <bottom style="medium">
        <color theme="1"/>
      </bottom>
      <diagonal/>
    </border>
    <border>
      <left style="thin">
        <color theme="0"/>
      </left>
      <right style="medium">
        <color theme="0"/>
      </right>
      <top style="thin">
        <color theme="0"/>
      </top>
      <bottom/>
      <diagonal/>
    </border>
    <border>
      <left/>
      <right style="thin">
        <color theme="0"/>
      </right>
      <top style="thin">
        <color theme="0"/>
      </top>
      <bottom/>
      <diagonal/>
    </border>
    <border>
      <left style="thin">
        <color indexed="64"/>
      </left>
      <right style="medium">
        <color indexed="64"/>
      </right>
      <top style="thin">
        <color theme="1"/>
      </top>
      <bottom style="thin">
        <color indexed="64"/>
      </bottom>
      <diagonal/>
    </border>
    <border>
      <left/>
      <right style="medium">
        <color theme="0"/>
      </right>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0"/>
      </bottom>
      <diagonal/>
    </border>
    <border>
      <left style="medium">
        <color theme="1"/>
      </left>
      <right style="thin">
        <color indexed="64"/>
      </right>
      <top style="thin">
        <color indexed="64"/>
      </top>
      <bottom style="medium">
        <color theme="1"/>
      </bottom>
      <diagonal/>
    </border>
    <border>
      <left/>
      <right style="thin">
        <color indexed="64"/>
      </right>
      <top style="thin">
        <color indexed="64"/>
      </top>
      <bottom style="medium">
        <color theme="1"/>
      </bottom>
      <diagonal/>
    </border>
    <border>
      <left style="thin">
        <color theme="1"/>
      </left>
      <right style="thin">
        <color theme="1"/>
      </right>
      <top style="thin">
        <color theme="1"/>
      </top>
      <bottom/>
      <diagonal/>
    </border>
    <border>
      <left style="medium">
        <color theme="0"/>
      </left>
      <right style="thin">
        <color indexed="64"/>
      </right>
      <top/>
      <bottom/>
      <diagonal/>
    </border>
    <border>
      <left style="thin">
        <color theme="1"/>
      </left>
      <right style="medium">
        <color theme="1"/>
      </right>
      <top style="thin">
        <color theme="1"/>
      </top>
      <bottom/>
      <diagonal/>
    </border>
    <border>
      <left style="thin">
        <color theme="1"/>
      </left>
      <right style="medium">
        <color theme="1"/>
      </right>
      <top style="thin">
        <color indexed="64"/>
      </top>
      <bottom style="thin">
        <color theme="1"/>
      </bottom>
      <diagonal/>
    </border>
    <border>
      <left style="thin">
        <color theme="1"/>
      </left>
      <right style="medium">
        <color theme="1"/>
      </right>
      <top/>
      <bottom/>
      <diagonal/>
    </border>
    <border>
      <left style="medium">
        <color theme="1"/>
      </left>
      <right style="thin">
        <color indexed="64"/>
      </right>
      <top style="thin">
        <color indexed="64"/>
      </top>
      <bottom style="thin">
        <color indexed="64"/>
      </bottom>
      <diagonal/>
    </border>
    <border>
      <left style="thin">
        <color theme="1"/>
      </left>
      <right style="medium">
        <color theme="1"/>
      </right>
      <top/>
      <bottom style="medium">
        <color indexed="64"/>
      </bottom>
      <diagonal/>
    </border>
    <border>
      <left style="thin">
        <color theme="1"/>
      </left>
      <right style="medium">
        <color theme="1"/>
      </right>
      <top style="thin">
        <color theme="1"/>
      </top>
      <bottom style="medium">
        <color theme="1"/>
      </bottom>
      <diagonal/>
    </border>
    <border>
      <left style="thin">
        <color theme="0"/>
      </left>
      <right style="thin">
        <color indexed="64"/>
      </right>
      <top style="thin">
        <color theme="0"/>
      </top>
      <bottom style="thin">
        <color theme="1"/>
      </bottom>
      <diagonal/>
    </border>
    <border>
      <left/>
      <right style="thin">
        <color theme="1"/>
      </right>
      <top/>
      <bottom/>
      <diagonal/>
    </border>
    <border>
      <left/>
      <right/>
      <top style="thin">
        <color theme="0"/>
      </top>
      <bottom style="thin">
        <color indexed="64"/>
      </bottom>
      <diagonal/>
    </border>
    <border>
      <left style="thin">
        <color theme="0"/>
      </left>
      <right style="medium">
        <color theme="0"/>
      </right>
      <top/>
      <bottom style="thin">
        <color indexed="64"/>
      </bottom>
      <diagonal/>
    </border>
    <border>
      <left style="thin">
        <color theme="0"/>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top style="thin">
        <color theme="1"/>
      </top>
      <bottom style="thin">
        <color theme="0"/>
      </bottom>
      <diagonal/>
    </border>
    <border>
      <left style="thin">
        <color theme="1"/>
      </left>
      <right style="medium">
        <color theme="0"/>
      </right>
      <top style="thin">
        <color theme="0"/>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style="thin">
        <color theme="1"/>
      </left>
      <right style="medium">
        <color theme="0"/>
      </right>
      <top style="thin">
        <color theme="1"/>
      </top>
      <bottom style="thin">
        <color theme="0"/>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1"/>
      </left>
      <right style="medium">
        <color theme="0"/>
      </right>
      <top style="thin">
        <color theme="1"/>
      </top>
      <bottom/>
      <diagonal/>
    </border>
    <border>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medium">
        <color theme="0"/>
      </right>
      <top style="thin">
        <color theme="1"/>
      </top>
      <bottom style="thin">
        <color theme="0"/>
      </bottom>
      <diagonal/>
    </border>
    <border>
      <left style="thin">
        <color theme="1"/>
      </left>
      <right style="medium">
        <color theme="0"/>
      </right>
      <top/>
      <bottom/>
      <diagonal/>
    </border>
    <border>
      <left style="thin">
        <color theme="1"/>
      </left>
      <right style="medium">
        <color theme="0"/>
      </right>
      <top/>
      <bottom style="thin">
        <color theme="1"/>
      </bottom>
      <diagonal/>
    </border>
    <border>
      <left style="thin">
        <color theme="0"/>
      </left>
      <right style="medium">
        <color theme="0"/>
      </right>
      <top style="thin">
        <color theme="0"/>
      </top>
      <bottom style="thin">
        <color theme="1"/>
      </bottom>
      <diagonal/>
    </border>
    <border>
      <left style="thin">
        <color indexed="64"/>
      </left>
      <right style="medium">
        <color theme="1"/>
      </right>
      <top style="thin">
        <color indexed="64"/>
      </top>
      <bottom style="thin">
        <color theme="1"/>
      </bottom>
      <diagonal/>
    </border>
    <border>
      <left style="thin">
        <color indexed="64"/>
      </left>
      <right style="medium">
        <color theme="1"/>
      </right>
      <top/>
      <bottom style="medium">
        <color theme="1"/>
      </bottom>
      <diagonal/>
    </border>
    <border>
      <left style="thin">
        <color theme="1"/>
      </left>
      <right style="thin">
        <color indexed="64"/>
      </right>
      <top style="thin">
        <color theme="1"/>
      </top>
      <bottom style="medium">
        <color theme="1"/>
      </bottom>
      <diagonal/>
    </border>
    <border>
      <left style="thin">
        <color indexed="64"/>
      </left>
      <right style="medium">
        <color theme="1"/>
      </right>
      <top/>
      <bottom style="medium">
        <color indexed="64"/>
      </bottom>
      <diagonal/>
    </border>
    <border>
      <left style="thin">
        <color indexed="64"/>
      </left>
      <right style="medium">
        <color theme="1"/>
      </right>
      <top style="thin">
        <color theme="1"/>
      </top>
      <bottom style="thin">
        <color indexed="64"/>
      </bottom>
      <diagonal/>
    </border>
    <border>
      <left style="medium">
        <color theme="1"/>
      </left>
      <right style="thin">
        <color theme="1"/>
      </right>
      <top style="thin">
        <color theme="1"/>
      </top>
      <bottom style="medium">
        <color theme="1"/>
      </bottom>
      <diagonal/>
    </border>
    <border>
      <left style="medium">
        <color theme="0"/>
      </left>
      <right style="thin">
        <color indexed="64"/>
      </right>
      <top style="thin">
        <color theme="0"/>
      </top>
      <bottom style="thin">
        <color theme="0"/>
      </bottom>
      <diagonal/>
    </border>
    <border>
      <left/>
      <right style="thin">
        <color theme="1"/>
      </right>
      <top style="thin">
        <color theme="0"/>
      </top>
      <bottom style="thin">
        <color theme="0"/>
      </bottom>
      <diagonal/>
    </border>
    <border>
      <left style="thin">
        <color theme="0"/>
      </left>
      <right style="thin">
        <color theme="1"/>
      </right>
      <top style="thin">
        <color theme="0"/>
      </top>
      <bottom/>
      <diagonal/>
    </border>
    <border>
      <left style="thin">
        <color theme="0"/>
      </left>
      <right style="thin">
        <color theme="1"/>
      </right>
      <top style="thin">
        <color theme="0"/>
      </top>
      <bottom style="thin">
        <color theme="0"/>
      </bottom>
      <diagonal/>
    </border>
    <border>
      <left style="thin">
        <color indexed="64"/>
      </left>
      <right style="thin">
        <color indexed="64"/>
      </right>
      <top style="thin">
        <color theme="1"/>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theme="0"/>
      </left>
      <right style="thin">
        <color indexed="64"/>
      </right>
      <top style="thin">
        <color indexed="64"/>
      </top>
      <bottom style="thin">
        <color theme="0"/>
      </bottom>
      <diagonal/>
    </border>
    <border>
      <left style="thin">
        <color theme="0"/>
      </left>
      <right style="thin">
        <color theme="0"/>
      </right>
      <top/>
      <bottom style="thin">
        <color indexed="64"/>
      </bottom>
      <diagonal/>
    </border>
    <border>
      <left style="double">
        <color theme="1"/>
      </left>
      <right/>
      <top style="double">
        <color theme="1"/>
      </top>
      <bottom style="double">
        <color theme="1"/>
      </bottom>
      <diagonal/>
    </border>
    <border>
      <left/>
      <right/>
      <top style="double">
        <color theme="1"/>
      </top>
      <bottom style="double">
        <color theme="1"/>
      </bottom>
      <diagonal/>
    </border>
    <border>
      <left/>
      <right style="double">
        <color theme="1"/>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theme="0"/>
      </top>
      <bottom style="thin">
        <color indexed="64"/>
      </bottom>
      <diagonal/>
    </border>
    <border>
      <left/>
      <right style="medium">
        <color theme="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right/>
      <top/>
      <bottom style="thin">
        <color rgb="FF000000"/>
      </bottom>
      <diagonal/>
    </border>
    <border>
      <left style="medium">
        <color theme="0"/>
      </left>
      <right style="thin">
        <color indexed="64"/>
      </right>
      <top style="thin">
        <color theme="0"/>
      </top>
      <bottom style="thin">
        <color indexed="64"/>
      </bottom>
      <diagonal/>
    </border>
    <border>
      <left style="thin">
        <color rgb="FF000000"/>
      </left>
      <right/>
      <top/>
      <bottom/>
      <diagonal/>
    </border>
    <border>
      <left style="thin">
        <color rgb="FF000000"/>
      </left>
      <right/>
      <top/>
      <bottom style="thin">
        <color rgb="FF000000"/>
      </bottom>
      <diagonal/>
    </border>
    <border>
      <left style="medium">
        <color indexed="64"/>
      </left>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top style="thin">
        <color indexed="64"/>
      </top>
      <bottom/>
      <diagonal/>
    </border>
    <border>
      <left style="medium">
        <color theme="0"/>
      </left>
      <right style="thin">
        <color indexed="64"/>
      </right>
      <top style="thin">
        <color indexed="64"/>
      </top>
      <bottom/>
      <diagonal/>
    </border>
    <border>
      <left/>
      <right style="thin">
        <color theme="1"/>
      </right>
      <top/>
      <bottom style="thin">
        <color theme="0"/>
      </bottom>
      <diagonal/>
    </border>
    <border>
      <left style="thin">
        <color theme="0"/>
      </left>
      <right style="thin">
        <color theme="1"/>
      </right>
      <top style="thin">
        <color theme="0"/>
      </top>
      <bottom style="thin">
        <color indexed="64"/>
      </bottom>
      <diagonal/>
    </border>
    <border>
      <left/>
      <right/>
      <top style="thin">
        <color theme="1"/>
      </top>
      <bottom style="thin">
        <color theme="1"/>
      </bottom>
      <diagonal/>
    </border>
    <border>
      <left/>
      <right style="thin">
        <color indexed="8"/>
      </right>
      <top style="thin">
        <color indexed="64"/>
      </top>
      <bottom style="medium">
        <color indexed="64"/>
      </bottom>
      <diagonal/>
    </border>
    <border>
      <left style="medium">
        <color theme="1"/>
      </left>
      <right style="thin">
        <color indexed="8"/>
      </right>
      <top style="thin">
        <color indexed="64"/>
      </top>
      <bottom style="medium">
        <color indexed="64"/>
      </bottom>
      <diagonal/>
    </border>
    <border>
      <left/>
      <right style="thin">
        <color indexed="8"/>
      </right>
      <top/>
      <bottom style="thin">
        <color indexed="8"/>
      </bottom>
      <diagonal/>
    </border>
    <border>
      <left style="medium">
        <color theme="1"/>
      </left>
      <right style="thin">
        <color indexed="8"/>
      </right>
      <top/>
      <bottom style="thin">
        <color indexed="8"/>
      </bottom>
      <diagonal/>
    </border>
    <border>
      <left style="medium">
        <color theme="1"/>
      </left>
      <right style="thin">
        <color indexed="64"/>
      </right>
      <top/>
      <bottom style="thin">
        <color indexed="64"/>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style="medium">
        <color theme="1"/>
      </left>
      <right style="thin">
        <color indexed="8"/>
      </right>
      <top/>
      <bottom style="medium">
        <color theme="1"/>
      </bottom>
      <diagonal/>
    </border>
    <border>
      <left/>
      <right style="thin">
        <color indexed="64"/>
      </right>
      <top/>
      <bottom style="medium">
        <color theme="1"/>
      </bottom>
      <diagonal/>
    </border>
    <border>
      <left style="medium">
        <color theme="1"/>
      </left>
      <right style="thin">
        <color indexed="64"/>
      </right>
      <top/>
      <bottom style="medium">
        <color theme="1"/>
      </bottom>
      <diagonal/>
    </border>
    <border>
      <left style="thin">
        <color indexed="64"/>
      </left>
      <right style="medium">
        <color indexed="64"/>
      </right>
      <top style="thin">
        <color theme="1"/>
      </top>
      <bottom style="thin">
        <color theme="1"/>
      </bottom>
      <diagonal/>
    </border>
    <border>
      <left style="medium">
        <color theme="0"/>
      </left>
      <right style="medium">
        <color theme="0"/>
      </right>
      <top style="thin">
        <color theme="0"/>
      </top>
      <bottom/>
      <diagonal/>
    </border>
    <border>
      <left style="medium">
        <color theme="0"/>
      </left>
      <right style="medium">
        <color theme="0"/>
      </right>
      <top/>
      <bottom style="thin">
        <color indexed="64"/>
      </bottom>
      <diagonal/>
    </border>
    <border>
      <left style="thin">
        <color indexed="64"/>
      </left>
      <right style="medium">
        <color theme="0"/>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theme="0"/>
      </left>
      <right style="thin">
        <color indexed="64"/>
      </right>
      <top/>
      <bottom/>
      <diagonal/>
    </border>
    <border>
      <left style="thin">
        <color indexed="64"/>
      </left>
      <right style="medium">
        <color indexed="64"/>
      </right>
      <top/>
      <bottom style="thin">
        <color theme="1"/>
      </bottom>
      <diagonal/>
    </border>
    <border>
      <left style="thin">
        <color indexed="64"/>
      </left>
      <right style="thin">
        <color indexed="64"/>
      </right>
      <top/>
      <bottom style="thin">
        <color theme="1"/>
      </bottom>
      <diagonal/>
    </border>
    <border>
      <left style="thin">
        <color theme="1"/>
      </left>
      <right style="medium">
        <color indexed="64"/>
      </right>
      <top style="thin">
        <color indexed="64"/>
      </top>
      <bottom style="thin">
        <color theme="1"/>
      </bottom>
      <diagonal/>
    </border>
    <border>
      <left style="medium">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right style="medium">
        <color indexed="64"/>
      </right>
      <top style="thin">
        <color theme="1"/>
      </top>
      <bottom style="thin">
        <color theme="1"/>
      </bottom>
      <diagonal/>
    </border>
    <border>
      <left style="thin">
        <color rgb="FF000000"/>
      </left>
      <right style="medium">
        <color indexed="64"/>
      </right>
      <top style="thin">
        <color indexed="64"/>
      </top>
      <bottom style="thin">
        <color rgb="FF000000"/>
      </bottom>
      <diagonal/>
    </border>
    <border>
      <left style="thin">
        <color rgb="FF000000"/>
      </left>
      <right style="medium">
        <color indexed="64"/>
      </right>
      <top style="thin">
        <color rgb="FF000000"/>
      </top>
      <bottom style="thin">
        <color indexed="64"/>
      </bottom>
      <diagonal/>
    </border>
    <border>
      <left style="thin">
        <color indexed="64"/>
      </left>
      <right style="medium">
        <color theme="0"/>
      </right>
      <top/>
      <bottom style="thin">
        <color rgb="FF000000"/>
      </bottom>
      <diagonal/>
    </border>
    <border>
      <left style="thin">
        <color theme="1"/>
      </left>
      <right style="medium">
        <color indexed="64"/>
      </right>
      <top style="thin">
        <color theme="1"/>
      </top>
      <bottom/>
      <diagonal/>
    </border>
    <border>
      <left style="thin">
        <color theme="1"/>
      </left>
      <right/>
      <top style="thin">
        <color theme="1"/>
      </top>
      <bottom style="thin">
        <color indexed="64"/>
      </bottom>
      <diagonal/>
    </border>
    <border>
      <left style="medium">
        <color indexed="64"/>
      </left>
      <right style="thin">
        <color theme="1"/>
      </right>
      <top style="thin">
        <color theme="1"/>
      </top>
      <bottom style="thin">
        <color indexed="64"/>
      </bottom>
      <diagonal/>
    </border>
    <border>
      <left style="medium">
        <color indexed="64"/>
      </left>
      <right style="thin">
        <color indexed="64"/>
      </right>
      <top style="thin">
        <color theme="1"/>
      </top>
      <bottom/>
      <diagonal/>
    </border>
    <border>
      <left/>
      <right style="medium">
        <color theme="0"/>
      </right>
      <top style="thin">
        <color indexed="64"/>
      </top>
      <bottom/>
      <diagonal/>
    </border>
    <border>
      <left style="thin">
        <color indexed="64"/>
      </left>
      <right style="medium">
        <color theme="1"/>
      </right>
      <top style="thin">
        <color theme="1"/>
      </top>
      <bottom style="thin">
        <color theme="1"/>
      </bottom>
      <diagonal/>
    </border>
    <border>
      <left style="medium">
        <color indexed="64"/>
      </left>
      <right style="thin">
        <color indexed="64"/>
      </right>
      <top style="mediumDashed">
        <color rgb="FFFF0000"/>
      </top>
      <bottom style="thin">
        <color indexed="64"/>
      </bottom>
      <diagonal/>
    </border>
    <border>
      <left style="medium">
        <color indexed="64"/>
      </left>
      <right style="medium">
        <color theme="1"/>
      </right>
      <top style="thin">
        <color indexed="64"/>
      </top>
      <bottom style="thin">
        <color theme="1"/>
      </bottom>
      <diagonal/>
    </border>
    <border>
      <left style="medium">
        <color indexed="64"/>
      </left>
      <right style="medium">
        <color theme="1"/>
      </right>
      <top style="thin">
        <color theme="1"/>
      </top>
      <bottom style="thin">
        <color theme="1"/>
      </bottom>
      <diagonal/>
    </border>
    <border>
      <left style="medium">
        <color indexed="64"/>
      </left>
      <right style="medium">
        <color theme="1"/>
      </right>
      <top style="thin">
        <color theme="1"/>
      </top>
      <bottom/>
      <diagonal/>
    </border>
    <border>
      <left/>
      <right/>
      <top style="mediumDashed">
        <color rgb="FFFF0000"/>
      </top>
      <bottom style="thin">
        <color indexed="64"/>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style="thin">
        <color indexed="64"/>
      </top>
      <bottom style="mediumDashed">
        <color rgb="FFFF0000"/>
      </bottom>
      <diagonal/>
    </border>
    <border>
      <left style="medium">
        <color theme="1"/>
      </left>
      <right style="medium">
        <color theme="1"/>
      </right>
      <top style="thin">
        <color indexed="64"/>
      </top>
      <bottom style="thin">
        <color indexed="64"/>
      </bottom>
      <diagonal/>
    </border>
    <border>
      <left style="medium">
        <color theme="1"/>
      </left>
      <right style="thin">
        <color theme="1"/>
      </right>
      <top style="thin">
        <color theme="1"/>
      </top>
      <bottom style="thin">
        <color theme="1"/>
      </bottom>
      <diagonal/>
    </border>
    <border>
      <left style="medium">
        <color indexed="64"/>
      </left>
      <right/>
      <top style="thin">
        <color indexed="64"/>
      </top>
      <bottom style="medium">
        <color theme="1"/>
      </bottom>
      <diagonal/>
    </border>
    <border>
      <left style="thin">
        <color theme="1"/>
      </left>
      <right style="thin">
        <color theme="1"/>
      </right>
      <top/>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right/>
      <top style="thin">
        <color indexed="64"/>
      </top>
      <bottom style="medium">
        <color theme="1"/>
      </bottom>
      <diagonal/>
    </border>
    <border>
      <left style="medium">
        <color theme="1"/>
      </left>
      <right style="medium">
        <color theme="1"/>
      </right>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theme="1"/>
      </top>
      <bottom style="medium">
        <color theme="1"/>
      </bottom>
      <diagonal/>
    </border>
    <border>
      <left style="thin">
        <color indexed="64"/>
      </left>
      <right style="thin">
        <color theme="1"/>
      </right>
      <top/>
      <bottom style="thin">
        <color theme="1"/>
      </bottom>
      <diagonal/>
    </border>
    <border>
      <left style="thin">
        <color theme="1"/>
      </left>
      <right/>
      <top/>
      <bottom/>
      <diagonal/>
    </border>
    <border>
      <left style="thin">
        <color theme="0"/>
      </left>
      <right style="medium">
        <color theme="1"/>
      </right>
      <top style="thin">
        <color indexed="64"/>
      </top>
      <bottom style="thin">
        <color indexed="64"/>
      </bottom>
      <diagonal/>
    </border>
    <border>
      <left style="thin">
        <color theme="0"/>
      </left>
      <right style="medium">
        <color theme="1"/>
      </right>
      <top style="thin">
        <color indexed="64"/>
      </top>
      <bottom/>
      <diagonal/>
    </border>
    <border>
      <left style="thin">
        <color indexed="64"/>
      </left>
      <right style="medium">
        <color theme="0"/>
      </right>
      <top style="thin">
        <color theme="0"/>
      </top>
      <bottom/>
      <diagonal/>
    </border>
    <border>
      <left/>
      <right style="thin">
        <color theme="1"/>
      </right>
      <top style="thin">
        <color theme="0"/>
      </top>
      <bottom/>
      <diagonal/>
    </border>
    <border>
      <left style="medium">
        <color theme="1"/>
      </left>
      <right style="medium">
        <color theme="1"/>
      </right>
      <top style="thin">
        <color indexed="64"/>
      </top>
      <bottom style="thin">
        <color theme="1"/>
      </bottom>
      <diagonal/>
    </border>
    <border>
      <left/>
      <right style="medium">
        <color theme="1"/>
      </right>
      <top style="thin">
        <color indexed="64"/>
      </top>
      <bottom/>
      <diagonal/>
    </border>
    <border>
      <left/>
      <right style="medium">
        <color theme="1"/>
      </right>
      <top style="thin">
        <color theme="1"/>
      </top>
      <bottom style="thin">
        <color theme="1"/>
      </bottom>
      <diagonal/>
    </border>
    <border>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medium">
        <color theme="1"/>
      </left>
      <right style="thin">
        <color indexed="64"/>
      </right>
      <top style="medium">
        <color indexed="64"/>
      </top>
      <bottom style="thin">
        <color indexed="64"/>
      </bottom>
      <diagonal/>
    </border>
    <border>
      <left style="medium">
        <color indexed="64"/>
      </left>
      <right style="thin">
        <color indexed="64"/>
      </right>
      <top style="thin">
        <color theme="0"/>
      </top>
      <bottom style="thin">
        <color indexed="64"/>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indexed="64"/>
      </left>
      <right style="medium">
        <color theme="1"/>
      </right>
      <top style="thin">
        <color theme="1"/>
      </top>
      <bottom style="medium">
        <color theme="1"/>
      </bottom>
      <diagonal/>
    </border>
    <border>
      <left style="thin">
        <color indexed="64"/>
      </left>
      <right style="medium">
        <color theme="1"/>
      </right>
      <top/>
      <bottom style="thin">
        <color theme="1"/>
      </bottom>
      <diagonal/>
    </border>
    <border>
      <left style="medium">
        <color theme="0"/>
      </left>
      <right style="thin">
        <color theme="0"/>
      </right>
      <top/>
      <bottom/>
      <diagonal/>
    </border>
    <border>
      <left style="medium">
        <color indexed="64"/>
      </left>
      <right style="thin">
        <color indexed="64"/>
      </right>
      <top/>
      <bottom/>
      <diagonal/>
    </border>
    <border>
      <left/>
      <right/>
      <top style="thin">
        <color indexed="64"/>
      </top>
      <bottom style="medium">
        <color indexed="64"/>
      </bottom>
      <diagonal/>
    </border>
    <border>
      <left style="thin">
        <color indexed="64"/>
      </left>
      <right style="medium">
        <color theme="1"/>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medium">
        <color indexed="64"/>
      </left>
      <right style="thin">
        <color indexed="64"/>
      </right>
      <top style="thin">
        <color indexed="64"/>
      </top>
      <bottom/>
      <diagonal/>
    </border>
    <border>
      <left/>
      <right/>
      <top style="thin">
        <color theme="1"/>
      </top>
      <bottom style="medium">
        <color theme="1"/>
      </bottom>
      <diagonal/>
    </border>
    <border>
      <left/>
      <right style="medium">
        <color theme="1"/>
      </right>
      <top/>
      <bottom style="thin">
        <color theme="1"/>
      </bottom>
      <diagonal/>
    </border>
    <border>
      <left style="thin">
        <color theme="1"/>
      </left>
      <right/>
      <top style="medium">
        <color theme="1"/>
      </top>
      <bottom style="thin">
        <color theme="1"/>
      </bottom>
      <diagonal/>
    </border>
    <border>
      <left style="medium">
        <color theme="1"/>
      </left>
      <right style="thin">
        <color theme="1"/>
      </right>
      <top style="thin">
        <color indexed="64"/>
      </top>
      <bottom style="thin">
        <color indexed="64"/>
      </bottom>
      <diagonal/>
    </border>
    <border>
      <left style="medium">
        <color theme="1"/>
      </left>
      <right style="thin">
        <color theme="1"/>
      </right>
      <top style="thin">
        <color indexed="64"/>
      </top>
      <bottom style="thin">
        <color theme="1"/>
      </bottom>
      <diagonal/>
    </border>
    <border>
      <left/>
      <right style="medium">
        <color theme="1"/>
      </right>
      <top/>
      <bottom/>
      <diagonal/>
    </border>
    <border>
      <left style="medium">
        <color theme="1"/>
      </left>
      <right/>
      <top style="thin">
        <color indexed="64"/>
      </top>
      <bottom style="thin">
        <color indexed="64"/>
      </bottom>
      <diagonal/>
    </border>
    <border>
      <left style="medium">
        <color indexed="64"/>
      </left>
      <right style="thin">
        <color theme="1"/>
      </right>
      <top style="thin">
        <color theme="1"/>
      </top>
      <bottom style="thin">
        <color theme="1"/>
      </bottom>
      <diagonal/>
    </border>
    <border>
      <left style="medium">
        <color indexed="64"/>
      </left>
      <right/>
      <top style="thin">
        <color theme="1"/>
      </top>
      <bottom style="thin">
        <color theme="1"/>
      </bottom>
      <diagonal/>
    </border>
  </borders>
  <cellStyleXfs count="17">
    <xf numFmtId="0" fontId="0"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alignment vertical="top"/>
    </xf>
    <xf numFmtId="0" fontId="14"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alignment vertical="top"/>
      <protection locked="0"/>
    </xf>
    <xf numFmtId="43" fontId="9" fillId="0" borderId="0" applyFont="0" applyFill="0" applyBorder="0" applyAlignment="0" applyProtection="0"/>
    <xf numFmtId="9" fontId="9" fillId="0" borderId="0" applyFont="0" applyFill="0" applyBorder="0" applyAlignment="0" applyProtection="0"/>
  </cellStyleXfs>
  <cellXfs count="3197">
    <xf numFmtId="0" fontId="0" fillId="0" borderId="0" xfId="0"/>
    <xf numFmtId="0" fontId="5" fillId="0" borderId="0" xfId="11" applyFont="1" applyAlignment="1">
      <alignment horizontal="center" vertical="center"/>
    </xf>
    <xf numFmtId="0" fontId="0" fillId="0" borderId="0" xfId="0" applyAlignment="1">
      <alignment horizontal="left" vertical="center" wrapText="1"/>
    </xf>
    <xf numFmtId="0" fontId="12" fillId="2" borderId="1" xfId="0" applyFont="1" applyFill="1" applyBorder="1" applyAlignment="1">
      <alignment horizontal="center" vertical="center"/>
    </xf>
    <xf numFmtId="0" fontId="13" fillId="3" borderId="1" xfId="11" applyFont="1" applyFill="1" applyBorder="1" applyAlignment="1">
      <alignment horizontal="center" vertical="center"/>
    </xf>
    <xf numFmtId="0" fontId="15" fillId="2" borderId="2" xfId="0" applyFont="1" applyFill="1" applyBorder="1" applyAlignment="1">
      <alignment horizontal="center" vertical="center"/>
    </xf>
    <xf numFmtId="0" fontId="21" fillId="0" borderId="0" xfId="0" applyFont="1"/>
    <xf numFmtId="0" fontId="18" fillId="0" borderId="0" xfId="0" applyFont="1"/>
    <xf numFmtId="0" fontId="10" fillId="0" borderId="0" xfId="0" applyFont="1"/>
    <xf numFmtId="0" fontId="22" fillId="0" borderId="0" xfId="0" applyFont="1" applyAlignment="1">
      <alignment vertical="center" wrapText="1"/>
    </xf>
    <xf numFmtId="0" fontId="22" fillId="0" borderId="0" xfId="0" applyFont="1" applyAlignment="1">
      <alignment vertical="center"/>
    </xf>
    <xf numFmtId="0" fontId="15" fillId="2" borderId="5" xfId="0" applyFont="1" applyFill="1" applyBorder="1" applyAlignment="1">
      <alignment horizontal="center" vertical="center"/>
    </xf>
    <xf numFmtId="0" fontId="24" fillId="3" borderId="1" xfId="0" applyFont="1" applyFill="1" applyBorder="1" applyAlignment="1">
      <alignment horizontal="center" vertical="center" wrapText="1"/>
    </xf>
    <xf numFmtId="0" fontId="25" fillId="0" borderId="7" xfId="0" applyFont="1" applyBorder="1" applyAlignment="1">
      <alignment horizontal="center" vertical="center" wrapText="1"/>
    </xf>
    <xf numFmtId="0" fontId="17" fillId="5" borderId="1" xfId="0" applyFont="1" applyFill="1" applyBorder="1" applyAlignment="1">
      <alignment horizontal="center" vertical="center"/>
    </xf>
    <xf numFmtId="0" fontId="11" fillId="0" borderId="1" xfId="0" applyFont="1" applyBorder="1" applyAlignment="1">
      <alignment vertical="center" wrapText="1"/>
    </xf>
    <xf numFmtId="0" fontId="26" fillId="3" borderId="1" xfId="0" applyFont="1" applyFill="1" applyBorder="1" applyAlignment="1">
      <alignment horizontal="center" vertical="center" wrapText="1"/>
    </xf>
    <xf numFmtId="0" fontId="17" fillId="7" borderId="1" xfId="0" applyFont="1" applyFill="1" applyBorder="1" applyAlignment="1">
      <alignment horizontal="center" vertical="center"/>
    </xf>
    <xf numFmtId="0" fontId="18" fillId="0" borderId="1" xfId="0" applyFont="1" applyBorder="1" applyAlignment="1">
      <alignment vertical="center"/>
    </xf>
    <xf numFmtId="0" fontId="8" fillId="0" borderId="1" xfId="0" applyFont="1" applyBorder="1" applyAlignment="1">
      <alignment horizontal="left" vertical="center" wrapText="1"/>
    </xf>
    <xf numFmtId="0" fontId="11" fillId="0" borderId="0" xfId="0" applyFont="1" applyAlignment="1">
      <alignment vertical="center" wrapText="1"/>
    </xf>
    <xf numFmtId="0" fontId="0" fillId="0" borderId="0" xfId="0" applyAlignment="1">
      <alignment horizontal="center"/>
    </xf>
    <xf numFmtId="0" fontId="18" fillId="0" borderId="0" xfId="0" applyFont="1" applyAlignment="1">
      <alignment horizontal="left" vertical="center" wrapText="1"/>
    </xf>
    <xf numFmtId="0" fontId="16" fillId="4" borderId="0" xfId="0" applyFont="1" applyFill="1" applyAlignment="1">
      <alignment horizontal="center" vertical="center" wrapText="1"/>
    </xf>
    <xf numFmtId="0" fontId="16" fillId="0" borderId="0" xfId="0" applyFont="1" applyAlignment="1">
      <alignment horizontal="left" vertical="center" wrapText="1"/>
    </xf>
    <xf numFmtId="0" fontId="0" fillId="0" borderId="0" xfId="0" applyAlignment="1">
      <alignment horizontal="left" vertical="center" wrapText="1" indent="4"/>
    </xf>
    <xf numFmtId="0" fontId="20" fillId="9" borderId="1" xfId="3"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31" fillId="0" borderId="0" xfId="0" applyFont="1" applyAlignment="1">
      <alignment vertical="center"/>
    </xf>
    <xf numFmtId="0" fontId="25" fillId="0" borderId="0" xfId="0" applyFont="1" applyAlignment="1">
      <alignment horizontal="left" vertical="center"/>
    </xf>
    <xf numFmtId="0" fontId="22" fillId="0" borderId="0" xfId="0" applyFont="1" applyAlignment="1">
      <alignment horizontal="left" vertical="center"/>
    </xf>
    <xf numFmtId="0" fontId="32" fillId="2" borderId="4" xfId="0" applyFont="1" applyFill="1" applyBorder="1" applyAlignment="1">
      <alignment horizontal="center" vertical="center"/>
    </xf>
    <xf numFmtId="0" fontId="33" fillId="5" borderId="6" xfId="0" applyFont="1" applyFill="1" applyBorder="1" applyAlignment="1">
      <alignment horizontal="center" vertical="center"/>
    </xf>
    <xf numFmtId="0" fontId="10" fillId="0" borderId="3" xfId="0" applyFont="1" applyBorder="1" applyAlignment="1">
      <alignment horizontal="left" vertical="center" wrapText="1"/>
    </xf>
    <xf numFmtId="0" fontId="34" fillId="0" borderId="0" xfId="0" applyFont="1"/>
    <xf numFmtId="0" fontId="11" fillId="0" borderId="1"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0" xfId="0" applyFont="1" applyAlignment="1">
      <alignment horizontal="left" vertical="center" wrapText="1" indent="1"/>
    </xf>
    <xf numFmtId="0" fontId="0" fillId="0" borderId="0" xfId="0" applyAlignment="1">
      <alignment horizontal="left" vertical="center" wrapText="1" indent="1"/>
    </xf>
    <xf numFmtId="0" fontId="35" fillId="0" borderId="0" xfId="0" applyFont="1" applyAlignment="1">
      <alignment vertical="center"/>
    </xf>
    <xf numFmtId="0" fontId="8" fillId="0" borderId="3" xfId="0" applyFont="1" applyBorder="1" applyAlignment="1">
      <alignment horizontal="left" vertical="center" wrapText="1" indent="1"/>
    </xf>
    <xf numFmtId="0" fontId="8" fillId="0" borderId="1" xfId="0" applyFont="1" applyBorder="1" applyAlignment="1">
      <alignment horizontal="left" vertical="center" wrapText="1" indent="1"/>
    </xf>
    <xf numFmtId="0" fontId="37" fillId="0" borderId="0" xfId="0" applyFont="1" applyAlignment="1">
      <alignment vertical="center"/>
    </xf>
    <xf numFmtId="0" fontId="34" fillId="0" borderId="0" xfId="0" applyFont="1" applyAlignment="1">
      <alignment vertical="center"/>
    </xf>
    <xf numFmtId="0" fontId="18" fillId="0" borderId="0" xfId="0" applyFont="1" applyAlignment="1">
      <alignment vertical="center"/>
    </xf>
    <xf numFmtId="0" fontId="41" fillId="10" borderId="20" xfId="0" applyFont="1" applyFill="1" applyBorder="1" applyAlignment="1">
      <alignment horizontal="center" vertical="center" wrapText="1"/>
    </xf>
    <xf numFmtId="0" fontId="41" fillId="10" borderId="21" xfId="0" applyFont="1" applyFill="1" applyBorder="1" applyAlignment="1">
      <alignment horizontal="center" vertical="center"/>
    </xf>
    <xf numFmtId="0" fontId="41" fillId="10" borderId="22" xfId="0" applyFont="1" applyFill="1" applyBorder="1" applyAlignment="1">
      <alignment horizontal="center" vertical="center"/>
    </xf>
    <xf numFmtId="0" fontId="42" fillId="0" borderId="0" xfId="0" applyFont="1" applyAlignment="1">
      <alignment vertical="center"/>
    </xf>
    <xf numFmtId="49" fontId="5" fillId="0" borderId="24" xfId="0" applyNumberFormat="1" applyFont="1" applyBorder="1" applyAlignment="1">
      <alignment horizontal="left" vertical="center" indent="1" shrinkToFit="1"/>
    </xf>
    <xf numFmtId="37" fontId="43" fillId="0" borderId="1" xfId="0" applyNumberFormat="1" applyFont="1" applyBorder="1" applyAlignment="1">
      <alignment vertical="center"/>
    </xf>
    <xf numFmtId="164" fontId="5" fillId="0" borderId="24" xfId="0" applyNumberFormat="1" applyFont="1" applyBorder="1" applyAlignment="1">
      <alignment horizontal="right" vertical="center" shrinkToFit="1"/>
    </xf>
    <xf numFmtId="37" fontId="43" fillId="0" borderId="1" xfId="0" applyNumberFormat="1" applyFont="1" applyBorder="1" applyAlignment="1">
      <alignment horizontal="right" vertical="center"/>
    </xf>
    <xf numFmtId="0" fontId="10" fillId="0" borderId="0" xfId="0" applyFont="1" applyAlignment="1">
      <alignment vertical="center"/>
    </xf>
    <xf numFmtId="49" fontId="5" fillId="4" borderId="24" xfId="0" applyNumberFormat="1" applyFont="1" applyFill="1" applyBorder="1" applyAlignment="1">
      <alignment horizontal="left" vertical="center" indent="1" shrinkToFit="1"/>
    </xf>
    <xf numFmtId="37" fontId="43" fillId="4" borderId="1" xfId="0" applyNumberFormat="1" applyFont="1" applyFill="1" applyBorder="1" applyAlignment="1">
      <alignment vertical="center"/>
    </xf>
    <xf numFmtId="164" fontId="5" fillId="4" borderId="24" xfId="0" applyNumberFormat="1" applyFont="1" applyFill="1" applyBorder="1" applyAlignment="1">
      <alignment horizontal="right" vertical="center" shrinkToFit="1"/>
    </xf>
    <xf numFmtId="37" fontId="43" fillId="4" borderId="1" xfId="0" applyNumberFormat="1" applyFont="1" applyFill="1" applyBorder="1" applyAlignment="1">
      <alignment horizontal="right" vertical="center"/>
    </xf>
    <xf numFmtId="0" fontId="5" fillId="4" borderId="24" xfId="0" applyFont="1" applyFill="1" applyBorder="1" applyAlignment="1">
      <alignment horizontal="left" vertical="center" indent="1" shrinkToFit="1"/>
    </xf>
    <xf numFmtId="0" fontId="18" fillId="0" borderId="24" xfId="0" applyFont="1" applyBorder="1" applyAlignment="1">
      <alignment horizontal="left" vertical="center" indent="1"/>
    </xf>
    <xf numFmtId="37" fontId="43" fillId="4" borderId="25" xfId="0" applyNumberFormat="1" applyFont="1" applyFill="1" applyBorder="1" applyAlignment="1">
      <alignment vertical="center"/>
    </xf>
    <xf numFmtId="0" fontId="45" fillId="0" borderId="0" xfId="0" applyFont="1" applyAlignment="1">
      <alignment horizontal="left" vertical="center"/>
    </xf>
    <xf numFmtId="0" fontId="18" fillId="0" borderId="0" xfId="0" applyFont="1" applyAlignment="1">
      <alignment horizontal="left" vertical="center"/>
    </xf>
    <xf numFmtId="0" fontId="46" fillId="0" borderId="0" xfId="0" applyFont="1"/>
    <xf numFmtId="0" fontId="47" fillId="0" borderId="0" xfId="0" applyFont="1" applyAlignment="1">
      <alignment vertical="center"/>
    </xf>
    <xf numFmtId="0" fontId="21" fillId="0" borderId="0" xfId="0" applyFont="1" applyAlignment="1">
      <alignment vertical="center"/>
    </xf>
    <xf numFmtId="0" fontId="5" fillId="0" borderId="36" xfId="0" applyFont="1" applyBorder="1" applyAlignment="1">
      <alignment horizontal="left" vertical="center" wrapText="1" indent="1"/>
    </xf>
    <xf numFmtId="164" fontId="43" fillId="0" borderId="36" xfId="0" applyNumberFormat="1" applyFont="1" applyBorder="1" applyAlignment="1">
      <alignment horizontal="right" vertical="center"/>
    </xf>
    <xf numFmtId="0" fontId="5" fillId="4" borderId="36" xfId="0" applyFont="1" applyFill="1" applyBorder="1" applyAlignment="1">
      <alignment horizontal="left" vertical="center" wrapText="1" indent="1"/>
    </xf>
    <xf numFmtId="164" fontId="43" fillId="4" borderId="36" xfId="0" applyNumberFormat="1" applyFont="1" applyFill="1" applyBorder="1" applyAlignment="1">
      <alignment horizontal="right" vertical="center"/>
    </xf>
    <xf numFmtId="0" fontId="18" fillId="4" borderId="36" xfId="0" applyFont="1" applyFill="1" applyBorder="1" applyAlignment="1">
      <alignment horizontal="left" vertical="center" wrapText="1" indent="1"/>
    </xf>
    <xf numFmtId="0" fontId="18" fillId="0" borderId="36" xfId="0" applyFont="1" applyBorder="1" applyAlignment="1">
      <alignment horizontal="left" vertical="center" indent="1"/>
    </xf>
    <xf numFmtId="0" fontId="28" fillId="4" borderId="24" xfId="0" applyFont="1" applyFill="1" applyBorder="1" applyAlignment="1">
      <alignment horizontal="left" vertical="center" indent="1"/>
    </xf>
    <xf numFmtId="37" fontId="43" fillId="4" borderId="3" xfId="0" applyNumberFormat="1" applyFont="1" applyFill="1" applyBorder="1" applyAlignment="1">
      <alignment vertical="center"/>
    </xf>
    <xf numFmtId="37" fontId="43" fillId="0" borderId="27" xfId="0" applyNumberFormat="1" applyFont="1" applyBorder="1" applyAlignment="1">
      <alignment horizontal="right" vertical="center"/>
    </xf>
    <xf numFmtId="37" fontId="43" fillId="0" borderId="37" xfId="0" applyNumberFormat="1" applyFont="1" applyBorder="1" applyAlignment="1">
      <alignment horizontal="right" vertical="center"/>
    </xf>
    <xf numFmtId="0" fontId="41" fillId="10" borderId="38" xfId="0" applyFont="1" applyFill="1" applyBorder="1" applyAlignment="1">
      <alignment horizontal="center" vertical="center"/>
    </xf>
    <xf numFmtId="0" fontId="0" fillId="0" borderId="0" xfId="0" applyAlignment="1">
      <alignment vertical="center"/>
    </xf>
    <xf numFmtId="37" fontId="43" fillId="4" borderId="3" xfId="0" applyNumberFormat="1" applyFont="1" applyFill="1" applyBorder="1" applyAlignment="1">
      <alignment horizontal="right" vertical="center"/>
    </xf>
    <xf numFmtId="37" fontId="44" fillId="0" borderId="27" xfId="0" applyNumberFormat="1" applyFont="1" applyBorder="1" applyAlignment="1">
      <alignment horizontal="right" vertical="center"/>
    </xf>
    <xf numFmtId="164" fontId="44" fillId="0" borderId="36" xfId="0" applyNumberFormat="1" applyFont="1" applyBorder="1" applyAlignment="1">
      <alignment horizontal="right" vertical="center"/>
    </xf>
    <xf numFmtId="37" fontId="44" fillId="0" borderId="37" xfId="0" applyNumberFormat="1" applyFont="1" applyBorder="1" applyAlignment="1">
      <alignment horizontal="right" vertical="center"/>
    </xf>
    <xf numFmtId="0" fontId="45" fillId="0" borderId="0" xfId="0" applyFont="1" applyAlignment="1">
      <alignment vertical="center"/>
    </xf>
    <xf numFmtId="3" fontId="44" fillId="0" borderId="0" xfId="0" applyNumberFormat="1" applyFont="1" applyAlignment="1">
      <alignment vertical="center" wrapText="1"/>
    </xf>
    <xf numFmtId="3" fontId="5" fillId="0" borderId="0" xfId="0" applyNumberFormat="1" applyFont="1" applyAlignment="1">
      <alignment vertical="center" wrapText="1"/>
    </xf>
    <xf numFmtId="0" fontId="48" fillId="0" borderId="0" xfId="0" applyFont="1" applyAlignment="1">
      <alignment vertical="center"/>
    </xf>
    <xf numFmtId="0" fontId="49" fillId="0" borderId="0" xfId="0" applyFont="1" applyAlignment="1">
      <alignment vertical="center"/>
    </xf>
    <xf numFmtId="0" fontId="40" fillId="10" borderId="20"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22" xfId="0" applyFont="1" applyFill="1" applyBorder="1" applyAlignment="1">
      <alignment horizontal="center" vertical="center" wrapText="1"/>
    </xf>
    <xf numFmtId="0" fontId="40" fillId="10" borderId="42" xfId="0" applyFont="1" applyFill="1" applyBorder="1" applyAlignment="1">
      <alignment horizontal="center" vertical="center" wrapText="1"/>
    </xf>
    <xf numFmtId="0" fontId="18" fillId="0" borderId="24" xfId="0" applyFont="1" applyBorder="1" applyAlignment="1">
      <alignment horizontal="left" vertical="center" wrapText="1" indent="1"/>
    </xf>
    <xf numFmtId="164" fontId="5" fillId="0" borderId="24" xfId="0" applyNumberFormat="1" applyFont="1" applyBorder="1" applyAlignment="1">
      <alignment horizontal="right" vertical="top" shrinkToFit="1"/>
    </xf>
    <xf numFmtId="165" fontId="5" fillId="0" borderId="3" xfId="0" applyNumberFormat="1" applyFont="1" applyBorder="1" applyAlignment="1">
      <alignment horizontal="right" vertical="center"/>
    </xf>
    <xf numFmtId="165" fontId="5" fillId="0" borderId="24" xfId="0" applyNumberFormat="1" applyFont="1" applyBorder="1" applyAlignment="1">
      <alignment horizontal="right" vertical="center"/>
    </xf>
    <xf numFmtId="37" fontId="44" fillId="0" borderId="1" xfId="0" applyNumberFormat="1" applyFont="1" applyBorder="1" applyAlignment="1">
      <alignment horizontal="right" vertical="center"/>
    </xf>
    <xf numFmtId="166" fontId="5" fillId="0" borderId="43" xfId="0" applyNumberFormat="1" applyFont="1" applyBorder="1" applyAlignment="1">
      <alignment horizontal="right" vertical="top" shrinkToFit="1"/>
    </xf>
    <xf numFmtId="0" fontId="18" fillId="4" borderId="24" xfId="0" applyFont="1" applyFill="1" applyBorder="1" applyAlignment="1">
      <alignment horizontal="left" vertical="center" wrapText="1" indent="1"/>
    </xf>
    <xf numFmtId="37" fontId="44" fillId="4" borderId="27" xfId="0" applyNumberFormat="1" applyFont="1" applyFill="1" applyBorder="1" applyAlignment="1">
      <alignment horizontal="right" vertical="center"/>
    </xf>
    <xf numFmtId="164" fontId="5" fillId="4" borderId="24" xfId="0" applyNumberFormat="1" applyFont="1" applyFill="1" applyBorder="1" applyAlignment="1">
      <alignment horizontal="right" vertical="top" shrinkToFit="1"/>
    </xf>
    <xf numFmtId="165" fontId="5" fillId="4" borderId="3" xfId="0" applyNumberFormat="1" applyFont="1" applyFill="1" applyBorder="1" applyAlignment="1">
      <alignment horizontal="right" vertical="center"/>
    </xf>
    <xf numFmtId="165" fontId="5" fillId="4" borderId="24" xfId="0" applyNumberFormat="1" applyFont="1" applyFill="1" applyBorder="1" applyAlignment="1">
      <alignment horizontal="right" vertical="center"/>
    </xf>
    <xf numFmtId="37" fontId="44" fillId="4" borderId="1" xfId="0" applyNumberFormat="1" applyFont="1" applyFill="1" applyBorder="1" applyAlignment="1">
      <alignment horizontal="right" vertical="center"/>
    </xf>
    <xf numFmtId="37" fontId="0" fillId="4" borderId="1" xfId="0" applyNumberFormat="1" applyFill="1" applyBorder="1" applyAlignment="1">
      <alignment horizontal="right" vertical="center"/>
    </xf>
    <xf numFmtId="166" fontId="5" fillId="4" borderId="43" xfId="0" applyNumberFormat="1" applyFont="1" applyFill="1" applyBorder="1" applyAlignment="1">
      <alignment horizontal="right" vertical="top" shrinkToFit="1"/>
    </xf>
    <xf numFmtId="165" fontId="44" fillId="0" borderId="27" xfId="0" applyNumberFormat="1" applyFont="1" applyBorder="1" applyAlignment="1">
      <alignment horizontal="right" vertical="center"/>
    </xf>
    <xf numFmtId="37" fontId="0" fillId="0" borderId="1" xfId="0" applyNumberFormat="1" applyBorder="1" applyAlignment="1">
      <alignment horizontal="right" vertical="center"/>
    </xf>
    <xf numFmtId="165" fontId="44" fillId="4" borderId="27" xfId="0" applyNumberFormat="1" applyFont="1" applyFill="1" applyBorder="1" applyAlignment="1">
      <alignment horizontal="right" vertical="center"/>
    </xf>
    <xf numFmtId="37" fontId="44" fillId="4" borderId="44" xfId="0" applyNumberFormat="1" applyFont="1" applyFill="1" applyBorder="1" applyAlignment="1">
      <alignment horizontal="right" vertical="center"/>
    </xf>
    <xf numFmtId="164" fontId="5" fillId="4" borderId="45" xfId="0" applyNumberFormat="1" applyFont="1" applyFill="1" applyBorder="1" applyAlignment="1">
      <alignment horizontal="right" vertical="center" shrinkToFit="1"/>
    </xf>
    <xf numFmtId="165" fontId="44" fillId="4" borderId="46" xfId="0" applyNumberFormat="1" applyFont="1" applyFill="1" applyBorder="1" applyAlignment="1">
      <alignment horizontal="right" vertical="center"/>
    </xf>
    <xf numFmtId="164" fontId="5" fillId="4" borderId="45" xfId="0" applyNumberFormat="1" applyFont="1" applyFill="1" applyBorder="1" applyAlignment="1">
      <alignment horizontal="right" vertical="top" shrinkToFit="1"/>
    </xf>
    <xf numFmtId="165" fontId="5" fillId="4" borderId="47" xfId="0" applyNumberFormat="1" applyFont="1" applyFill="1" applyBorder="1" applyAlignment="1">
      <alignment horizontal="right" vertical="center"/>
    </xf>
    <xf numFmtId="165" fontId="5" fillId="4" borderId="45" xfId="0" applyNumberFormat="1" applyFont="1" applyFill="1" applyBorder="1" applyAlignment="1">
      <alignment horizontal="right" vertical="center"/>
    </xf>
    <xf numFmtId="37" fontId="44" fillId="4" borderId="48" xfId="0" applyNumberFormat="1" applyFont="1" applyFill="1" applyBorder="1" applyAlignment="1">
      <alignment horizontal="right" vertical="center"/>
    </xf>
    <xf numFmtId="37" fontId="0" fillId="4" borderId="49" xfId="0" applyNumberFormat="1" applyFill="1" applyBorder="1" applyAlignment="1">
      <alignment horizontal="right" vertical="center"/>
    </xf>
    <xf numFmtId="166" fontId="5" fillId="4" borderId="50" xfId="0" applyNumberFormat="1" applyFont="1" applyFill="1" applyBorder="1" applyAlignment="1">
      <alignment horizontal="right" vertical="top" shrinkToFit="1"/>
    </xf>
    <xf numFmtId="0" fontId="40" fillId="10" borderId="2" xfId="0" applyFont="1" applyFill="1" applyBorder="1" applyAlignment="1">
      <alignment horizontal="left" vertical="center" wrapText="1"/>
    </xf>
    <xf numFmtId="164" fontId="5" fillId="0" borderId="51" xfId="0" applyNumberFormat="1" applyFont="1" applyBorder="1" applyAlignment="1">
      <alignment horizontal="right" vertical="center" shrinkToFit="1"/>
    </xf>
    <xf numFmtId="0" fontId="44" fillId="0" borderId="37" xfId="0" applyFont="1" applyBorder="1" applyAlignment="1">
      <alignment horizontal="right" vertical="center"/>
    </xf>
    <xf numFmtId="164" fontId="5" fillId="0" borderId="51" xfId="0" applyNumberFormat="1" applyFont="1" applyBorder="1" applyAlignment="1">
      <alignment horizontal="right" vertical="top" shrinkToFit="1"/>
    </xf>
    <xf numFmtId="165" fontId="5" fillId="0" borderId="10" xfId="0" applyNumberFormat="1" applyFont="1" applyBorder="1" applyAlignment="1">
      <alignment horizontal="right" vertical="center"/>
    </xf>
    <xf numFmtId="165" fontId="5" fillId="0" borderId="51" xfId="0" applyNumberFormat="1" applyFont="1" applyBorder="1" applyAlignment="1">
      <alignment horizontal="right" vertical="center"/>
    </xf>
    <xf numFmtId="37" fontId="44" fillId="0" borderId="52" xfId="0" applyNumberFormat="1" applyFont="1" applyBorder="1" applyAlignment="1">
      <alignment horizontal="right" vertical="center"/>
    </xf>
    <xf numFmtId="37" fontId="43" fillId="0" borderId="37" xfId="0" applyNumberFormat="1" applyFont="1" applyBorder="1" applyAlignment="1">
      <alignment vertical="center"/>
    </xf>
    <xf numFmtId="166" fontId="5" fillId="0" borderId="53" xfId="0" applyNumberFormat="1" applyFont="1" applyBorder="1" applyAlignment="1">
      <alignment horizontal="right" vertical="top" shrinkToFit="1"/>
    </xf>
    <xf numFmtId="3" fontId="43" fillId="0" borderId="1" xfId="0" applyNumberFormat="1" applyFont="1" applyBorder="1" applyAlignment="1">
      <alignment vertical="center"/>
    </xf>
    <xf numFmtId="166" fontId="5" fillId="0" borderId="24" xfId="0" applyNumberFormat="1" applyFont="1" applyBorder="1" applyAlignment="1">
      <alignment horizontal="right" vertical="top" shrinkToFit="1"/>
    </xf>
    <xf numFmtId="0" fontId="43" fillId="0" borderId="1" xfId="0" applyFont="1" applyBorder="1" applyAlignment="1">
      <alignment horizontal="right" vertical="center"/>
    </xf>
    <xf numFmtId="0" fontId="5" fillId="0" borderId="3" xfId="0" applyFont="1" applyBorder="1" applyAlignment="1">
      <alignment horizontal="right" vertical="center" wrapText="1"/>
    </xf>
    <xf numFmtId="0" fontId="5" fillId="0" borderId="24" xfId="0" applyFont="1" applyBorder="1" applyAlignment="1">
      <alignment horizontal="right" vertical="center" wrapText="1"/>
    </xf>
    <xf numFmtId="0" fontId="43" fillId="0" borderId="1" xfId="0" applyFont="1" applyBorder="1" applyAlignment="1">
      <alignment vertical="center"/>
    </xf>
    <xf numFmtId="3" fontId="43" fillId="0" borderId="1" xfId="0" applyNumberFormat="1" applyFont="1" applyBorder="1" applyAlignment="1">
      <alignment vertical="center" wrapText="1"/>
    </xf>
    <xf numFmtId="3" fontId="43" fillId="4" borderId="1" xfId="0" applyNumberFormat="1" applyFont="1" applyFill="1" applyBorder="1" applyAlignment="1">
      <alignment vertical="center"/>
    </xf>
    <xf numFmtId="166" fontId="5" fillId="4" borderId="24" xfId="0" applyNumberFormat="1" applyFont="1" applyFill="1" applyBorder="1" applyAlignment="1">
      <alignment horizontal="right" vertical="top" shrinkToFit="1"/>
    </xf>
    <xf numFmtId="0" fontId="43" fillId="4" borderId="1" xfId="0" applyFont="1" applyFill="1" applyBorder="1" applyAlignment="1">
      <alignment horizontal="right" vertical="center"/>
    </xf>
    <xf numFmtId="0" fontId="5" fillId="4" borderId="3" xfId="0" applyFont="1" applyFill="1" applyBorder="1" applyAlignment="1">
      <alignment horizontal="right" vertical="center" wrapText="1"/>
    </xf>
    <xf numFmtId="0" fontId="5" fillId="4" borderId="24" xfId="0" applyFont="1" applyFill="1" applyBorder="1" applyAlignment="1">
      <alignment horizontal="right" vertical="center" wrapText="1"/>
    </xf>
    <xf numFmtId="3" fontId="43" fillId="4" borderId="1" xfId="0" applyNumberFormat="1" applyFont="1" applyFill="1" applyBorder="1" applyAlignment="1">
      <alignment vertical="center" wrapText="1"/>
    </xf>
    <xf numFmtId="0" fontId="43" fillId="0" borderId="1" xfId="0" applyFont="1" applyBorder="1" applyAlignment="1">
      <alignment vertical="center" wrapText="1"/>
    </xf>
    <xf numFmtId="0" fontId="43" fillId="4" borderId="1" xfId="0" applyFont="1" applyFill="1" applyBorder="1" applyAlignment="1">
      <alignment vertical="center"/>
    </xf>
    <xf numFmtId="0" fontId="43" fillId="4" borderId="1" xfId="0" applyFont="1" applyFill="1" applyBorder="1" applyAlignment="1">
      <alignment vertical="center" wrapText="1"/>
    </xf>
    <xf numFmtId="0" fontId="43" fillId="4" borderId="48" xfId="0" applyFont="1" applyFill="1" applyBorder="1" applyAlignment="1">
      <alignment vertical="center"/>
    </xf>
    <xf numFmtId="166" fontId="5" fillId="4" borderId="45" xfId="0" applyNumberFormat="1" applyFont="1" applyFill="1" applyBorder="1" applyAlignment="1">
      <alignment horizontal="right" vertical="top" shrinkToFit="1"/>
    </xf>
    <xf numFmtId="165" fontId="44" fillId="4" borderId="48" xfId="0" applyNumberFormat="1" applyFont="1" applyFill="1" applyBorder="1" applyAlignment="1">
      <alignment horizontal="right" vertical="center"/>
    </xf>
    <xf numFmtId="0" fontId="5" fillId="4" borderId="47" xfId="0" applyFont="1" applyFill="1" applyBorder="1" applyAlignment="1">
      <alignment horizontal="right" vertical="center" wrapText="1"/>
    </xf>
    <xf numFmtId="0" fontId="5" fillId="4" borderId="45" xfId="0" applyFont="1" applyFill="1" applyBorder="1" applyAlignment="1">
      <alignment horizontal="right" vertical="center" wrapText="1"/>
    </xf>
    <xf numFmtId="0" fontId="43" fillId="4" borderId="55" xfId="0" applyFont="1" applyFill="1" applyBorder="1" applyAlignment="1">
      <alignment vertical="center"/>
    </xf>
    <xf numFmtId="0" fontId="43" fillId="4" borderId="55" xfId="0" applyFont="1" applyFill="1" applyBorder="1" applyAlignment="1">
      <alignment vertical="center" wrapText="1"/>
    </xf>
    <xf numFmtId="0" fontId="43" fillId="4" borderId="55" xfId="0" applyFont="1" applyFill="1" applyBorder="1" applyAlignment="1">
      <alignment horizontal="right" vertical="center"/>
    </xf>
    <xf numFmtId="3" fontId="43" fillId="0" borderId="37" xfId="0" applyNumberFormat="1" applyFont="1" applyBorder="1" applyAlignment="1">
      <alignment vertical="center"/>
    </xf>
    <xf numFmtId="166" fontId="5" fillId="0" borderId="51" xfId="0" applyNumberFormat="1" applyFont="1" applyBorder="1" applyAlignment="1">
      <alignment horizontal="right" vertical="top" shrinkToFit="1"/>
    </xf>
    <xf numFmtId="0" fontId="43" fillId="0" borderId="37" xfId="0" applyFont="1" applyBorder="1" applyAlignment="1">
      <alignment horizontal="right" vertical="center"/>
    </xf>
    <xf numFmtId="0" fontId="5" fillId="0" borderId="10" xfId="0" applyFont="1" applyBorder="1" applyAlignment="1">
      <alignment horizontal="right" vertical="center" wrapText="1"/>
    </xf>
    <xf numFmtId="0" fontId="5" fillId="0" borderId="51" xfId="0" applyFont="1" applyBorder="1" applyAlignment="1">
      <alignment horizontal="right" vertical="center" wrapText="1"/>
    </xf>
    <xf numFmtId="3" fontId="43" fillId="0" borderId="37" xfId="0" applyNumberFormat="1" applyFont="1" applyBorder="1" applyAlignment="1">
      <alignment wrapText="1"/>
    </xf>
    <xf numFmtId="3" fontId="43" fillId="0" borderId="37" xfId="0" applyNumberFormat="1" applyFont="1" applyBorder="1"/>
    <xf numFmtId="3" fontId="43" fillId="0" borderId="37" xfId="0" applyNumberFormat="1" applyFont="1" applyBorder="1" applyAlignment="1">
      <alignment horizontal="right" vertical="center"/>
    </xf>
    <xf numFmtId="0" fontId="18" fillId="0" borderId="24" xfId="0" applyFont="1" applyBorder="1" applyAlignment="1">
      <alignment horizontal="left" vertical="center" wrapText="1"/>
    </xf>
    <xf numFmtId="3" fontId="44" fillId="0" borderId="3" xfId="0" applyNumberFormat="1" applyFont="1" applyBorder="1" applyAlignment="1">
      <alignment vertical="center" wrapText="1"/>
    </xf>
    <xf numFmtId="0" fontId="44" fillId="0" borderId="3" xfId="0" applyFont="1" applyBorder="1" applyAlignment="1">
      <alignment wrapText="1"/>
    </xf>
    <xf numFmtId="3" fontId="44" fillId="0" borderId="3" xfId="0" applyNumberFormat="1" applyFont="1" applyBorder="1" applyAlignment="1">
      <alignment wrapText="1"/>
    </xf>
    <xf numFmtId="0" fontId="18" fillId="0" borderId="3" xfId="0" applyFont="1" applyBorder="1" applyAlignment="1">
      <alignment wrapText="1"/>
    </xf>
    <xf numFmtId="166" fontId="5" fillId="0" borderId="1" xfId="0" applyNumberFormat="1" applyFont="1" applyBorder="1" applyAlignment="1">
      <alignment horizontal="right" vertical="top" shrinkToFit="1"/>
    </xf>
    <xf numFmtId="0" fontId="18" fillId="4" borderId="24" xfId="0" applyFont="1" applyFill="1" applyBorder="1" applyAlignment="1">
      <alignment horizontal="left" vertical="center" wrapText="1"/>
    </xf>
    <xf numFmtId="3" fontId="44" fillId="4" borderId="3" xfId="0" applyNumberFormat="1" applyFont="1" applyFill="1" applyBorder="1" applyAlignment="1">
      <alignment vertical="center" wrapText="1"/>
    </xf>
    <xf numFmtId="0" fontId="44" fillId="4" borderId="3" xfId="0" applyFont="1" applyFill="1" applyBorder="1" applyAlignment="1">
      <alignment horizontal="right" vertical="center" wrapText="1"/>
    </xf>
    <xf numFmtId="3" fontId="44" fillId="4" borderId="3" xfId="0" applyNumberFormat="1" applyFont="1" applyFill="1" applyBorder="1" applyAlignment="1">
      <alignment wrapText="1"/>
    </xf>
    <xf numFmtId="0" fontId="44" fillId="4" borderId="3" xfId="0" applyFont="1" applyFill="1" applyBorder="1" applyAlignment="1">
      <alignment wrapText="1"/>
    </xf>
    <xf numFmtId="0" fontId="18" fillId="4" borderId="3" xfId="0" applyFont="1" applyFill="1" applyBorder="1" applyAlignment="1">
      <alignment wrapText="1"/>
    </xf>
    <xf numFmtId="166" fontId="5" fillId="4" borderId="1" xfId="0" applyNumberFormat="1" applyFont="1" applyFill="1" applyBorder="1" applyAlignment="1">
      <alignment horizontal="right" vertical="top" shrinkToFit="1"/>
    </xf>
    <xf numFmtId="0" fontId="44" fillId="0" borderId="3" xfId="0" applyFont="1" applyBorder="1" applyAlignment="1">
      <alignment vertical="center" wrapText="1"/>
    </xf>
    <xf numFmtId="0" fontId="44" fillId="0" borderId="3" xfId="0" applyFont="1" applyBorder="1" applyAlignment="1">
      <alignment horizontal="right" vertical="center" wrapText="1"/>
    </xf>
    <xf numFmtId="0" fontId="44" fillId="4" borderId="3" xfId="0" applyFont="1" applyFill="1" applyBorder="1" applyAlignment="1">
      <alignment vertical="center" wrapText="1"/>
    </xf>
    <xf numFmtId="0" fontId="44" fillId="4" borderId="47" xfId="0" applyFont="1" applyFill="1" applyBorder="1" applyAlignment="1">
      <alignment vertical="center" wrapText="1"/>
    </xf>
    <xf numFmtId="0" fontId="44" fillId="4" borderId="47" xfId="0" applyFont="1" applyFill="1" applyBorder="1" applyAlignment="1">
      <alignment horizontal="right" vertical="center" wrapText="1"/>
    </xf>
    <xf numFmtId="0" fontId="44" fillId="4" borderId="47" xfId="0" applyFont="1" applyFill="1" applyBorder="1" applyAlignment="1">
      <alignment wrapText="1"/>
    </xf>
    <xf numFmtId="0" fontId="18" fillId="4" borderId="47" xfId="0" applyFont="1" applyFill="1" applyBorder="1" applyAlignment="1">
      <alignment wrapText="1"/>
    </xf>
    <xf numFmtId="166" fontId="5" fillId="4" borderId="55" xfId="0" applyNumberFormat="1" applyFont="1" applyFill="1" applyBorder="1" applyAlignment="1">
      <alignment horizontal="right" vertical="top" shrinkToFit="1"/>
    </xf>
    <xf numFmtId="3" fontId="5" fillId="0" borderId="10" xfId="0" applyNumberFormat="1" applyFont="1" applyBorder="1" applyAlignment="1">
      <alignment horizontal="right" vertical="center"/>
    </xf>
    <xf numFmtId="3" fontId="43" fillId="0" borderId="1" xfId="0" applyNumberFormat="1" applyFont="1" applyBorder="1" applyAlignment="1">
      <alignment wrapText="1"/>
    </xf>
    <xf numFmtId="3" fontId="43" fillId="0" borderId="1" xfId="0" applyNumberFormat="1" applyFont="1" applyBorder="1"/>
    <xf numFmtId="3" fontId="43" fillId="0" borderId="1" xfId="0" applyNumberFormat="1" applyFont="1" applyBorder="1" applyAlignment="1">
      <alignment horizontal="right" vertical="center"/>
    </xf>
    <xf numFmtId="166" fontId="5" fillId="0" borderId="37" xfId="0" applyNumberFormat="1" applyFont="1" applyBorder="1" applyAlignment="1">
      <alignment horizontal="right" vertical="top" shrinkToFit="1"/>
    </xf>
    <xf numFmtId="0" fontId="18" fillId="0" borderId="2" xfId="0" applyFont="1" applyBorder="1" applyAlignment="1">
      <alignment horizontal="left" vertical="center" wrapText="1"/>
    </xf>
    <xf numFmtId="3" fontId="44" fillId="0" borderId="25" xfId="0" applyNumberFormat="1" applyFont="1" applyBorder="1" applyAlignment="1">
      <alignment vertical="center" wrapText="1"/>
    </xf>
    <xf numFmtId="0" fontId="44" fillId="0" borderId="25" xfId="0" applyFont="1" applyBorder="1" applyAlignment="1">
      <alignment horizontal="right" vertical="center" wrapText="1"/>
    </xf>
    <xf numFmtId="166" fontId="5" fillId="0" borderId="2" xfId="0" applyNumberFormat="1" applyFont="1" applyBorder="1" applyAlignment="1">
      <alignment horizontal="right" vertical="center" shrinkToFit="1"/>
    </xf>
    <xf numFmtId="0" fontId="5" fillId="0" borderId="25" xfId="0" applyFont="1" applyBorder="1" applyAlignment="1">
      <alignment horizontal="right" vertical="center" wrapText="1"/>
    </xf>
    <xf numFmtId="0" fontId="5" fillId="0" borderId="2" xfId="0" applyFont="1" applyBorder="1" applyAlignment="1">
      <alignment horizontal="right" vertical="center" wrapText="1"/>
    </xf>
    <xf numFmtId="0" fontId="44" fillId="0" borderId="25" xfId="0" applyFont="1" applyBorder="1" applyAlignment="1">
      <alignment vertical="center" wrapText="1"/>
    </xf>
    <xf numFmtId="166" fontId="5" fillId="0" borderId="41" xfId="16" applyNumberFormat="1" applyFont="1" applyFill="1" applyBorder="1" applyAlignment="1">
      <alignment horizontal="right" vertical="center"/>
    </xf>
    <xf numFmtId="166" fontId="5" fillId="0" borderId="41" xfId="0" applyNumberFormat="1" applyFont="1" applyBorder="1" applyAlignment="1">
      <alignment horizontal="right" vertical="center"/>
    </xf>
    <xf numFmtId="166" fontId="5" fillId="0" borderId="37" xfId="0" applyNumberFormat="1" applyFont="1" applyBorder="1" applyAlignment="1">
      <alignment horizontal="right" vertical="center"/>
    </xf>
    <xf numFmtId="0" fontId="18" fillId="4" borderId="2" xfId="0" applyFont="1" applyFill="1" applyBorder="1" applyAlignment="1">
      <alignment horizontal="left" vertical="center" wrapText="1"/>
    </xf>
    <xf numFmtId="3" fontId="44" fillId="4" borderId="25" xfId="0" applyNumberFormat="1" applyFont="1" applyFill="1" applyBorder="1" applyAlignment="1">
      <alignment vertical="center" wrapText="1"/>
    </xf>
    <xf numFmtId="0" fontId="44" fillId="4" borderId="25" xfId="0" applyFont="1" applyFill="1" applyBorder="1" applyAlignment="1">
      <alignment horizontal="right" vertical="center" wrapText="1"/>
    </xf>
    <xf numFmtId="166" fontId="5" fillId="4" borderId="2" xfId="0" applyNumberFormat="1" applyFont="1" applyFill="1" applyBorder="1" applyAlignment="1">
      <alignment horizontal="right" vertical="center" shrinkToFit="1"/>
    </xf>
    <xf numFmtId="0" fontId="5" fillId="4" borderId="25" xfId="0" applyFont="1" applyFill="1" applyBorder="1" applyAlignment="1">
      <alignment horizontal="right" vertical="center" wrapText="1"/>
    </xf>
    <xf numFmtId="0" fontId="5" fillId="4" borderId="2" xfId="0" applyFont="1" applyFill="1" applyBorder="1" applyAlignment="1">
      <alignment horizontal="right" vertical="center" wrapText="1"/>
    </xf>
    <xf numFmtId="166" fontId="5" fillId="4" borderId="41" xfId="16" applyNumberFormat="1" applyFont="1" applyFill="1" applyBorder="1" applyAlignment="1">
      <alignment horizontal="right" vertical="center"/>
    </xf>
    <xf numFmtId="166" fontId="5" fillId="4" borderId="41" xfId="0" applyNumberFormat="1" applyFont="1" applyFill="1" applyBorder="1" applyAlignment="1">
      <alignment horizontal="right" vertical="center"/>
    </xf>
    <xf numFmtId="166" fontId="5" fillId="4" borderId="37" xfId="0" applyNumberFormat="1" applyFont="1" applyFill="1" applyBorder="1" applyAlignment="1">
      <alignment horizontal="right" vertical="center"/>
    </xf>
    <xf numFmtId="0" fontId="44" fillId="4" borderId="25" xfId="0" applyFont="1" applyFill="1" applyBorder="1" applyAlignment="1">
      <alignment vertical="center" wrapText="1"/>
    </xf>
    <xf numFmtId="0" fontId="44" fillId="4" borderId="48" xfId="0" applyFont="1" applyFill="1" applyBorder="1" applyAlignment="1">
      <alignment vertical="center" wrapText="1"/>
    </xf>
    <xf numFmtId="0" fontId="44" fillId="4" borderId="48" xfId="0" applyFont="1" applyFill="1" applyBorder="1" applyAlignment="1">
      <alignment horizontal="right" vertical="center" wrapText="1"/>
    </xf>
    <xf numFmtId="166" fontId="5" fillId="4" borderId="45" xfId="0" applyNumberFormat="1" applyFont="1" applyFill="1" applyBorder="1" applyAlignment="1">
      <alignment horizontal="right" vertical="center" shrinkToFit="1"/>
    </xf>
    <xf numFmtId="0" fontId="5" fillId="4" borderId="48" xfId="0" applyFont="1" applyFill="1" applyBorder="1" applyAlignment="1">
      <alignment horizontal="right" vertical="center" wrapText="1"/>
    </xf>
    <xf numFmtId="0" fontId="5" fillId="4" borderId="56" xfId="0" applyFont="1" applyFill="1" applyBorder="1" applyAlignment="1">
      <alignment horizontal="right" vertical="center" wrapText="1"/>
    </xf>
    <xf numFmtId="166" fontId="5" fillId="4" borderId="56" xfId="16" applyNumberFormat="1" applyFont="1" applyFill="1" applyBorder="1" applyAlignment="1">
      <alignment horizontal="right" vertical="center"/>
    </xf>
    <xf numFmtId="166" fontId="5" fillId="4" borderId="56" xfId="0" applyNumberFormat="1" applyFont="1" applyFill="1" applyBorder="1" applyAlignment="1">
      <alignment horizontal="right" vertical="center"/>
    </xf>
    <xf numFmtId="166" fontId="5" fillId="4" borderId="55" xfId="0" applyNumberFormat="1" applyFont="1" applyFill="1" applyBorder="1" applyAlignment="1">
      <alignment horizontal="right" vertical="center"/>
    </xf>
    <xf numFmtId="0" fontId="40" fillId="10" borderId="1" xfId="0" applyFont="1" applyFill="1" applyBorder="1" applyAlignment="1">
      <alignment horizontal="left" vertical="center" wrapText="1"/>
    </xf>
    <xf numFmtId="3" fontId="18" fillId="0" borderId="0" xfId="0" applyNumberFormat="1" applyFont="1" applyAlignment="1">
      <alignment vertical="center" wrapText="1"/>
    </xf>
    <xf numFmtId="0" fontId="5" fillId="0" borderId="57" xfId="0" applyFont="1" applyBorder="1" applyAlignment="1">
      <alignment horizontal="right" vertical="center" wrapText="1"/>
    </xf>
    <xf numFmtId="0" fontId="5" fillId="0" borderId="41" xfId="0" applyFont="1" applyBorder="1" applyAlignment="1">
      <alignment horizontal="right" vertical="center" wrapText="1"/>
    </xf>
    <xf numFmtId="0" fontId="45" fillId="0" borderId="0" xfId="0" applyFont="1" applyAlignment="1">
      <alignment horizontal="left" vertical="center" wrapText="1"/>
    </xf>
    <xf numFmtId="3" fontId="5" fillId="0" borderId="25" xfId="0" applyNumberFormat="1" applyFont="1" applyBorder="1" applyAlignment="1">
      <alignment vertical="center" wrapText="1"/>
    </xf>
    <xf numFmtId="0" fontId="5" fillId="0" borderId="25" xfId="0" applyFont="1" applyBorder="1" applyAlignment="1">
      <alignment vertical="center" wrapText="1"/>
    </xf>
    <xf numFmtId="3" fontId="5" fillId="0" borderId="25" xfId="0" applyNumberFormat="1" applyFont="1" applyBorder="1" applyAlignment="1">
      <alignment horizontal="right" vertical="center" wrapText="1"/>
    </xf>
    <xf numFmtId="3" fontId="5" fillId="4" borderId="25" xfId="0" applyNumberFormat="1" applyFont="1" applyFill="1" applyBorder="1" applyAlignment="1">
      <alignment vertical="center" wrapText="1"/>
    </xf>
    <xf numFmtId="3" fontId="5" fillId="4" borderId="25" xfId="0" applyNumberFormat="1" applyFont="1" applyFill="1" applyBorder="1" applyAlignment="1">
      <alignment horizontal="right" vertical="center" wrapText="1"/>
    </xf>
    <xf numFmtId="0" fontId="5" fillId="4" borderId="25" xfId="0" applyFont="1" applyFill="1" applyBorder="1" applyAlignment="1">
      <alignment vertical="center" wrapText="1"/>
    </xf>
    <xf numFmtId="0" fontId="5" fillId="4" borderId="48" xfId="0" applyFont="1" applyFill="1" applyBorder="1" applyAlignment="1">
      <alignment vertical="center" wrapText="1"/>
    </xf>
    <xf numFmtId="166" fontId="5" fillId="4" borderId="56" xfId="0" applyNumberFormat="1" applyFont="1" applyFill="1" applyBorder="1" applyAlignment="1">
      <alignment horizontal="right" vertical="center" shrinkToFit="1"/>
    </xf>
    <xf numFmtId="0" fontId="5" fillId="0" borderId="41" xfId="0" applyFont="1" applyBorder="1" applyAlignment="1">
      <alignment horizontal="left" vertical="center" wrapText="1"/>
    </xf>
    <xf numFmtId="3" fontId="5" fillId="0" borderId="25" xfId="0" applyNumberFormat="1" applyFont="1" applyBorder="1" applyAlignment="1">
      <alignment horizontal="right" vertical="top" shrinkToFit="1"/>
    </xf>
    <xf numFmtId="166" fontId="5" fillId="0" borderId="2" xfId="0" applyNumberFormat="1" applyFont="1" applyBorder="1" applyAlignment="1">
      <alignment horizontal="right" vertical="top" shrinkToFit="1"/>
    </xf>
    <xf numFmtId="1" fontId="5" fillId="0" borderId="25" xfId="0" applyNumberFormat="1" applyFont="1" applyBorder="1" applyAlignment="1">
      <alignment horizontal="right" vertical="center" shrinkToFit="1"/>
    </xf>
    <xf numFmtId="37" fontId="5" fillId="0" borderId="25" xfId="15" applyNumberFormat="1" applyFont="1" applyFill="1" applyBorder="1" applyAlignment="1">
      <alignment horizontal="right" vertical="center"/>
    </xf>
    <xf numFmtId="0" fontId="5" fillId="0" borderId="41" xfId="0" applyFont="1" applyBorder="1" applyAlignment="1">
      <alignment horizontal="right" vertical="center"/>
    </xf>
    <xf numFmtId="3" fontId="18" fillId="0" borderId="25" xfId="0" applyNumberFormat="1" applyFont="1" applyBorder="1" applyAlignment="1">
      <alignment horizontal="right" vertical="top" shrinkToFit="1"/>
    </xf>
    <xf numFmtId="167" fontId="28" fillId="0" borderId="25" xfId="15" applyNumberFormat="1" applyFont="1" applyFill="1" applyBorder="1" applyAlignment="1">
      <alignment horizontal="right" vertical="center"/>
    </xf>
    <xf numFmtId="0" fontId="18" fillId="0" borderId="25" xfId="0" applyFont="1" applyBorder="1"/>
    <xf numFmtId="0" fontId="5" fillId="4" borderId="2" xfId="0" applyFont="1" applyFill="1" applyBorder="1" applyAlignment="1">
      <alignment horizontal="left" vertical="center" wrapText="1"/>
    </xf>
    <xf numFmtId="3" fontId="5" fillId="4" borderId="25" xfId="0" applyNumberFormat="1" applyFont="1" applyFill="1" applyBorder="1" applyAlignment="1">
      <alignment horizontal="right" vertical="top" shrinkToFit="1"/>
    </xf>
    <xf numFmtId="166" fontId="5" fillId="4" borderId="2" xfId="0" applyNumberFormat="1" applyFont="1" applyFill="1" applyBorder="1" applyAlignment="1">
      <alignment horizontal="right" vertical="top" shrinkToFit="1"/>
    </xf>
    <xf numFmtId="1" fontId="5" fillId="4" borderId="25" xfId="0" applyNumberFormat="1" applyFont="1" applyFill="1" applyBorder="1" applyAlignment="1">
      <alignment horizontal="right" vertical="center" shrinkToFit="1"/>
    </xf>
    <xf numFmtId="37" fontId="5" fillId="4" borderId="25" xfId="15" applyNumberFormat="1" applyFont="1" applyFill="1" applyBorder="1" applyAlignment="1">
      <alignment horizontal="right" vertical="center"/>
    </xf>
    <xf numFmtId="0" fontId="5" fillId="4" borderId="2" xfId="0" applyFont="1" applyFill="1" applyBorder="1" applyAlignment="1">
      <alignment horizontal="right" vertical="center"/>
    </xf>
    <xf numFmtId="3" fontId="18" fillId="4" borderId="25" xfId="0" applyNumberFormat="1" applyFont="1" applyFill="1" applyBorder="1" applyAlignment="1">
      <alignment horizontal="right" vertical="top" shrinkToFit="1"/>
    </xf>
    <xf numFmtId="167" fontId="28" fillId="4" borderId="25" xfId="15" applyNumberFormat="1" applyFont="1" applyFill="1" applyBorder="1" applyAlignment="1">
      <alignment horizontal="right" vertical="center"/>
    </xf>
    <xf numFmtId="0" fontId="18" fillId="4" borderId="25" xfId="0" applyFont="1" applyFill="1" applyBorder="1"/>
    <xf numFmtId="0" fontId="5" fillId="0" borderId="2" xfId="0" applyFont="1" applyBorder="1" applyAlignment="1">
      <alignment horizontal="left" vertical="center" wrapText="1"/>
    </xf>
    <xf numFmtId="1" fontId="5" fillId="0" borderId="25" xfId="0" applyNumberFormat="1" applyFont="1" applyBorder="1" applyAlignment="1">
      <alignment horizontal="right" vertical="top" shrinkToFit="1"/>
    </xf>
    <xf numFmtId="0" fontId="5" fillId="0" borderId="2" xfId="0" applyFont="1" applyBorder="1" applyAlignment="1">
      <alignment horizontal="right" vertical="center"/>
    </xf>
    <xf numFmtId="1" fontId="18" fillId="0" borderId="25" xfId="0" applyNumberFormat="1" applyFont="1" applyBorder="1" applyAlignment="1">
      <alignment horizontal="right" vertical="top" shrinkToFit="1"/>
    </xf>
    <xf numFmtId="37" fontId="5" fillId="0" borderId="25" xfId="15" applyNumberFormat="1" applyFont="1" applyFill="1" applyBorder="1" applyAlignment="1">
      <alignment horizontal="right" vertical="center" shrinkToFit="1"/>
    </xf>
    <xf numFmtId="3" fontId="5" fillId="0" borderId="1" xfId="0" applyNumberFormat="1" applyFont="1" applyBorder="1" applyAlignment="1">
      <alignment horizontal="right" vertical="top" shrinkToFit="1"/>
    </xf>
    <xf numFmtId="166" fontId="5" fillId="0" borderId="2" xfId="0" applyNumberFormat="1" applyFont="1" applyBorder="1" applyAlignment="1">
      <alignment horizontal="right" vertical="center"/>
    </xf>
    <xf numFmtId="3" fontId="5" fillId="0" borderId="25" xfId="0" applyNumberFormat="1" applyFont="1" applyBorder="1" applyAlignment="1">
      <alignment horizontal="right" vertical="center"/>
    </xf>
    <xf numFmtId="3" fontId="5" fillId="0" borderId="25" xfId="0" applyNumberFormat="1" applyFont="1" applyBorder="1" applyAlignment="1">
      <alignment horizontal="right" vertical="center" shrinkToFit="1"/>
    </xf>
    <xf numFmtId="167" fontId="5" fillId="0" borderId="25" xfId="15" applyNumberFormat="1" applyFont="1" applyFill="1" applyBorder="1" applyAlignment="1">
      <alignment horizontal="right" vertical="center"/>
    </xf>
    <xf numFmtId="167" fontId="5" fillId="4" borderId="25" xfId="15" applyNumberFormat="1" applyFont="1" applyFill="1" applyBorder="1" applyAlignment="1">
      <alignment horizontal="right" vertical="center"/>
    </xf>
    <xf numFmtId="167" fontId="5" fillId="0" borderId="25" xfId="15" applyNumberFormat="1" applyFont="1" applyFill="1" applyBorder="1" applyAlignment="1">
      <alignment horizontal="right" vertical="center" shrinkToFit="1"/>
    </xf>
    <xf numFmtId="0" fontId="5" fillId="0" borderId="25" xfId="0" applyFont="1" applyBorder="1" applyAlignment="1">
      <alignment horizontal="right" vertical="center"/>
    </xf>
    <xf numFmtId="3" fontId="5" fillId="4" borderId="25"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0" fontId="5" fillId="4" borderId="25" xfId="0" applyFont="1" applyFill="1" applyBorder="1" applyAlignment="1">
      <alignment horizontal="right" vertical="center"/>
    </xf>
    <xf numFmtId="3" fontId="5" fillId="4" borderId="48" xfId="0" applyNumberFormat="1" applyFont="1" applyFill="1" applyBorder="1" applyAlignment="1">
      <alignment horizontal="right" vertical="center"/>
    </xf>
    <xf numFmtId="0" fontId="5" fillId="4" borderId="48" xfId="0" applyFont="1" applyFill="1" applyBorder="1" applyAlignment="1">
      <alignment horizontal="right" vertical="center"/>
    </xf>
    <xf numFmtId="0" fontId="5" fillId="4" borderId="56" xfId="0" applyFont="1" applyFill="1" applyBorder="1" applyAlignment="1">
      <alignment horizontal="right" vertical="center"/>
    </xf>
    <xf numFmtId="3" fontId="5" fillId="0" borderId="37" xfId="0" applyNumberFormat="1" applyFont="1" applyBorder="1" applyAlignment="1">
      <alignment horizontal="right" vertical="center"/>
    </xf>
    <xf numFmtId="0" fontId="5" fillId="0" borderId="57" xfId="0" applyFont="1" applyBorder="1" applyAlignment="1">
      <alignment horizontal="right" vertical="center"/>
    </xf>
    <xf numFmtId="3" fontId="5" fillId="0" borderId="57" xfId="0" applyNumberFormat="1" applyFont="1" applyBorder="1" applyAlignment="1">
      <alignment horizontal="right" vertical="center"/>
    </xf>
    <xf numFmtId="3" fontId="5" fillId="0" borderId="57" xfId="0" applyNumberFormat="1" applyFont="1" applyBorder="1" applyAlignment="1">
      <alignment horizontal="right" vertical="center" shrinkToFit="1"/>
    </xf>
    <xf numFmtId="166" fontId="5" fillId="0" borderId="41" xfId="0" applyNumberFormat="1" applyFont="1" applyBorder="1" applyAlignment="1">
      <alignment horizontal="right" vertical="center" shrinkToFit="1"/>
    </xf>
    <xf numFmtId="0" fontId="52" fillId="0" borderId="0" xfId="0" applyFont="1" applyAlignment="1">
      <alignment vertical="center"/>
    </xf>
    <xf numFmtId="0" fontId="53" fillId="0" borderId="0" xfId="0" applyFont="1" applyAlignment="1">
      <alignment vertical="center"/>
    </xf>
    <xf numFmtId="0" fontId="44" fillId="0" borderId="0" xfId="0" applyFont="1" applyAlignment="1">
      <alignment vertical="center"/>
    </xf>
    <xf numFmtId="0" fontId="41" fillId="10" borderId="21" xfId="0" applyFont="1" applyFill="1" applyBorder="1" applyAlignment="1">
      <alignment horizontal="center" vertical="center" wrapText="1"/>
    </xf>
    <xf numFmtId="0" fontId="41" fillId="10" borderId="42" xfId="0" applyFont="1" applyFill="1" applyBorder="1" applyAlignment="1">
      <alignment horizontal="center" vertical="center" wrapText="1"/>
    </xf>
    <xf numFmtId="166" fontId="54" fillId="0" borderId="24" xfId="0" applyNumberFormat="1" applyFont="1" applyBorder="1" applyAlignment="1">
      <alignment horizontal="right" vertical="center" shrinkToFit="1"/>
    </xf>
    <xf numFmtId="165" fontId="43" fillId="0" borderId="1" xfId="0" applyNumberFormat="1" applyFont="1" applyBorder="1" applyAlignment="1">
      <alignment horizontal="right" vertical="center"/>
    </xf>
    <xf numFmtId="165" fontId="43" fillId="4" borderId="1" xfId="0" applyNumberFormat="1" applyFont="1" applyFill="1" applyBorder="1" applyAlignment="1">
      <alignment horizontal="right" vertical="center"/>
    </xf>
    <xf numFmtId="166" fontId="54" fillId="4" borderId="24" xfId="0" applyNumberFormat="1" applyFont="1" applyFill="1" applyBorder="1" applyAlignment="1">
      <alignment horizontal="right" vertical="center" shrinkToFit="1"/>
    </xf>
    <xf numFmtId="37" fontId="43" fillId="4" borderId="48" xfId="0" applyNumberFormat="1" applyFont="1" applyFill="1" applyBorder="1" applyAlignment="1">
      <alignment horizontal="right" vertical="center"/>
    </xf>
    <xf numFmtId="166" fontId="54" fillId="4" borderId="45" xfId="0" applyNumberFormat="1" applyFont="1" applyFill="1" applyBorder="1" applyAlignment="1">
      <alignment horizontal="right" vertical="center" shrinkToFit="1"/>
    </xf>
    <xf numFmtId="165" fontId="43" fillId="4" borderId="55" xfId="0" applyNumberFormat="1" applyFont="1" applyFill="1" applyBorder="1" applyAlignment="1">
      <alignment horizontal="right" vertical="center"/>
    </xf>
    <xf numFmtId="37" fontId="43" fillId="4" borderId="55" xfId="0" applyNumberFormat="1" applyFont="1" applyFill="1" applyBorder="1" applyAlignment="1">
      <alignment horizontal="right" vertical="center"/>
    </xf>
    <xf numFmtId="165" fontId="43" fillId="0" borderId="37" xfId="0" applyNumberFormat="1" applyFont="1" applyBorder="1" applyAlignment="1">
      <alignment horizontal="right" vertical="center"/>
    </xf>
    <xf numFmtId="166" fontId="54" fillId="0" borderId="51" xfId="0" applyNumberFormat="1" applyFont="1" applyBorder="1" applyAlignment="1">
      <alignment horizontal="right" vertical="center" shrinkToFit="1"/>
    </xf>
    <xf numFmtId="37" fontId="43" fillId="0" borderId="52" xfId="0" applyNumberFormat="1" applyFont="1" applyBorder="1" applyAlignment="1">
      <alignment horizontal="right" vertical="center"/>
    </xf>
    <xf numFmtId="166" fontId="54" fillId="0" borderId="1" xfId="0" applyNumberFormat="1" applyFont="1" applyBorder="1" applyAlignment="1">
      <alignment horizontal="right" vertical="center" shrinkToFit="1"/>
    </xf>
    <xf numFmtId="3" fontId="43" fillId="4" borderId="1" xfId="0" applyNumberFormat="1" applyFont="1" applyFill="1" applyBorder="1" applyAlignment="1">
      <alignment horizontal="right" vertical="center"/>
    </xf>
    <xf numFmtId="166" fontId="54" fillId="4" borderId="1" xfId="0" applyNumberFormat="1" applyFont="1" applyFill="1" applyBorder="1" applyAlignment="1">
      <alignment horizontal="right" vertical="center" shrinkToFit="1"/>
    </xf>
    <xf numFmtId="0" fontId="43" fillId="4" borderId="48" xfId="0" applyFont="1" applyFill="1" applyBorder="1" applyAlignment="1">
      <alignment horizontal="right" vertical="center"/>
    </xf>
    <xf numFmtId="165" fontId="44" fillId="4" borderId="64" xfId="0" applyNumberFormat="1" applyFont="1" applyFill="1" applyBorder="1" applyAlignment="1">
      <alignment horizontal="right" vertical="center"/>
    </xf>
    <xf numFmtId="165" fontId="44" fillId="4" borderId="65" xfId="0" applyNumberFormat="1" applyFont="1" applyFill="1" applyBorder="1" applyAlignment="1">
      <alignment horizontal="right" vertical="center"/>
    </xf>
    <xf numFmtId="166" fontId="54" fillId="4" borderId="55" xfId="0" applyNumberFormat="1" applyFont="1" applyFill="1" applyBorder="1" applyAlignment="1">
      <alignment horizontal="right" vertical="center" shrinkToFit="1"/>
    </xf>
    <xf numFmtId="166" fontId="54" fillId="0" borderId="37" xfId="0" applyNumberFormat="1" applyFont="1" applyBorder="1" applyAlignment="1">
      <alignment horizontal="right" vertical="center" shrinkToFit="1"/>
    </xf>
    <xf numFmtId="3" fontId="44" fillId="0" borderId="1" xfId="0" applyNumberFormat="1" applyFont="1" applyBorder="1" applyAlignment="1">
      <alignment horizontal="right" vertical="center"/>
    </xf>
    <xf numFmtId="166" fontId="5" fillId="0" borderId="24" xfId="0" applyNumberFormat="1" applyFont="1" applyBorder="1" applyAlignment="1">
      <alignment horizontal="right" vertical="center" shrinkToFit="1"/>
    </xf>
    <xf numFmtId="3" fontId="44" fillId="0" borderId="3" xfId="0" applyNumberFormat="1" applyFont="1" applyBorder="1" applyAlignment="1">
      <alignment horizontal="right" vertical="center"/>
    </xf>
    <xf numFmtId="3" fontId="44" fillId="4" borderId="1" xfId="0" applyNumberFormat="1" applyFont="1" applyFill="1" applyBorder="1" applyAlignment="1">
      <alignment horizontal="right" vertical="center"/>
    </xf>
    <xf numFmtId="166" fontId="5" fillId="4" borderId="51" xfId="0" applyNumberFormat="1" applyFont="1" applyFill="1" applyBorder="1" applyAlignment="1">
      <alignment horizontal="right" vertical="center" shrinkToFit="1"/>
    </xf>
    <xf numFmtId="3" fontId="44" fillId="4" borderId="3" xfId="0" applyNumberFormat="1" applyFont="1" applyFill="1" applyBorder="1" applyAlignment="1">
      <alignment horizontal="right" vertical="center"/>
    </xf>
    <xf numFmtId="166" fontId="5" fillId="0" borderId="51" xfId="0" applyNumberFormat="1" applyFont="1" applyBorder="1" applyAlignment="1">
      <alignment horizontal="right" vertical="center" shrinkToFit="1"/>
    </xf>
    <xf numFmtId="166" fontId="5" fillId="0" borderId="1" xfId="0" applyNumberFormat="1" applyFont="1" applyBorder="1" applyAlignment="1">
      <alignment horizontal="right" vertical="center" shrinkToFit="1"/>
    </xf>
    <xf numFmtId="166" fontId="5" fillId="4" borderId="1" xfId="0" applyNumberFormat="1" applyFont="1" applyFill="1" applyBorder="1" applyAlignment="1">
      <alignment horizontal="right" vertical="center" shrinkToFit="1"/>
    </xf>
    <xf numFmtId="3" fontId="54" fillId="4" borderId="48" xfId="0" applyNumberFormat="1" applyFont="1" applyFill="1" applyBorder="1" applyAlignment="1">
      <alignment horizontal="right" vertical="center"/>
    </xf>
    <xf numFmtId="3" fontId="54" fillId="4" borderId="47" xfId="0" applyNumberFormat="1" applyFont="1" applyFill="1" applyBorder="1" applyAlignment="1">
      <alignment horizontal="right" vertical="center"/>
    </xf>
    <xf numFmtId="3" fontId="54" fillId="4" borderId="55" xfId="0" applyNumberFormat="1" applyFont="1" applyFill="1" applyBorder="1" applyAlignment="1">
      <alignment horizontal="right" vertical="center"/>
    </xf>
    <xf numFmtId="0" fontId="54" fillId="0" borderId="37" xfId="0" applyFont="1" applyBorder="1" applyAlignment="1">
      <alignment horizontal="right" vertical="center" wrapText="1"/>
    </xf>
    <xf numFmtId="0" fontId="54" fillId="0" borderId="10" xfId="0" applyFont="1" applyBorder="1" applyAlignment="1">
      <alignment horizontal="right" vertical="center" wrapText="1"/>
    </xf>
    <xf numFmtId="3" fontId="54" fillId="0" borderId="37" xfId="0" applyNumberFormat="1" applyFont="1" applyBorder="1" applyAlignment="1">
      <alignment horizontal="right" vertical="center" wrapText="1"/>
    </xf>
    <xf numFmtId="0" fontId="44" fillId="0" borderId="1" xfId="0" applyFont="1" applyBorder="1" applyAlignment="1">
      <alignment horizontal="right" vertical="center"/>
    </xf>
    <xf numFmtId="0" fontId="44" fillId="0" borderId="3" xfId="0" applyFont="1" applyBorder="1" applyAlignment="1">
      <alignment horizontal="right" vertical="center"/>
    </xf>
    <xf numFmtId="0" fontId="44" fillId="4" borderId="1" xfId="0" applyFont="1" applyFill="1" applyBorder="1" applyAlignment="1">
      <alignment horizontal="right" vertical="center"/>
    </xf>
    <xf numFmtId="0" fontId="44" fillId="4" borderId="3" xfId="0" applyFont="1" applyFill="1" applyBorder="1" applyAlignment="1">
      <alignment horizontal="right" vertical="center"/>
    </xf>
    <xf numFmtId="0" fontId="54" fillId="4" borderId="48" xfId="0" applyFont="1" applyFill="1" applyBorder="1" applyAlignment="1">
      <alignment horizontal="right" vertical="center"/>
    </xf>
    <xf numFmtId="0" fontId="54" fillId="4" borderId="47" xfId="0" applyFont="1" applyFill="1" applyBorder="1" applyAlignment="1">
      <alignment horizontal="right" vertical="center"/>
    </xf>
    <xf numFmtId="0" fontId="54" fillId="4" borderId="55" xfId="0" applyFont="1" applyFill="1" applyBorder="1" applyAlignment="1">
      <alignment horizontal="right" vertical="center"/>
    </xf>
    <xf numFmtId="166" fontId="5" fillId="4" borderId="24" xfId="0" applyNumberFormat="1" applyFont="1" applyFill="1" applyBorder="1" applyAlignment="1">
      <alignment horizontal="right" vertical="center" shrinkToFit="1"/>
    </xf>
    <xf numFmtId="0" fontId="40" fillId="10" borderId="37" xfId="0" applyFont="1" applyFill="1" applyBorder="1" applyAlignment="1">
      <alignment horizontal="left" vertical="center"/>
    </xf>
    <xf numFmtId="0" fontId="44" fillId="0" borderId="0" xfId="0" applyFont="1" applyAlignment="1">
      <alignment horizontal="left" vertical="center"/>
    </xf>
    <xf numFmtId="0" fontId="5" fillId="0" borderId="24" xfId="0" applyFont="1" applyBorder="1" applyAlignment="1">
      <alignment horizontal="left" vertical="center" wrapText="1" indent="1"/>
    </xf>
    <xf numFmtId="168" fontId="43" fillId="0" borderId="1" xfId="0" applyNumberFormat="1" applyFont="1" applyBorder="1" applyAlignment="1">
      <alignment horizontal="right" vertical="center"/>
    </xf>
    <xf numFmtId="164" fontId="5" fillId="0" borderId="24" xfId="0" applyNumberFormat="1" applyFont="1" applyBorder="1" applyAlignment="1">
      <alignment horizontal="right" vertical="center"/>
    </xf>
    <xf numFmtId="0" fontId="8" fillId="0" borderId="0" xfId="0" applyFont="1" applyAlignment="1">
      <alignment vertical="center"/>
    </xf>
    <xf numFmtId="0" fontId="5" fillId="0" borderId="0" xfId="0" applyFont="1" applyAlignment="1">
      <alignment vertical="center"/>
    </xf>
    <xf numFmtId="0" fontId="5" fillId="4" borderId="24" xfId="0" applyFont="1" applyFill="1" applyBorder="1" applyAlignment="1">
      <alignment horizontal="left" vertical="center" wrapText="1" indent="1"/>
    </xf>
    <xf numFmtId="168" fontId="43" fillId="4" borderId="1" xfId="0" applyNumberFormat="1" applyFont="1" applyFill="1" applyBorder="1" applyAlignment="1">
      <alignment horizontal="right" vertical="center"/>
    </xf>
    <xf numFmtId="164" fontId="5" fillId="4" borderId="24" xfId="0" applyNumberFormat="1" applyFont="1" applyFill="1" applyBorder="1" applyAlignment="1">
      <alignment horizontal="right" vertical="center"/>
    </xf>
    <xf numFmtId="0" fontId="5" fillId="4" borderId="66" xfId="0" applyFont="1" applyFill="1" applyBorder="1" applyAlignment="1">
      <alignment horizontal="left" vertical="center" wrapText="1" indent="1"/>
    </xf>
    <xf numFmtId="164" fontId="5" fillId="4" borderId="24" xfId="16" applyNumberFormat="1" applyFont="1" applyFill="1" applyBorder="1" applyAlignment="1">
      <alignment horizontal="right" vertical="center"/>
    </xf>
    <xf numFmtId="164" fontId="44" fillId="0" borderId="24" xfId="0" applyNumberFormat="1" applyFont="1" applyBorder="1" applyAlignment="1">
      <alignment horizontal="right" vertical="center"/>
    </xf>
    <xf numFmtId="164" fontId="5" fillId="0" borderId="24" xfId="16" applyNumberFormat="1" applyFont="1" applyBorder="1" applyAlignment="1">
      <alignment horizontal="right" vertical="center"/>
    </xf>
    <xf numFmtId="165" fontId="43" fillId="4" borderId="3" xfId="0" applyNumberFormat="1" applyFont="1" applyFill="1" applyBorder="1" applyAlignment="1">
      <alignment horizontal="right" vertical="center"/>
    </xf>
    <xf numFmtId="164" fontId="44" fillId="4" borderId="24" xfId="0" applyNumberFormat="1" applyFont="1" applyFill="1" applyBorder="1" applyAlignment="1">
      <alignment horizontal="right" vertical="center"/>
    </xf>
    <xf numFmtId="0" fontId="44" fillId="0" borderId="67" xfId="0" applyFont="1" applyBorder="1" applyAlignment="1">
      <alignment horizontal="left" vertical="center" indent="1"/>
    </xf>
    <xf numFmtId="165" fontId="43" fillId="0" borderId="3" xfId="0" applyNumberFormat="1" applyFont="1" applyBorder="1" applyAlignment="1">
      <alignment horizontal="right" vertical="center"/>
    </xf>
    <xf numFmtId="164" fontId="54" fillId="0" borderId="24" xfId="0" applyNumberFormat="1" applyFont="1" applyBorder="1" applyAlignment="1">
      <alignment horizontal="right" vertical="center" shrinkToFit="1"/>
    </xf>
    <xf numFmtId="37" fontId="43" fillId="0" borderId="3" xfId="0" applyNumberFormat="1" applyFont="1" applyBorder="1" applyAlignment="1">
      <alignment horizontal="right" vertical="center"/>
    </xf>
    <xf numFmtId="37" fontId="43" fillId="4" borderId="27" xfId="0" applyNumberFormat="1" applyFont="1" applyFill="1" applyBorder="1" applyAlignment="1">
      <alignment horizontal="right" vertical="center"/>
    </xf>
    <xf numFmtId="164" fontId="54" fillId="4" borderId="24" xfId="0" applyNumberFormat="1" applyFont="1" applyFill="1" applyBorder="1" applyAlignment="1">
      <alignment horizontal="right" vertical="center" shrinkToFit="1"/>
    </xf>
    <xf numFmtId="37" fontId="55" fillId="0" borderId="1" xfId="0" applyNumberFormat="1" applyFont="1" applyBorder="1" applyAlignment="1">
      <alignment horizontal="right" vertical="center"/>
    </xf>
    <xf numFmtId="37" fontId="55" fillId="0" borderId="3" xfId="0" applyNumberFormat="1" applyFont="1" applyBorder="1" applyAlignment="1">
      <alignment horizontal="right" vertical="center"/>
    </xf>
    <xf numFmtId="37" fontId="55" fillId="4" borderId="1" xfId="0" applyNumberFormat="1" applyFont="1" applyFill="1" applyBorder="1" applyAlignment="1">
      <alignment horizontal="right" vertical="center"/>
    </xf>
    <xf numFmtId="37" fontId="55" fillId="4" borderId="3" xfId="0" applyNumberFormat="1" applyFont="1" applyFill="1" applyBorder="1" applyAlignment="1">
      <alignment horizontal="right" vertical="center"/>
    </xf>
    <xf numFmtId="164" fontId="44" fillId="0" borderId="24" xfId="0" applyNumberFormat="1" applyFont="1" applyBorder="1" applyAlignment="1">
      <alignment vertical="center"/>
    </xf>
    <xf numFmtId="0" fontId="28" fillId="4" borderId="69" xfId="0" applyFont="1" applyFill="1" applyBorder="1" applyAlignment="1">
      <alignment horizontal="left" vertical="center" indent="1"/>
    </xf>
    <xf numFmtId="164" fontId="44" fillId="4" borderId="24" xfId="0" applyNumberFormat="1" applyFont="1" applyFill="1" applyBorder="1" applyAlignment="1">
      <alignment vertical="center"/>
    </xf>
    <xf numFmtId="0" fontId="44" fillId="0" borderId="0" xfId="0" applyFont="1"/>
    <xf numFmtId="164" fontId="5" fillId="0" borderId="24" xfId="16" applyNumberFormat="1" applyFont="1" applyFill="1" applyBorder="1" applyAlignment="1">
      <alignment horizontal="right" vertical="center"/>
    </xf>
    <xf numFmtId="164" fontId="5" fillId="4" borderId="51" xfId="16" applyNumberFormat="1" applyFont="1" applyFill="1" applyBorder="1" applyAlignment="1">
      <alignment horizontal="right" vertical="center"/>
    </xf>
    <xf numFmtId="164" fontId="5" fillId="0" borderId="51" xfId="16" applyNumberFormat="1" applyFont="1" applyFill="1" applyBorder="1" applyAlignment="1">
      <alignment horizontal="right" vertical="center"/>
    </xf>
    <xf numFmtId="165" fontId="43" fillId="4" borderId="27" xfId="0" applyNumberFormat="1" applyFont="1" applyFill="1" applyBorder="1" applyAlignment="1">
      <alignment horizontal="right" vertical="center"/>
    </xf>
    <xf numFmtId="37" fontId="43" fillId="0" borderId="9" xfId="0" applyNumberFormat="1" applyFont="1" applyBorder="1" applyAlignment="1">
      <alignment horizontal="right" vertical="center"/>
    </xf>
    <xf numFmtId="37" fontId="43" fillId="4" borderId="9" xfId="0" applyNumberFormat="1" applyFont="1" applyFill="1" applyBorder="1" applyAlignment="1">
      <alignment horizontal="right" vertical="center"/>
    </xf>
    <xf numFmtId="165" fontId="43" fillId="0" borderId="27" xfId="0" applyNumberFormat="1" applyFont="1" applyBorder="1" applyAlignment="1">
      <alignment horizontal="right" vertical="center"/>
    </xf>
    <xf numFmtId="164" fontId="5" fillId="0" borderId="71" xfId="16" applyNumberFormat="1" applyFont="1" applyFill="1" applyBorder="1" applyAlignment="1">
      <alignment horizontal="right" vertical="center"/>
    </xf>
    <xf numFmtId="164" fontId="5" fillId="4" borderId="72" xfId="16" applyNumberFormat="1" applyFont="1" applyFill="1" applyBorder="1" applyAlignment="1">
      <alignment horizontal="right" vertical="center"/>
    </xf>
    <xf numFmtId="164" fontId="5" fillId="4" borderId="2" xfId="16" applyNumberFormat="1" applyFont="1" applyFill="1" applyBorder="1" applyAlignment="1">
      <alignment horizontal="right" vertical="center"/>
    </xf>
    <xf numFmtId="37" fontId="43" fillId="4" borderId="73" xfId="0" applyNumberFormat="1" applyFont="1" applyFill="1" applyBorder="1" applyAlignment="1">
      <alignment horizontal="right" vertical="center"/>
    </xf>
    <xf numFmtId="164" fontId="5" fillId="4" borderId="74" xfId="16" applyNumberFormat="1" applyFont="1" applyFill="1" applyBorder="1" applyAlignment="1">
      <alignment horizontal="right" vertical="center"/>
    </xf>
    <xf numFmtId="164" fontId="5" fillId="4" borderId="75" xfId="16" applyNumberFormat="1" applyFont="1" applyFill="1" applyBorder="1" applyAlignment="1">
      <alignment horizontal="right" vertical="center"/>
    </xf>
    <xf numFmtId="0" fontId="54" fillId="0" borderId="0" xfId="0" applyFont="1" applyAlignment="1">
      <alignment horizontal="left" vertical="center"/>
    </xf>
    <xf numFmtId="0" fontId="28" fillId="0" borderId="0" xfId="0" applyFont="1" applyAlignment="1">
      <alignment horizontal="left" vertical="center"/>
    </xf>
    <xf numFmtId="0" fontId="40" fillId="10" borderId="82" xfId="0" applyFont="1" applyFill="1" applyBorder="1" applyAlignment="1">
      <alignment horizontal="center" vertical="center" wrapText="1"/>
    </xf>
    <xf numFmtId="0" fontId="5" fillId="0" borderId="24" xfId="0" applyFont="1" applyBorder="1" applyAlignment="1">
      <alignment horizontal="left" vertical="center" indent="1"/>
    </xf>
    <xf numFmtId="37" fontId="44" fillId="0" borderId="3" xfId="0" applyNumberFormat="1" applyFont="1" applyBorder="1" applyAlignment="1">
      <alignment horizontal="right" vertical="center"/>
    </xf>
    <xf numFmtId="164" fontId="18" fillId="0" borderId="24" xfId="16" applyNumberFormat="1" applyFont="1" applyBorder="1" applyAlignment="1">
      <alignment vertical="center"/>
    </xf>
    <xf numFmtId="37" fontId="18" fillId="0" borderId="3" xfId="0" applyNumberFormat="1" applyFont="1" applyBorder="1" applyAlignment="1">
      <alignment horizontal="right" vertical="center"/>
    </xf>
    <xf numFmtId="164" fontId="44" fillId="0" borderId="71" xfId="0" applyNumberFormat="1" applyFont="1" applyBorder="1" applyAlignment="1">
      <alignment horizontal="right" vertical="center" shrinkToFit="1"/>
    </xf>
    <xf numFmtId="37" fontId="44" fillId="0" borderId="3" xfId="0" applyNumberFormat="1" applyFont="1" applyBorder="1" applyAlignment="1">
      <alignment vertical="center"/>
    </xf>
    <xf numFmtId="164" fontId="18" fillId="0" borderId="24" xfId="16" applyNumberFormat="1" applyFont="1" applyBorder="1" applyAlignment="1">
      <alignment horizontal="right" vertical="center"/>
    </xf>
    <xf numFmtId="164" fontId="44" fillId="0" borderId="3" xfId="0" applyNumberFormat="1" applyFont="1" applyBorder="1" applyAlignment="1">
      <alignment horizontal="right" vertical="center" shrinkToFit="1"/>
    </xf>
    <xf numFmtId="0" fontId="5" fillId="4" borderId="24" xfId="0" applyFont="1" applyFill="1" applyBorder="1" applyAlignment="1">
      <alignment horizontal="left" vertical="center" indent="1"/>
    </xf>
    <xf numFmtId="37" fontId="44" fillId="4" borderId="3" xfId="0" applyNumberFormat="1" applyFont="1" applyFill="1" applyBorder="1" applyAlignment="1">
      <alignment horizontal="right" vertical="center"/>
    </xf>
    <xf numFmtId="164" fontId="18" fillId="4" borderId="24" xfId="16" applyNumberFormat="1" applyFont="1" applyFill="1" applyBorder="1" applyAlignment="1">
      <alignment vertical="center"/>
    </xf>
    <xf numFmtId="37" fontId="18" fillId="4" borderId="3" xfId="0" applyNumberFormat="1" applyFont="1" applyFill="1" applyBorder="1" applyAlignment="1">
      <alignment horizontal="right" vertical="center"/>
    </xf>
    <xf numFmtId="164" fontId="44" fillId="4" borderId="71" xfId="0" applyNumberFormat="1" applyFont="1" applyFill="1" applyBorder="1" applyAlignment="1">
      <alignment horizontal="right" vertical="center" shrinkToFit="1"/>
    </xf>
    <xf numFmtId="37" fontId="44" fillId="4" borderId="3" xfId="0" applyNumberFormat="1" applyFont="1" applyFill="1" applyBorder="1" applyAlignment="1">
      <alignment vertical="center"/>
    </xf>
    <xf numFmtId="164" fontId="18" fillId="4" borderId="24" xfId="16" applyNumberFormat="1" applyFont="1" applyFill="1" applyBorder="1" applyAlignment="1">
      <alignment horizontal="right" vertical="center"/>
    </xf>
    <xf numFmtId="164" fontId="44" fillId="4" borderId="3" xfId="0" applyNumberFormat="1" applyFont="1" applyFill="1" applyBorder="1" applyAlignment="1">
      <alignment horizontal="right" vertical="center" shrinkToFit="1"/>
    </xf>
    <xf numFmtId="0" fontId="5" fillId="0" borderId="51" xfId="0" applyFont="1" applyBorder="1" applyAlignment="1">
      <alignment horizontal="left" vertical="center" indent="1"/>
    </xf>
    <xf numFmtId="37" fontId="18" fillId="4" borderId="8" xfId="0" applyNumberFormat="1" applyFont="1" applyFill="1" applyBorder="1" applyAlignment="1">
      <alignment horizontal="right" vertical="center"/>
    </xf>
    <xf numFmtId="164" fontId="18" fillId="4" borderId="75" xfId="16" applyNumberFormat="1" applyFont="1" applyFill="1" applyBorder="1" applyAlignment="1">
      <alignment vertical="center"/>
    </xf>
    <xf numFmtId="164" fontId="44" fillId="4" borderId="86" xfId="0" applyNumberFormat="1" applyFont="1" applyFill="1" applyBorder="1" applyAlignment="1">
      <alignment horizontal="right" vertical="center" shrinkToFit="1"/>
    </xf>
    <xf numFmtId="37" fontId="44" fillId="4" borderId="8" xfId="0" applyNumberFormat="1" applyFont="1" applyFill="1" applyBorder="1" applyAlignment="1">
      <alignment vertical="center"/>
    </xf>
    <xf numFmtId="164" fontId="18" fillId="4" borderId="75" xfId="16" applyNumberFormat="1" applyFont="1" applyFill="1" applyBorder="1" applyAlignment="1">
      <alignment horizontal="right" vertical="center"/>
    </xf>
    <xf numFmtId="164" fontId="44" fillId="4" borderId="8" xfId="0" applyNumberFormat="1" applyFont="1" applyFill="1" applyBorder="1" applyAlignment="1">
      <alignment horizontal="right" vertical="center" shrinkToFit="1"/>
    </xf>
    <xf numFmtId="1" fontId="5" fillId="0" borderId="24" xfId="0" applyNumberFormat="1" applyFont="1" applyBorder="1" applyAlignment="1">
      <alignment horizontal="left" vertical="center" indent="1" shrinkToFit="1"/>
    </xf>
    <xf numFmtId="0" fontId="44" fillId="0" borderId="3" xfId="0" applyFont="1" applyBorder="1"/>
    <xf numFmtId="164" fontId="44" fillId="0" borderId="24" xfId="0" applyNumberFormat="1" applyFont="1" applyBorder="1" applyAlignment="1">
      <alignment horizontal="right" vertical="center" shrinkToFit="1"/>
    </xf>
    <xf numFmtId="164" fontId="44" fillId="0" borderId="1" xfId="0" applyNumberFormat="1" applyFont="1" applyBorder="1" applyAlignment="1">
      <alignment horizontal="right" vertical="center" shrinkToFit="1"/>
    </xf>
    <xf numFmtId="1" fontId="5" fillId="4" borderId="24" xfId="0" applyNumberFormat="1" applyFont="1" applyFill="1" applyBorder="1" applyAlignment="1">
      <alignment horizontal="left" vertical="center" indent="1" shrinkToFit="1"/>
    </xf>
    <xf numFmtId="0" fontId="44" fillId="4" borderId="3" xfId="0" applyFont="1" applyFill="1" applyBorder="1"/>
    <xf numFmtId="164" fontId="44" fillId="4" borderId="24" xfId="0" applyNumberFormat="1" applyFont="1" applyFill="1" applyBorder="1" applyAlignment="1">
      <alignment horizontal="right" vertical="center" shrinkToFit="1"/>
    </xf>
    <xf numFmtId="164" fontId="44" fillId="4" borderId="1" xfId="0" applyNumberFormat="1" applyFont="1" applyFill="1" applyBorder="1" applyAlignment="1">
      <alignment horizontal="right" vertical="center" shrinkToFit="1"/>
    </xf>
    <xf numFmtId="0" fontId="44" fillId="0" borderId="24" xfId="0" applyFont="1" applyBorder="1" applyAlignment="1">
      <alignment horizontal="left" vertical="center" indent="1"/>
    </xf>
    <xf numFmtId="0" fontId="44" fillId="4" borderId="24" xfId="0" applyFont="1" applyFill="1" applyBorder="1" applyAlignment="1">
      <alignment horizontal="left" vertical="center" indent="1"/>
    </xf>
    <xf numFmtId="165" fontId="18" fillId="4" borderId="3" xfId="0" applyNumberFormat="1" applyFont="1" applyFill="1" applyBorder="1" applyAlignment="1">
      <alignment horizontal="right" vertical="center"/>
    </xf>
    <xf numFmtId="165" fontId="18" fillId="4" borderId="24" xfId="0" applyNumberFormat="1" applyFont="1" applyFill="1" applyBorder="1" applyAlignment="1">
      <alignment horizontal="right" vertical="center"/>
    </xf>
    <xf numFmtId="0" fontId="54" fillId="0" borderId="24" xfId="0" applyFont="1" applyBorder="1" applyAlignment="1">
      <alignment horizontal="left" vertical="center" indent="1"/>
    </xf>
    <xf numFmtId="165" fontId="18" fillId="0" borderId="3" xfId="0" applyNumberFormat="1" applyFont="1" applyBorder="1" applyAlignment="1">
      <alignment horizontal="right" vertical="center"/>
    </xf>
    <xf numFmtId="165" fontId="18" fillId="0" borderId="24" xfId="0" applyNumberFormat="1" applyFont="1" applyBorder="1" applyAlignment="1">
      <alignment horizontal="right" vertical="center"/>
    </xf>
    <xf numFmtId="164" fontId="18" fillId="0" borderId="24" xfId="16" applyNumberFormat="1" applyFont="1" applyFill="1" applyBorder="1" applyAlignment="1">
      <alignment vertical="center"/>
    </xf>
    <xf numFmtId="164" fontId="18" fillId="0" borderId="24" xfId="16" applyNumberFormat="1" applyFont="1" applyFill="1" applyBorder="1" applyAlignment="1">
      <alignment horizontal="right" vertical="center"/>
    </xf>
    <xf numFmtId="0" fontId="56" fillId="0" borderId="0" xfId="0" applyFont="1" applyAlignment="1">
      <alignment horizontal="left" vertical="center"/>
    </xf>
    <xf numFmtId="0" fontId="41" fillId="10" borderId="20" xfId="0" applyFont="1" applyFill="1" applyBorder="1" applyAlignment="1">
      <alignment horizontal="center" vertical="center"/>
    </xf>
    <xf numFmtId="0" fontId="41" fillId="10" borderId="88" xfId="0" applyFont="1" applyFill="1" applyBorder="1" applyAlignment="1">
      <alignment horizontal="center" vertical="center"/>
    </xf>
    <xf numFmtId="0" fontId="41" fillId="10" borderId="89" xfId="0" applyFont="1" applyFill="1" applyBorder="1" applyAlignment="1">
      <alignment horizontal="center" vertical="center"/>
    </xf>
    <xf numFmtId="0" fontId="57" fillId="0" borderId="0" xfId="0" applyFont="1" applyAlignment="1">
      <alignment vertical="center"/>
    </xf>
    <xf numFmtId="164" fontId="44" fillId="0" borderId="24" xfId="16" applyNumberFormat="1" applyFont="1" applyBorder="1" applyAlignment="1">
      <alignment horizontal="right" vertical="center"/>
    </xf>
    <xf numFmtId="164" fontId="44" fillId="4" borderId="24" xfId="16" applyNumberFormat="1" applyFont="1" applyFill="1" applyBorder="1" applyAlignment="1">
      <alignment horizontal="right" vertical="center"/>
    </xf>
    <xf numFmtId="164" fontId="5" fillId="0" borderId="51" xfId="16" applyNumberFormat="1" applyFont="1" applyBorder="1" applyAlignment="1">
      <alignment horizontal="right" vertical="center"/>
    </xf>
    <xf numFmtId="0" fontId="40" fillId="10" borderId="20" xfId="0" applyFont="1" applyFill="1" applyBorder="1" applyAlignment="1">
      <alignment horizontal="center" vertical="center"/>
    </xf>
    <xf numFmtId="0" fontId="40" fillId="10" borderId="38" xfId="0" applyFont="1" applyFill="1" applyBorder="1" applyAlignment="1">
      <alignment horizontal="center" vertical="center"/>
    </xf>
    <xf numFmtId="0" fontId="40" fillId="10" borderId="21" xfId="0" applyFont="1" applyFill="1" applyBorder="1" applyAlignment="1">
      <alignment horizontal="center" vertical="center"/>
    </xf>
    <xf numFmtId="0" fontId="40" fillId="10" borderId="88" xfId="0" applyFont="1" applyFill="1" applyBorder="1" applyAlignment="1">
      <alignment horizontal="center" vertical="center"/>
    </xf>
    <xf numFmtId="0" fontId="40" fillId="10" borderId="89" xfId="0" applyFont="1" applyFill="1" applyBorder="1" applyAlignment="1">
      <alignment horizontal="center" vertical="center"/>
    </xf>
    <xf numFmtId="0" fontId="40" fillId="10" borderId="22" xfId="0" applyFont="1" applyFill="1" applyBorder="1" applyAlignment="1">
      <alignment horizontal="center" vertical="center"/>
    </xf>
    <xf numFmtId="164" fontId="5" fillId="0" borderId="24" xfId="16" applyNumberFormat="1" applyFont="1" applyBorder="1" applyAlignment="1">
      <alignment vertical="center"/>
    </xf>
    <xf numFmtId="164" fontId="44" fillId="0" borderId="24" xfId="16" applyNumberFormat="1" applyFont="1" applyBorder="1" applyAlignment="1">
      <alignment vertical="center"/>
    </xf>
    <xf numFmtId="0" fontId="53" fillId="0" borderId="39" xfId="0" applyFont="1" applyBorder="1" applyAlignment="1">
      <alignment vertical="center"/>
    </xf>
    <xf numFmtId="164" fontId="5" fillId="4" borderId="51" xfId="16" applyNumberFormat="1" applyFont="1" applyFill="1" applyBorder="1" applyAlignment="1">
      <alignment vertical="center"/>
    </xf>
    <xf numFmtId="164" fontId="44" fillId="4" borderId="24" xfId="16" applyNumberFormat="1" applyFont="1" applyFill="1" applyBorder="1" applyAlignment="1">
      <alignment vertical="center"/>
    </xf>
    <xf numFmtId="164" fontId="5" fillId="0" borderId="51" xfId="16" applyNumberFormat="1" applyFont="1" applyBorder="1" applyAlignment="1">
      <alignment vertical="center"/>
    </xf>
    <xf numFmtId="164" fontId="5" fillId="4" borderId="24" xfId="16" applyNumberFormat="1" applyFont="1" applyFill="1" applyBorder="1" applyAlignment="1">
      <alignment vertical="center"/>
    </xf>
    <xf numFmtId="0" fontId="60" fillId="10" borderId="20" xfId="0" applyFont="1" applyFill="1" applyBorder="1" applyAlignment="1">
      <alignment horizontal="center" vertical="center" wrapText="1"/>
    </xf>
    <xf numFmtId="0" fontId="60" fillId="10" borderId="21" xfId="0" applyFont="1" applyFill="1" applyBorder="1" applyAlignment="1">
      <alignment horizontal="center" vertical="center" wrapText="1"/>
    </xf>
    <xf numFmtId="0" fontId="60" fillId="10" borderId="22" xfId="0" applyFont="1" applyFill="1" applyBorder="1" applyAlignment="1">
      <alignment horizontal="center" vertical="center" wrapText="1"/>
    </xf>
    <xf numFmtId="37" fontId="54" fillId="0" borderId="1" xfId="0" applyNumberFormat="1" applyFont="1" applyBorder="1" applyAlignment="1">
      <alignment horizontal="right" vertical="center"/>
    </xf>
    <xf numFmtId="164" fontId="54" fillId="0" borderId="71" xfId="0" applyNumberFormat="1" applyFont="1" applyBorder="1" applyAlignment="1">
      <alignment horizontal="right" vertical="center" shrinkToFit="1"/>
    </xf>
    <xf numFmtId="164" fontId="54" fillId="4" borderId="71" xfId="0" applyNumberFormat="1" applyFont="1" applyFill="1" applyBorder="1" applyAlignment="1">
      <alignment horizontal="right" vertical="center" shrinkToFit="1"/>
    </xf>
    <xf numFmtId="0" fontId="61" fillId="0" borderId="0" xfId="0" applyFont="1" applyAlignment="1">
      <alignment horizontal="left" vertical="center" wrapText="1"/>
    </xf>
    <xf numFmtId="3" fontId="54" fillId="0" borderId="0" xfId="0" applyNumberFormat="1" applyFont="1" applyAlignment="1">
      <alignment horizontal="right" vertical="center" shrinkToFit="1"/>
    </xf>
    <xf numFmtId="166" fontId="54" fillId="0" borderId="0" xfId="0" applyNumberFormat="1" applyFont="1" applyAlignment="1">
      <alignment horizontal="right" vertical="center" shrinkToFit="1"/>
    </xf>
    <xf numFmtId="1" fontId="54" fillId="0" borderId="0" xfId="0" applyNumberFormat="1" applyFont="1" applyAlignment="1">
      <alignment horizontal="right" vertical="center" shrinkToFit="1"/>
    </xf>
    <xf numFmtId="0" fontId="44" fillId="0" borderId="39" xfId="0" applyFont="1" applyBorder="1" applyAlignment="1">
      <alignment vertical="center"/>
    </xf>
    <xf numFmtId="0" fontId="57" fillId="0" borderId="0" xfId="0" applyFont="1"/>
    <xf numFmtId="37" fontId="54" fillId="0" borderId="1" xfId="0" applyNumberFormat="1" applyFont="1" applyBorder="1" applyAlignment="1">
      <alignment vertical="center"/>
    </xf>
    <xf numFmtId="0" fontId="53" fillId="0" borderId="0" xfId="0" applyFont="1"/>
    <xf numFmtId="37" fontId="54" fillId="4" borderId="1" xfId="0" applyNumberFormat="1" applyFont="1" applyFill="1" applyBorder="1" applyAlignment="1">
      <alignment horizontal="right" vertical="center"/>
    </xf>
    <xf numFmtId="164" fontId="54" fillId="4" borderId="51" xfId="0" applyNumberFormat="1" applyFont="1" applyFill="1" applyBorder="1" applyAlignment="1">
      <alignment horizontal="right" vertical="center" shrinkToFit="1"/>
    </xf>
    <xf numFmtId="37" fontId="54" fillId="4" borderId="1" xfId="0" applyNumberFormat="1" applyFont="1" applyFill="1" applyBorder="1" applyAlignment="1">
      <alignment vertical="center"/>
    </xf>
    <xf numFmtId="164" fontId="54" fillId="0" borderId="51" xfId="0" applyNumberFormat="1" applyFont="1" applyBorder="1" applyAlignment="1">
      <alignment horizontal="right" vertical="center" shrinkToFit="1"/>
    </xf>
    <xf numFmtId="0" fontId="5" fillId="4" borderId="75" xfId="0" applyFont="1" applyFill="1" applyBorder="1" applyAlignment="1">
      <alignment horizontal="left" vertical="center" wrapText="1" indent="1"/>
    </xf>
    <xf numFmtId="0" fontId="54" fillId="0" borderId="0" xfId="0" applyFont="1" applyAlignment="1">
      <alignment horizontal="left" vertical="center" wrapText="1"/>
    </xf>
    <xf numFmtId="164" fontId="54" fillId="4" borderId="93" xfId="0" applyNumberFormat="1" applyFont="1" applyFill="1" applyBorder="1" applyAlignment="1">
      <alignment horizontal="right" vertical="center" shrinkToFit="1"/>
    </xf>
    <xf numFmtId="164" fontId="54" fillId="0" borderId="93" xfId="0" applyNumberFormat="1" applyFont="1" applyBorder="1" applyAlignment="1">
      <alignment horizontal="right" vertical="center" shrinkToFit="1"/>
    </xf>
    <xf numFmtId="165" fontId="54" fillId="0" borderId="1" xfId="0" applyNumberFormat="1" applyFont="1" applyBorder="1" applyAlignment="1">
      <alignment horizontal="right" vertical="center"/>
    </xf>
    <xf numFmtId="165" fontId="54" fillId="4" borderId="1" xfId="0" applyNumberFormat="1" applyFont="1" applyFill="1" applyBorder="1" applyAlignment="1">
      <alignment horizontal="right" vertical="center"/>
    </xf>
    <xf numFmtId="0" fontId="60" fillId="10" borderId="38" xfId="0" applyFont="1" applyFill="1" applyBorder="1" applyAlignment="1">
      <alignment horizontal="center" vertical="center" wrapText="1"/>
    </xf>
    <xf numFmtId="0" fontId="62" fillId="0" borderId="0" xfId="0" applyFont="1" applyAlignment="1">
      <alignment horizontal="left" vertical="center"/>
    </xf>
    <xf numFmtId="166" fontId="54" fillId="4" borderId="51" xfId="0" applyNumberFormat="1" applyFont="1" applyFill="1" applyBorder="1" applyAlignment="1">
      <alignment horizontal="right" vertical="center" shrinkToFit="1"/>
    </xf>
    <xf numFmtId="0" fontId="40" fillId="10" borderId="98" xfId="0" applyFont="1" applyFill="1" applyBorder="1" applyAlignment="1">
      <alignment horizontal="center" vertical="center" wrapText="1"/>
    </xf>
    <xf numFmtId="0" fontId="41" fillId="10" borderId="22"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18" fillId="0" borderId="51" xfId="0" applyFont="1" applyBorder="1" applyAlignment="1">
      <alignment horizontal="left" vertical="center" wrapText="1" indent="1"/>
    </xf>
    <xf numFmtId="37" fontId="43" fillId="0" borderId="66" xfId="0" applyNumberFormat="1" applyFont="1" applyBorder="1" applyAlignment="1">
      <alignment horizontal="right" vertical="center"/>
    </xf>
    <xf numFmtId="37" fontId="43" fillId="0" borderId="10" xfId="0" applyNumberFormat="1" applyFont="1" applyBorder="1" applyAlignment="1">
      <alignment vertical="center"/>
    </xf>
    <xf numFmtId="164" fontId="43" fillId="4" borderId="24" xfId="0" applyNumberFormat="1" applyFont="1" applyFill="1" applyBorder="1" applyAlignment="1">
      <alignment horizontal="right" vertical="center"/>
    </xf>
    <xf numFmtId="37" fontId="43" fillId="4" borderId="66" xfId="0" applyNumberFormat="1" applyFont="1" applyFill="1" applyBorder="1" applyAlignment="1">
      <alignment horizontal="right" vertical="center"/>
    </xf>
    <xf numFmtId="37" fontId="43" fillId="0" borderId="3" xfId="0" applyNumberFormat="1" applyFont="1" applyBorder="1" applyAlignment="1">
      <alignment vertical="center"/>
    </xf>
    <xf numFmtId="164" fontId="43" fillId="0" borderId="24" xfId="0" applyNumberFormat="1" applyFont="1" applyBorder="1" applyAlignment="1">
      <alignment horizontal="right" vertical="center"/>
    </xf>
    <xf numFmtId="0" fontId="18" fillId="0" borderId="75" xfId="0" applyFont="1" applyBorder="1" applyAlignment="1">
      <alignment horizontal="left" vertical="center" wrapText="1" indent="1"/>
    </xf>
    <xf numFmtId="0" fontId="44" fillId="0" borderId="0" xfId="0" applyFont="1" applyAlignment="1">
      <alignment horizontal="right" vertical="center" wrapText="1"/>
    </xf>
    <xf numFmtId="0" fontId="41" fillId="10" borderId="102" xfId="0" applyFont="1" applyFill="1" applyBorder="1" applyAlignment="1">
      <alignment horizontal="center" vertical="center" wrapText="1"/>
    </xf>
    <xf numFmtId="37" fontId="43" fillId="0" borderId="24" xfId="0" applyNumberFormat="1" applyFont="1" applyBorder="1" applyAlignment="1">
      <alignment horizontal="right" vertical="center"/>
    </xf>
    <xf numFmtId="37" fontId="43" fillId="4" borderId="24" xfId="0" applyNumberFormat="1" applyFont="1" applyFill="1" applyBorder="1" applyAlignment="1">
      <alignment horizontal="right" vertical="center"/>
    </xf>
    <xf numFmtId="165" fontId="43" fillId="4" borderId="24" xfId="0" applyNumberFormat="1" applyFont="1" applyFill="1" applyBorder="1" applyAlignment="1">
      <alignment horizontal="right" vertical="center"/>
    </xf>
    <xf numFmtId="165" fontId="43" fillId="0" borderId="24" xfId="0" applyNumberFormat="1" applyFont="1" applyBorder="1" applyAlignment="1">
      <alignment horizontal="right" vertical="center"/>
    </xf>
    <xf numFmtId="0" fontId="40" fillId="10" borderId="103"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38" xfId="0" applyFont="1" applyFill="1" applyBorder="1" applyAlignment="1">
      <alignment horizontal="center" vertical="center" wrapText="1"/>
    </xf>
    <xf numFmtId="3" fontId="44" fillId="0" borderId="3" xfId="0" applyNumberFormat="1" applyFont="1" applyBorder="1" applyAlignment="1">
      <alignment horizontal="right" vertical="center" wrapText="1"/>
    </xf>
    <xf numFmtId="0" fontId="44" fillId="0" borderId="1" xfId="0" applyFont="1" applyBorder="1" applyAlignment="1">
      <alignment horizontal="right" vertical="center" wrapText="1"/>
    </xf>
    <xf numFmtId="0" fontId="44" fillId="4" borderId="1" xfId="0" applyFont="1" applyFill="1" applyBorder="1" applyAlignment="1">
      <alignment horizontal="right" vertical="center" wrapText="1"/>
    </xf>
    <xf numFmtId="3" fontId="44" fillId="4" borderId="3" xfId="0" applyNumberFormat="1" applyFont="1" applyFill="1" applyBorder="1" applyAlignment="1">
      <alignment horizontal="right" vertical="center" wrapText="1"/>
    </xf>
    <xf numFmtId="3" fontId="43" fillId="0" borderId="3" xfId="0" applyNumberFormat="1" applyFont="1" applyBorder="1" applyAlignment="1">
      <alignment horizontal="right" vertical="center" wrapText="1"/>
    </xf>
    <xf numFmtId="0" fontId="43" fillId="0" borderId="1" xfId="0" applyFont="1" applyBorder="1" applyAlignment="1">
      <alignment horizontal="right" vertical="center" wrapText="1"/>
    </xf>
    <xf numFmtId="0" fontId="43" fillId="4" borderId="3" xfId="0" applyFont="1" applyFill="1" applyBorder="1" applyAlignment="1">
      <alignment horizontal="right" vertical="center" wrapText="1"/>
    </xf>
    <xf numFmtId="0" fontId="43" fillId="4" borderId="1" xfId="0" applyFont="1" applyFill="1" applyBorder="1" applyAlignment="1">
      <alignment horizontal="right" vertical="center" wrapText="1"/>
    </xf>
    <xf numFmtId="3" fontId="43" fillId="4" borderId="3" xfId="0" applyNumberFormat="1" applyFont="1" applyFill="1" applyBorder="1" applyAlignment="1">
      <alignment horizontal="right" vertical="center" wrapText="1"/>
    </xf>
    <xf numFmtId="0" fontId="43" fillId="0" borderId="3" xfId="0" applyFont="1" applyBorder="1" applyAlignment="1">
      <alignment horizontal="right" vertical="center" wrapText="1"/>
    </xf>
    <xf numFmtId="0" fontId="41" fillId="10" borderId="102" xfId="0" applyFont="1" applyFill="1" applyBorder="1" applyAlignment="1">
      <alignment horizontal="center" vertical="center"/>
    </xf>
    <xf numFmtId="37" fontId="5" fillId="0" borderId="3" xfId="0" applyNumberFormat="1" applyFont="1" applyBorder="1" applyAlignment="1">
      <alignment vertical="center"/>
    </xf>
    <xf numFmtId="37" fontId="5" fillId="4" borderId="3" xfId="0" applyNumberFormat="1" applyFont="1" applyFill="1" applyBorder="1" applyAlignment="1">
      <alignment vertical="center"/>
    </xf>
    <xf numFmtId="167" fontId="53" fillId="0" borderId="0" xfId="15" applyNumberFormat="1" applyFont="1" applyAlignment="1">
      <alignment vertical="center"/>
    </xf>
    <xf numFmtId="3" fontId="44" fillId="0" borderId="0" xfId="0" applyNumberFormat="1" applyFont="1" applyAlignment="1">
      <alignment vertical="center"/>
    </xf>
    <xf numFmtId="0" fontId="18" fillId="4" borderId="109" xfId="0" applyFont="1" applyFill="1" applyBorder="1" applyAlignment="1">
      <alignment horizontal="left" vertical="center" wrapText="1" indent="1"/>
    </xf>
    <xf numFmtId="37" fontId="5" fillId="4" borderId="110" xfId="0" applyNumberFormat="1" applyFont="1" applyFill="1" applyBorder="1" applyAlignment="1">
      <alignment vertical="center"/>
    </xf>
    <xf numFmtId="164" fontId="5" fillId="4" borderId="109" xfId="0" applyNumberFormat="1" applyFont="1" applyFill="1" applyBorder="1" applyAlignment="1">
      <alignment horizontal="right" vertical="center"/>
    </xf>
    <xf numFmtId="37" fontId="43" fillId="4" borderId="110" xfId="0" applyNumberFormat="1" applyFont="1" applyFill="1" applyBorder="1" applyAlignment="1">
      <alignment vertical="center"/>
    </xf>
    <xf numFmtId="164" fontId="5" fillId="0" borderId="51" xfId="0" applyNumberFormat="1" applyFont="1" applyBorder="1" applyAlignment="1">
      <alignment horizontal="right" vertical="center"/>
    </xf>
    <xf numFmtId="37" fontId="5" fillId="4" borderId="111" xfId="0" applyNumberFormat="1" applyFont="1" applyFill="1" applyBorder="1" applyAlignment="1">
      <alignment vertical="center"/>
    </xf>
    <xf numFmtId="0" fontId="41" fillId="10" borderId="42" xfId="0" applyFont="1" applyFill="1" applyBorder="1" applyAlignment="1">
      <alignment horizontal="center" vertical="center"/>
    </xf>
    <xf numFmtId="37" fontId="54" fillId="0" borderId="3" xfId="0" applyNumberFormat="1" applyFont="1" applyBorder="1" applyAlignment="1">
      <alignment horizontal="right" vertical="center"/>
    </xf>
    <xf numFmtId="164" fontId="54" fillId="0" borderId="1" xfId="0" applyNumberFormat="1" applyFont="1" applyBorder="1" applyAlignment="1">
      <alignment horizontal="right" vertical="center" shrinkToFit="1"/>
    </xf>
    <xf numFmtId="37" fontId="54" fillId="4" borderId="3" xfId="0" applyNumberFormat="1" applyFont="1" applyFill="1" applyBorder="1" applyAlignment="1">
      <alignment horizontal="right" vertical="center"/>
    </xf>
    <xf numFmtId="164" fontId="54" fillId="4" borderId="1" xfId="0" applyNumberFormat="1" applyFont="1" applyFill="1" applyBorder="1" applyAlignment="1">
      <alignment horizontal="right" vertical="center" shrinkToFit="1"/>
    </xf>
    <xf numFmtId="37" fontId="54" fillId="4" borderId="47" xfId="0" applyNumberFormat="1" applyFont="1" applyFill="1" applyBorder="1" applyAlignment="1">
      <alignment horizontal="right" vertical="center"/>
    </xf>
    <xf numFmtId="164" fontId="54" fillId="4" borderId="45" xfId="0" applyNumberFormat="1" applyFont="1" applyFill="1" applyBorder="1" applyAlignment="1">
      <alignment horizontal="right" vertical="center" shrinkToFit="1"/>
    </xf>
    <xf numFmtId="164" fontId="54" fillId="4" borderId="55" xfId="0" applyNumberFormat="1" applyFont="1" applyFill="1" applyBorder="1" applyAlignment="1">
      <alignment horizontal="right" vertical="center" shrinkToFit="1"/>
    </xf>
    <xf numFmtId="0" fontId="40" fillId="10" borderId="4" xfId="0" applyFont="1" applyFill="1" applyBorder="1" applyAlignment="1">
      <alignment horizontal="left" vertical="center" wrapText="1"/>
    </xf>
    <xf numFmtId="37" fontId="54" fillId="0" borderId="37" xfId="0" applyNumberFormat="1" applyFont="1" applyBorder="1" applyAlignment="1">
      <alignment horizontal="right" vertical="center"/>
    </xf>
    <xf numFmtId="164" fontId="54" fillId="0" borderId="51" xfId="16" applyNumberFormat="1" applyFont="1" applyFill="1" applyBorder="1" applyAlignment="1">
      <alignment vertical="center" wrapText="1"/>
    </xf>
    <xf numFmtId="37" fontId="54" fillId="0" borderId="10" xfId="0" applyNumberFormat="1" applyFont="1" applyBorder="1" applyAlignment="1">
      <alignment horizontal="right" vertical="center"/>
    </xf>
    <xf numFmtId="164" fontId="54" fillId="0" borderId="37" xfId="16" applyNumberFormat="1" applyFont="1" applyFill="1" applyBorder="1" applyAlignment="1">
      <alignment vertical="center" wrapText="1"/>
    </xf>
    <xf numFmtId="166" fontId="54" fillId="0" borderId="24" xfId="0" applyNumberFormat="1" applyFont="1" applyBorder="1" applyAlignment="1">
      <alignment horizontal="right" vertical="top" shrinkToFit="1"/>
    </xf>
    <xf numFmtId="166" fontId="54" fillId="0" borderId="1" xfId="0" applyNumberFormat="1" applyFont="1" applyBorder="1" applyAlignment="1">
      <alignment horizontal="right" vertical="top" shrinkToFit="1"/>
    </xf>
    <xf numFmtId="166" fontId="54" fillId="4" borderId="24" xfId="0" applyNumberFormat="1" applyFont="1" applyFill="1" applyBorder="1" applyAlignment="1">
      <alignment horizontal="right" vertical="top" shrinkToFit="1"/>
    </xf>
    <xf numFmtId="166" fontId="54" fillId="4" borderId="1" xfId="0" applyNumberFormat="1" applyFont="1" applyFill="1" applyBorder="1" applyAlignment="1">
      <alignment horizontal="right" vertical="top" shrinkToFit="1"/>
    </xf>
    <xf numFmtId="0" fontId="43" fillId="4" borderId="113" xfId="0" applyFont="1" applyFill="1" applyBorder="1" applyAlignment="1">
      <alignment vertical="center" wrapText="1"/>
    </xf>
    <xf numFmtId="166" fontId="54" fillId="4" borderId="114" xfId="0" applyNumberFormat="1" applyFont="1" applyFill="1" applyBorder="1" applyAlignment="1">
      <alignment horizontal="right" vertical="top" shrinkToFit="1"/>
    </xf>
    <xf numFmtId="0" fontId="43" fillId="4" borderId="115" xfId="0" applyFont="1" applyFill="1" applyBorder="1" applyAlignment="1">
      <alignment vertical="center" wrapText="1"/>
    </xf>
    <xf numFmtId="166" fontId="54" fillId="4" borderId="115" xfId="0" applyNumberFormat="1" applyFont="1" applyFill="1" applyBorder="1" applyAlignment="1">
      <alignment horizontal="right" vertical="top" shrinkToFit="1"/>
    </xf>
    <xf numFmtId="166" fontId="44" fillId="0" borderId="51" xfId="16" applyNumberFormat="1" applyFont="1" applyFill="1" applyBorder="1" applyAlignment="1">
      <alignment vertical="center" wrapText="1"/>
    </xf>
    <xf numFmtId="0" fontId="43" fillId="0" borderId="37" xfId="0" applyFont="1" applyBorder="1" applyAlignment="1">
      <alignment vertical="center"/>
    </xf>
    <xf numFmtId="3" fontId="44" fillId="0" borderId="3" xfId="0" applyNumberFormat="1" applyFont="1" applyBorder="1"/>
    <xf numFmtId="3" fontId="44" fillId="4" borderId="3" xfId="0" applyNumberFormat="1" applyFont="1" applyFill="1" applyBorder="1"/>
    <xf numFmtId="0" fontId="18" fillId="0" borderId="75" xfId="0" applyFont="1" applyBorder="1" applyAlignment="1">
      <alignment horizontal="left" vertical="center" wrapText="1"/>
    </xf>
    <xf numFmtId="0" fontId="44" fillId="4" borderId="47" xfId="0" applyFont="1" applyFill="1" applyBorder="1"/>
    <xf numFmtId="166" fontId="54" fillId="4" borderId="45" xfId="0" applyNumberFormat="1" applyFont="1" applyFill="1" applyBorder="1" applyAlignment="1">
      <alignment horizontal="right" vertical="top" shrinkToFit="1"/>
    </xf>
    <xf numFmtId="166" fontId="54" fillId="4" borderId="55" xfId="0" applyNumberFormat="1" applyFont="1" applyFill="1" applyBorder="1" applyAlignment="1">
      <alignment horizontal="right" vertical="top" shrinkToFit="1"/>
    </xf>
    <xf numFmtId="3" fontId="44" fillId="0" borderId="37" xfId="0" applyNumberFormat="1" applyFont="1" applyBorder="1" applyAlignment="1">
      <alignment vertical="center" wrapText="1"/>
    </xf>
    <xf numFmtId="3" fontId="44" fillId="0" borderId="51" xfId="0" applyNumberFormat="1" applyFont="1" applyBorder="1" applyAlignment="1">
      <alignment vertical="center" wrapText="1"/>
    </xf>
    <xf numFmtId="3" fontId="44" fillId="0" borderId="10" xfId="0" applyNumberFormat="1" applyFont="1" applyBorder="1" applyAlignment="1">
      <alignment vertical="center" wrapText="1"/>
    </xf>
    <xf numFmtId="0" fontId="44" fillId="0" borderId="51" xfId="0" applyFont="1" applyBorder="1"/>
    <xf numFmtId="0" fontId="44" fillId="0" borderId="37" xfId="0" applyFont="1" applyBorder="1"/>
    <xf numFmtId="0" fontId="40" fillId="10" borderId="42" xfId="0" applyFont="1" applyFill="1" applyBorder="1" applyAlignment="1">
      <alignment horizontal="center" vertical="center"/>
    </xf>
    <xf numFmtId="3" fontId="44" fillId="4" borderId="47" xfId="0" applyNumberFormat="1" applyFont="1" applyFill="1" applyBorder="1" applyAlignment="1">
      <alignment horizontal="right" vertical="center" wrapText="1"/>
    </xf>
    <xf numFmtId="0" fontId="64" fillId="0" borderId="0" xfId="0" applyFont="1" applyAlignment="1">
      <alignment vertical="center"/>
    </xf>
    <xf numFmtId="37" fontId="5" fillId="0" borderId="25" xfId="0" applyNumberFormat="1" applyFont="1" applyBorder="1" applyAlignment="1">
      <alignment vertical="center"/>
    </xf>
    <xf numFmtId="164" fontId="5" fillId="0" borderId="1" xfId="0" applyNumberFormat="1" applyFont="1" applyBorder="1" applyAlignment="1">
      <alignment horizontal="right" vertical="center"/>
    </xf>
    <xf numFmtId="37" fontId="5" fillId="4" borderId="25" xfId="0" applyNumberFormat="1" applyFont="1" applyFill="1" applyBorder="1" applyAlignment="1">
      <alignment vertical="center"/>
    </xf>
    <xf numFmtId="164" fontId="5" fillId="4" borderId="1" xfId="0" applyNumberFormat="1" applyFont="1" applyFill="1" applyBorder="1" applyAlignment="1">
      <alignment horizontal="right" vertical="center"/>
    </xf>
    <xf numFmtId="164" fontId="5" fillId="0" borderId="117" xfId="0" applyNumberFormat="1" applyFont="1" applyBorder="1" applyAlignment="1">
      <alignment horizontal="right" vertical="center"/>
    </xf>
    <xf numFmtId="0" fontId="43" fillId="0" borderId="0" xfId="0" applyFont="1" applyAlignment="1">
      <alignment vertical="center"/>
    </xf>
    <xf numFmtId="164" fontId="5" fillId="0" borderId="118" xfId="0" applyNumberFormat="1" applyFont="1" applyBorder="1" applyAlignment="1">
      <alignment horizontal="right" vertical="center"/>
    </xf>
    <xf numFmtId="37" fontId="43" fillId="4" borderId="66" xfId="0" applyNumberFormat="1" applyFont="1" applyFill="1" applyBorder="1" applyAlignment="1">
      <alignment vertical="center"/>
    </xf>
    <xf numFmtId="37" fontId="43" fillId="0" borderId="66" xfId="0" applyNumberFormat="1" applyFont="1" applyBorder="1" applyAlignment="1">
      <alignment vertical="center"/>
    </xf>
    <xf numFmtId="3" fontId="65" fillId="0" borderId="0" xfId="0" applyNumberFormat="1" applyFont="1" applyAlignment="1">
      <alignment vertical="center" wrapText="1"/>
    </xf>
    <xf numFmtId="3" fontId="5" fillId="0" borderId="0" xfId="0" applyNumberFormat="1" applyFont="1" applyAlignment="1">
      <alignment horizontal="right" vertical="center"/>
    </xf>
    <xf numFmtId="166" fontId="5" fillId="0" borderId="0" xfId="0" applyNumberFormat="1" applyFont="1" applyAlignment="1">
      <alignment horizontal="right" vertical="center"/>
    </xf>
    <xf numFmtId="0" fontId="5" fillId="0" borderId="0" xfId="0" applyFont="1" applyAlignment="1">
      <alignment horizontal="right" vertical="center"/>
    </xf>
    <xf numFmtId="0" fontId="41" fillId="10" borderId="103" xfId="0" applyFont="1" applyFill="1" applyBorder="1" applyAlignment="1">
      <alignment horizontal="center" vertical="center" wrapText="1"/>
    </xf>
    <xf numFmtId="0" fontId="41" fillId="10" borderId="103" xfId="0" applyFont="1" applyFill="1" applyBorder="1" applyAlignment="1">
      <alignment horizontal="center" vertical="center"/>
    </xf>
    <xf numFmtId="0" fontId="41" fillId="10" borderId="104" xfId="0" applyFont="1" applyFill="1" applyBorder="1" applyAlignment="1">
      <alignment horizontal="center" vertical="center"/>
    </xf>
    <xf numFmtId="37" fontId="18" fillId="0" borderId="1" xfId="0" applyNumberFormat="1" applyFont="1" applyBorder="1" applyAlignment="1">
      <alignment horizontal="right" vertical="center"/>
    </xf>
    <xf numFmtId="164" fontId="18" fillId="0" borderId="71" xfId="0" applyNumberFormat="1" applyFont="1" applyBorder="1" applyAlignment="1">
      <alignment horizontal="right" vertical="center"/>
    </xf>
    <xf numFmtId="164" fontId="18" fillId="0" borderId="24" xfId="0" applyNumberFormat="1" applyFont="1" applyBorder="1" applyAlignment="1">
      <alignment horizontal="right" vertical="center"/>
    </xf>
    <xf numFmtId="165" fontId="18" fillId="0" borderId="1" xfId="0" applyNumberFormat="1" applyFont="1" applyBorder="1" applyAlignment="1">
      <alignment horizontal="right" vertical="center"/>
    </xf>
    <xf numFmtId="164" fontId="18" fillId="0" borderId="1" xfId="0" applyNumberFormat="1" applyFont="1" applyBorder="1" applyAlignment="1">
      <alignment horizontal="right" vertical="center"/>
    </xf>
    <xf numFmtId="37" fontId="18" fillId="4" borderId="1" xfId="0" applyNumberFormat="1" applyFont="1" applyFill="1" applyBorder="1" applyAlignment="1">
      <alignment horizontal="right" vertical="center"/>
    </xf>
    <xf numFmtId="164" fontId="18" fillId="4" borderId="71" xfId="0" applyNumberFormat="1" applyFont="1" applyFill="1" applyBorder="1" applyAlignment="1">
      <alignment horizontal="right" vertical="center"/>
    </xf>
    <xf numFmtId="164" fontId="18" fillId="4" borderId="24" xfId="0" applyNumberFormat="1" applyFont="1" applyFill="1" applyBorder="1" applyAlignment="1">
      <alignment horizontal="right" vertical="center"/>
    </xf>
    <xf numFmtId="165" fontId="18" fillId="4" borderId="1" xfId="0" applyNumberFormat="1" applyFont="1" applyFill="1" applyBorder="1" applyAlignment="1">
      <alignment horizontal="right" vertical="center"/>
    </xf>
    <xf numFmtId="164" fontId="18" fillId="4" borderId="24" xfId="0" applyNumberFormat="1" applyFont="1" applyFill="1" applyBorder="1" applyAlignment="1">
      <alignment vertical="center"/>
    </xf>
    <xf numFmtId="164" fontId="18" fillId="4" borderId="1" xfId="0" applyNumberFormat="1" applyFont="1" applyFill="1" applyBorder="1" applyAlignment="1">
      <alignment horizontal="right" vertical="center"/>
    </xf>
    <xf numFmtId="164" fontId="18" fillId="0" borderId="24" xfId="0" applyNumberFormat="1" applyFont="1" applyBorder="1" applyAlignment="1">
      <alignment vertical="center"/>
    </xf>
    <xf numFmtId="37" fontId="43" fillId="4" borderId="123" xfId="0" applyNumberFormat="1" applyFont="1" applyFill="1" applyBorder="1" applyAlignment="1">
      <alignment horizontal="right" vertical="center"/>
    </xf>
    <xf numFmtId="164" fontId="18" fillId="0" borderId="93" xfId="0" applyNumberFormat="1" applyFont="1" applyBorder="1" applyAlignment="1">
      <alignment horizontal="right" vertical="center"/>
    </xf>
    <xf numFmtId="164" fontId="18" fillId="0" borderId="51" xfId="0" applyNumberFormat="1" applyFont="1" applyBorder="1" applyAlignment="1">
      <alignment horizontal="right" vertical="center"/>
    </xf>
    <xf numFmtId="164" fontId="18" fillId="0" borderId="37" xfId="0" applyNumberFormat="1" applyFont="1" applyBorder="1" applyAlignment="1">
      <alignment horizontal="right" vertical="center"/>
    </xf>
    <xf numFmtId="0" fontId="56" fillId="0" borderId="0" xfId="0" applyFont="1" applyAlignment="1">
      <alignment vertical="center"/>
    </xf>
    <xf numFmtId="0" fontId="54" fillId="0" borderId="0" xfId="0" applyFont="1" applyAlignment="1">
      <alignment vertical="center"/>
    </xf>
    <xf numFmtId="0" fontId="5" fillId="0" borderId="69" xfId="0" applyFont="1" applyBorder="1" applyAlignment="1">
      <alignment horizontal="left" vertical="center" indent="1"/>
    </xf>
    <xf numFmtId="0" fontId="41" fillId="10" borderId="38" xfId="0" applyFont="1" applyFill="1" applyBorder="1" applyAlignment="1">
      <alignment horizontal="center" vertical="center" wrapText="1"/>
    </xf>
    <xf numFmtId="37" fontId="5" fillId="0" borderId="1" xfId="0" applyNumberFormat="1" applyFont="1" applyBorder="1" applyAlignment="1">
      <alignment horizontal="right" vertical="center"/>
    </xf>
    <xf numFmtId="37" fontId="5" fillId="0" borderId="1" xfId="0" applyNumberFormat="1" applyFont="1" applyBorder="1" applyAlignment="1">
      <alignment vertical="center"/>
    </xf>
    <xf numFmtId="37" fontId="5" fillId="4" borderId="1" xfId="0" applyNumberFormat="1" applyFont="1" applyFill="1" applyBorder="1" applyAlignment="1">
      <alignment horizontal="right" vertical="center"/>
    </xf>
    <xf numFmtId="37" fontId="5" fillId="4" borderId="1" xfId="0" applyNumberFormat="1" applyFont="1" applyFill="1" applyBorder="1" applyAlignment="1">
      <alignment vertical="center"/>
    </xf>
    <xf numFmtId="37" fontId="5" fillId="4" borderId="130" xfId="0" applyNumberFormat="1" applyFont="1" applyFill="1" applyBorder="1" applyAlignment="1">
      <alignment horizontal="right" vertical="center"/>
    </xf>
    <xf numFmtId="37" fontId="5" fillId="4" borderId="130" xfId="0" applyNumberFormat="1" applyFont="1" applyFill="1" applyBorder="1" applyAlignment="1">
      <alignment vertical="center"/>
    </xf>
    <xf numFmtId="164" fontId="5" fillId="4" borderId="130" xfId="0" applyNumberFormat="1" applyFont="1" applyFill="1" applyBorder="1" applyAlignment="1">
      <alignment horizontal="right" vertical="center"/>
    </xf>
    <xf numFmtId="164" fontId="5" fillId="0" borderId="37" xfId="0" applyNumberFormat="1" applyFont="1" applyBorder="1" applyAlignment="1">
      <alignment horizontal="right" vertical="center"/>
    </xf>
    <xf numFmtId="164" fontId="5" fillId="0" borderId="69" xfId="0" applyNumberFormat="1" applyFont="1" applyBorder="1" applyAlignment="1">
      <alignment horizontal="right" vertical="center"/>
    </xf>
    <xf numFmtId="164" fontId="54" fillId="0" borderId="36" xfId="0" applyNumberFormat="1" applyFont="1" applyBorder="1" applyAlignment="1">
      <alignment horizontal="right" vertical="center" shrinkToFit="1"/>
    </xf>
    <xf numFmtId="164" fontId="54" fillId="4" borderId="36" xfId="0" applyNumberFormat="1" applyFont="1" applyFill="1" applyBorder="1" applyAlignment="1">
      <alignment horizontal="right" vertical="center" shrinkToFit="1"/>
    </xf>
    <xf numFmtId="37" fontId="43" fillId="4" borderId="130" xfId="0" applyNumberFormat="1" applyFont="1" applyFill="1" applyBorder="1" applyAlignment="1">
      <alignment vertical="center"/>
    </xf>
    <xf numFmtId="164" fontId="54" fillId="4" borderId="132" xfId="0" applyNumberFormat="1" applyFont="1" applyFill="1" applyBorder="1" applyAlignment="1">
      <alignment horizontal="right" vertical="center" shrinkToFit="1"/>
    </xf>
    <xf numFmtId="37" fontId="43" fillId="4" borderId="130" xfId="0" applyNumberFormat="1" applyFont="1" applyFill="1" applyBorder="1" applyAlignment="1">
      <alignment horizontal="right" vertical="center"/>
    </xf>
    <xf numFmtId="164" fontId="54" fillId="4" borderId="130" xfId="0" applyNumberFormat="1" applyFont="1" applyFill="1" applyBorder="1" applyAlignment="1">
      <alignment horizontal="right" vertical="center" shrinkToFit="1"/>
    </xf>
    <xf numFmtId="164" fontId="54" fillId="0" borderId="133" xfId="0" applyNumberFormat="1" applyFont="1" applyBorder="1" applyAlignment="1">
      <alignment horizontal="right" vertical="center" shrinkToFit="1"/>
    </xf>
    <xf numFmtId="164" fontId="54" fillId="0" borderId="37" xfId="0" applyNumberFormat="1" applyFont="1" applyBorder="1" applyAlignment="1">
      <alignment horizontal="right" vertical="center" shrinkToFit="1"/>
    </xf>
    <xf numFmtId="164" fontId="54" fillId="4" borderId="135" xfId="0" applyNumberFormat="1" applyFont="1" applyFill="1" applyBorder="1" applyAlignment="1">
      <alignment horizontal="right" vertical="center" shrinkToFit="1"/>
    </xf>
    <xf numFmtId="164" fontId="54" fillId="0" borderId="135" xfId="0" applyNumberFormat="1" applyFont="1" applyBorder="1" applyAlignment="1">
      <alignment horizontal="right" vertical="center" shrinkToFit="1"/>
    </xf>
    <xf numFmtId="0" fontId="41" fillId="10" borderId="15" xfId="0" applyFont="1" applyFill="1" applyBorder="1" applyAlignment="1">
      <alignment horizontal="center" vertical="center" wrapText="1"/>
    </xf>
    <xf numFmtId="0" fontId="41" fillId="10" borderId="32" xfId="0" applyFont="1" applyFill="1" applyBorder="1" applyAlignment="1">
      <alignment horizontal="center" vertical="center" wrapText="1"/>
    </xf>
    <xf numFmtId="0" fontId="41" fillId="10" borderId="31" xfId="0" applyFont="1" applyFill="1" applyBorder="1" applyAlignment="1">
      <alignment horizontal="center" vertical="center" wrapText="1"/>
    </xf>
    <xf numFmtId="0" fontId="41" fillId="10" borderId="16" xfId="0" applyFont="1" applyFill="1" applyBorder="1" applyAlignment="1">
      <alignment horizontal="center" vertical="center" wrapText="1"/>
    </xf>
    <xf numFmtId="0" fontId="41" fillId="10" borderId="116" xfId="0" applyFont="1" applyFill="1" applyBorder="1" applyAlignment="1">
      <alignment horizontal="center" vertical="center" wrapText="1"/>
    </xf>
    <xf numFmtId="164" fontId="5" fillId="0" borderId="138" xfId="16" applyNumberFormat="1" applyFont="1" applyBorder="1" applyAlignment="1">
      <alignment horizontal="right" vertical="center"/>
    </xf>
    <xf numFmtId="164" fontId="5" fillId="0" borderId="1" xfId="16" applyNumberFormat="1" applyFont="1" applyBorder="1" applyAlignment="1">
      <alignment horizontal="right" vertical="center"/>
    </xf>
    <xf numFmtId="164" fontId="5" fillId="4" borderId="36" xfId="16" applyNumberFormat="1" applyFont="1" applyFill="1" applyBorder="1" applyAlignment="1">
      <alignment horizontal="right" vertical="center"/>
    </xf>
    <xf numFmtId="164" fontId="5" fillId="4" borderId="1" xfId="16" applyNumberFormat="1" applyFont="1" applyFill="1" applyBorder="1" applyAlignment="1">
      <alignment horizontal="right" vertical="center"/>
    </xf>
    <xf numFmtId="164" fontId="5" fillId="0" borderId="36" xfId="16" applyNumberFormat="1" applyFont="1" applyBorder="1" applyAlignment="1">
      <alignment horizontal="right" vertical="center"/>
    </xf>
    <xf numFmtId="164" fontId="5" fillId="4" borderId="132" xfId="16" applyNumberFormat="1" applyFont="1" applyFill="1" applyBorder="1" applyAlignment="1">
      <alignment horizontal="right" vertical="center"/>
    </xf>
    <xf numFmtId="164" fontId="5" fillId="4" borderId="130" xfId="16" applyNumberFormat="1" applyFont="1" applyFill="1" applyBorder="1" applyAlignment="1">
      <alignment horizontal="right" vertical="center"/>
    </xf>
    <xf numFmtId="164" fontId="5" fillId="0" borderId="139" xfId="16" applyNumberFormat="1" applyFont="1" applyBorder="1" applyAlignment="1">
      <alignment horizontal="right" vertical="center"/>
    </xf>
    <xf numFmtId="164" fontId="5" fillId="0" borderId="37" xfId="16" applyNumberFormat="1" applyFont="1" applyBorder="1" applyAlignment="1">
      <alignment horizontal="right" vertical="center"/>
    </xf>
    <xf numFmtId="0" fontId="18" fillId="0" borderId="75" xfId="0" applyFont="1" applyBorder="1" applyAlignment="1">
      <alignment horizontal="left" vertical="center" indent="1"/>
    </xf>
    <xf numFmtId="0" fontId="40" fillId="10" borderId="15" xfId="0" applyFont="1" applyFill="1" applyBorder="1" applyAlignment="1">
      <alignment horizontal="center" vertical="center" wrapText="1"/>
    </xf>
    <xf numFmtId="0" fontId="40" fillId="10" borderId="32" xfId="0" applyFont="1" applyFill="1" applyBorder="1" applyAlignment="1">
      <alignment horizontal="center" vertical="center" wrapText="1"/>
    </xf>
    <xf numFmtId="0" fontId="40" fillId="10" borderId="31" xfId="0" applyFont="1" applyFill="1" applyBorder="1" applyAlignment="1">
      <alignment horizontal="center" vertical="center" wrapText="1"/>
    </xf>
    <xf numFmtId="0" fontId="40" fillId="10" borderId="16" xfId="0" applyFont="1" applyFill="1" applyBorder="1" applyAlignment="1">
      <alignment horizontal="center" vertical="center" wrapText="1"/>
    </xf>
    <xf numFmtId="0" fontId="40" fillId="10" borderId="116" xfId="0" applyFont="1" applyFill="1" applyBorder="1" applyAlignment="1">
      <alignment horizontal="center" vertical="center" wrapText="1"/>
    </xf>
    <xf numFmtId="164" fontId="44" fillId="0" borderId="139" xfId="16" applyNumberFormat="1" applyFont="1" applyBorder="1" applyAlignment="1">
      <alignment vertical="center"/>
    </xf>
    <xf numFmtId="164" fontId="5" fillId="0" borderId="1" xfId="16" applyNumberFormat="1" applyFont="1" applyBorder="1" applyAlignment="1">
      <alignment vertical="center"/>
    </xf>
    <xf numFmtId="164" fontId="44" fillId="4" borderId="36" xfId="16" applyNumberFormat="1" applyFont="1" applyFill="1" applyBorder="1" applyAlignment="1">
      <alignment vertical="center"/>
    </xf>
    <xf numFmtId="164" fontId="5" fillId="4" borderId="1" xfId="16" applyNumberFormat="1" applyFont="1" applyFill="1" applyBorder="1" applyAlignment="1">
      <alignment vertical="center"/>
    </xf>
    <xf numFmtId="164" fontId="44" fillId="0" borderId="36" xfId="16" applyNumberFormat="1" applyFont="1" applyBorder="1" applyAlignment="1">
      <alignment vertical="center"/>
    </xf>
    <xf numFmtId="164" fontId="44" fillId="4" borderId="132" xfId="16" applyNumberFormat="1" applyFont="1" applyFill="1" applyBorder="1" applyAlignment="1">
      <alignment vertical="center"/>
    </xf>
    <xf numFmtId="164" fontId="5" fillId="4" borderId="130" xfId="16" applyNumberFormat="1" applyFont="1" applyFill="1" applyBorder="1" applyAlignment="1">
      <alignment vertical="center"/>
    </xf>
    <xf numFmtId="164" fontId="5" fillId="0" borderId="37" xfId="16" applyNumberFormat="1" applyFont="1" applyBorder="1" applyAlignment="1">
      <alignment vertical="center"/>
    </xf>
    <xf numFmtId="164" fontId="5" fillId="0" borderId="139" xfId="0" applyNumberFormat="1" applyFont="1" applyBorder="1" applyAlignment="1">
      <alignment horizontal="right" vertical="center"/>
    </xf>
    <xf numFmtId="164" fontId="5" fillId="4" borderId="36" xfId="0" applyNumberFormat="1" applyFont="1" applyFill="1" applyBorder="1" applyAlignment="1">
      <alignment horizontal="right" vertical="center"/>
    </xf>
    <xf numFmtId="164" fontId="5" fillId="0" borderId="36" xfId="0" applyNumberFormat="1" applyFont="1" applyBorder="1" applyAlignment="1">
      <alignment horizontal="right" vertical="center"/>
    </xf>
    <xf numFmtId="0" fontId="68" fillId="0" borderId="0" xfId="0" applyFont="1" applyAlignment="1">
      <alignment vertical="center"/>
    </xf>
    <xf numFmtId="0" fontId="69" fillId="0" borderId="0" xfId="0" applyFont="1" applyAlignment="1">
      <alignment vertical="center"/>
    </xf>
    <xf numFmtId="37" fontId="43" fillId="4" borderId="111" xfId="0" applyNumberFormat="1" applyFont="1" applyFill="1" applyBorder="1" applyAlignment="1">
      <alignment horizontal="right" vertical="center"/>
    </xf>
    <xf numFmtId="164" fontId="18" fillId="4" borderId="109" xfId="0" applyNumberFormat="1" applyFont="1" applyFill="1" applyBorder="1" applyAlignment="1">
      <alignment horizontal="right" vertical="center"/>
    </xf>
    <xf numFmtId="164" fontId="18" fillId="4" borderId="130" xfId="0" applyNumberFormat="1" applyFont="1" applyFill="1" applyBorder="1" applyAlignment="1">
      <alignment horizontal="right" vertical="center"/>
    </xf>
    <xf numFmtId="0" fontId="43" fillId="0" borderId="0" xfId="0" applyFont="1" applyAlignment="1">
      <alignment horizontal="left" vertical="center"/>
    </xf>
    <xf numFmtId="37" fontId="54" fillId="0" borderId="3" xfId="0" applyNumberFormat="1" applyFont="1" applyBorder="1" applyAlignment="1">
      <alignment vertical="center"/>
    </xf>
    <xf numFmtId="164" fontId="5" fillId="0" borderId="36" xfId="0" applyNumberFormat="1" applyFont="1" applyBorder="1" applyAlignment="1">
      <alignment horizontal="right" vertical="center" shrinkToFit="1"/>
    </xf>
    <xf numFmtId="164" fontId="5" fillId="0" borderId="1" xfId="0" applyNumberFormat="1" applyFont="1" applyBorder="1" applyAlignment="1">
      <alignment horizontal="right" vertical="center" shrinkToFit="1"/>
    </xf>
    <xf numFmtId="37" fontId="54" fillId="4" borderId="3" xfId="0" applyNumberFormat="1" applyFont="1" applyFill="1" applyBorder="1" applyAlignment="1">
      <alignment vertical="center"/>
    </xf>
    <xf numFmtId="164" fontId="5" fillId="4" borderId="36" xfId="0" applyNumberFormat="1" applyFont="1" applyFill="1" applyBorder="1" applyAlignment="1">
      <alignment horizontal="right" vertical="center" shrinkToFit="1"/>
    </xf>
    <xf numFmtId="164" fontId="5" fillId="4" borderId="1" xfId="0" applyNumberFormat="1" applyFont="1" applyFill="1" applyBorder="1" applyAlignment="1">
      <alignment horizontal="right" vertical="center" shrinkToFit="1"/>
    </xf>
    <xf numFmtId="0" fontId="5" fillId="4" borderId="109" xfId="0" applyFont="1" applyFill="1" applyBorder="1" applyAlignment="1">
      <alignment horizontal="left" vertical="center" wrapText="1" indent="1"/>
    </xf>
    <xf numFmtId="37" fontId="43" fillId="4" borderId="142" xfId="0" applyNumberFormat="1" applyFont="1" applyFill="1" applyBorder="1" applyAlignment="1">
      <alignment horizontal="right" vertical="center"/>
    </xf>
    <xf numFmtId="37" fontId="54" fillId="4" borderId="130" xfId="0" applyNumberFormat="1" applyFont="1" applyFill="1" applyBorder="1" applyAlignment="1">
      <alignment horizontal="right" vertical="center"/>
    </xf>
    <xf numFmtId="164" fontId="5" fillId="4" borderId="132" xfId="0" applyNumberFormat="1" applyFont="1" applyFill="1" applyBorder="1" applyAlignment="1">
      <alignment horizontal="right" vertical="center" shrinkToFit="1"/>
    </xf>
    <xf numFmtId="37" fontId="43" fillId="4" borderId="143" xfId="0" applyNumberFormat="1" applyFont="1" applyFill="1" applyBorder="1" applyAlignment="1">
      <alignment horizontal="right" vertical="center"/>
    </xf>
    <xf numFmtId="164" fontId="5" fillId="4" borderId="130" xfId="0" applyNumberFormat="1" applyFont="1" applyFill="1" applyBorder="1" applyAlignment="1">
      <alignment horizontal="right" vertical="center" shrinkToFit="1"/>
    </xf>
    <xf numFmtId="0" fontId="5" fillId="0" borderId="51" xfId="0" applyFont="1" applyBorder="1" applyAlignment="1">
      <alignment horizontal="left" vertical="center" wrapText="1" indent="1"/>
    </xf>
    <xf numFmtId="164" fontId="5" fillId="0" borderId="139" xfId="0" applyNumberFormat="1" applyFont="1" applyBorder="1" applyAlignment="1">
      <alignment horizontal="right" vertical="center" shrinkToFit="1"/>
    </xf>
    <xf numFmtId="164" fontId="54" fillId="0" borderId="139" xfId="0" applyNumberFormat="1" applyFont="1" applyBorder="1" applyAlignment="1">
      <alignment horizontal="right" vertical="center" shrinkToFit="1"/>
    </xf>
    <xf numFmtId="164" fontId="5" fillId="0" borderId="37" xfId="0" applyNumberFormat="1" applyFont="1" applyBorder="1" applyAlignment="1">
      <alignment horizontal="right" vertical="center" shrinkToFit="1"/>
    </xf>
    <xf numFmtId="165" fontId="54" fillId="4" borderId="130" xfId="0" applyNumberFormat="1" applyFont="1" applyFill="1" applyBorder="1" applyAlignment="1">
      <alignment horizontal="right" vertical="center"/>
    </xf>
    <xf numFmtId="164" fontId="5" fillId="0" borderId="118" xfId="0" applyNumberFormat="1" applyFont="1" applyBorder="1" applyAlignment="1">
      <alignment horizontal="right" vertical="center" shrinkToFit="1"/>
    </xf>
    <xf numFmtId="164" fontId="5" fillId="4" borderId="27" xfId="0" applyNumberFormat="1" applyFont="1" applyFill="1" applyBorder="1" applyAlignment="1">
      <alignment horizontal="right" vertical="center" shrinkToFit="1"/>
    </xf>
    <xf numFmtId="165" fontId="44" fillId="0" borderId="1" xfId="0" applyNumberFormat="1" applyFont="1" applyBorder="1" applyAlignment="1">
      <alignment horizontal="right" vertical="center"/>
    </xf>
    <xf numFmtId="165" fontId="44" fillId="4" borderId="1" xfId="0" applyNumberFormat="1" applyFont="1" applyFill="1" applyBorder="1" applyAlignment="1">
      <alignment horizontal="right" vertical="center"/>
    </xf>
    <xf numFmtId="37" fontId="44" fillId="4" borderId="130" xfId="0" applyNumberFormat="1" applyFont="1" applyFill="1" applyBorder="1" applyAlignment="1">
      <alignment horizontal="right" vertical="center"/>
    </xf>
    <xf numFmtId="165" fontId="44" fillId="4" borderId="130" xfId="0" applyNumberFormat="1" applyFont="1" applyFill="1" applyBorder="1" applyAlignment="1">
      <alignment horizontal="right" vertical="center"/>
    </xf>
    <xf numFmtId="164" fontId="5" fillId="0" borderId="145" xfId="16" applyNumberFormat="1" applyFont="1" applyFill="1" applyBorder="1" applyAlignment="1">
      <alignment horizontal="right" vertical="center" shrinkToFit="1"/>
    </xf>
    <xf numFmtId="164" fontId="54" fillId="0" borderId="145" xfId="0" applyNumberFormat="1" applyFont="1" applyBorder="1" applyAlignment="1">
      <alignment horizontal="right" vertical="center" shrinkToFit="1"/>
    </xf>
    <xf numFmtId="164" fontId="5" fillId="0" borderId="145" xfId="16" applyNumberFormat="1" applyFont="1" applyFill="1" applyBorder="1" applyAlignment="1">
      <alignment horizontal="right" vertical="center"/>
    </xf>
    <xf numFmtId="164" fontId="5" fillId="4" borderId="145" xfId="16" applyNumberFormat="1" applyFont="1" applyFill="1" applyBorder="1" applyAlignment="1">
      <alignment horizontal="right" vertical="center" shrinkToFit="1"/>
    </xf>
    <xf numFmtId="164" fontId="54" fillId="4" borderId="145" xfId="0" applyNumberFormat="1" applyFont="1" applyFill="1" applyBorder="1" applyAlignment="1">
      <alignment horizontal="right" vertical="center" shrinkToFit="1"/>
    </xf>
    <xf numFmtId="164" fontId="5" fillId="4" borderId="145" xfId="16" applyNumberFormat="1" applyFont="1" applyFill="1" applyBorder="1" applyAlignment="1">
      <alignment horizontal="right" vertical="center"/>
    </xf>
    <xf numFmtId="164" fontId="54" fillId="4" borderId="146" xfId="0" applyNumberFormat="1" applyFont="1" applyFill="1" applyBorder="1" applyAlignment="1">
      <alignment horizontal="right" vertical="center" shrinkToFit="1"/>
    </xf>
    <xf numFmtId="164" fontId="54" fillId="0" borderId="147" xfId="0" applyNumberFormat="1" applyFont="1" applyBorder="1" applyAlignment="1">
      <alignment horizontal="right" vertical="center" shrinkToFit="1"/>
    </xf>
    <xf numFmtId="164" fontId="54" fillId="4" borderId="147" xfId="0" applyNumberFormat="1" applyFont="1" applyFill="1" applyBorder="1" applyAlignment="1">
      <alignment horizontal="right" vertical="center" shrinkToFit="1"/>
    </xf>
    <xf numFmtId="164" fontId="54" fillId="0" borderId="148" xfId="0" applyNumberFormat="1" applyFont="1" applyBorder="1" applyAlignment="1">
      <alignment horizontal="right" vertical="center" shrinkToFit="1"/>
    </xf>
    <xf numFmtId="0" fontId="41" fillId="10" borderId="82" xfId="0" applyFont="1" applyFill="1" applyBorder="1" applyAlignment="1">
      <alignment horizontal="center" vertical="center"/>
    </xf>
    <xf numFmtId="0" fontId="41" fillId="10" borderId="149" xfId="0" applyFont="1" applyFill="1" applyBorder="1" applyAlignment="1">
      <alignment horizontal="center" vertical="center"/>
    </xf>
    <xf numFmtId="0" fontId="18" fillId="0" borderId="36" xfId="0" applyFont="1" applyBorder="1" applyAlignment="1">
      <alignment horizontal="left" vertical="center" wrapText="1" indent="1"/>
    </xf>
    <xf numFmtId="164" fontId="18" fillId="0" borderId="150" xfId="16" applyNumberFormat="1" applyFont="1" applyBorder="1" applyAlignment="1">
      <alignment horizontal="right" vertical="center"/>
    </xf>
    <xf numFmtId="164" fontId="18" fillId="0" borderId="27" xfId="16" applyNumberFormat="1" applyFont="1" applyBorder="1" applyAlignment="1">
      <alignment horizontal="right" vertical="center"/>
    </xf>
    <xf numFmtId="164" fontId="18" fillId="4" borderId="150" xfId="16" applyNumberFormat="1" applyFont="1" applyFill="1" applyBorder="1" applyAlignment="1">
      <alignment horizontal="right" vertical="center"/>
    </xf>
    <xf numFmtId="164" fontId="18" fillId="4" borderId="27" xfId="16" applyNumberFormat="1" applyFont="1" applyFill="1" applyBorder="1" applyAlignment="1">
      <alignment horizontal="right" vertical="center"/>
    </xf>
    <xf numFmtId="164" fontId="18" fillId="0" borderId="150" xfId="16" applyNumberFormat="1" applyFont="1" applyFill="1" applyBorder="1" applyAlignment="1">
      <alignment horizontal="right" vertical="center"/>
    </xf>
    <xf numFmtId="0" fontId="18" fillId="4" borderId="150" xfId="0" applyFont="1" applyFill="1" applyBorder="1" applyAlignment="1">
      <alignment horizontal="left" vertical="center" wrapText="1" indent="1"/>
    </xf>
    <xf numFmtId="0" fontId="18" fillId="0" borderId="147" xfId="0" applyFont="1" applyBorder="1" applyAlignment="1">
      <alignment horizontal="left" vertical="center" wrapText="1" indent="1"/>
    </xf>
    <xf numFmtId="0" fontId="18" fillId="4" borderId="147" xfId="0" applyFont="1" applyFill="1" applyBorder="1" applyAlignment="1">
      <alignment horizontal="left" vertical="center" wrapText="1" indent="1"/>
    </xf>
    <xf numFmtId="164" fontId="18" fillId="4" borderId="151" xfId="16" applyNumberFormat="1" applyFont="1" applyFill="1" applyBorder="1" applyAlignment="1">
      <alignment horizontal="right" vertical="center"/>
    </xf>
    <xf numFmtId="164" fontId="18" fillId="4" borderId="152" xfId="16" applyNumberFormat="1" applyFont="1" applyFill="1" applyBorder="1" applyAlignment="1">
      <alignment horizontal="right" vertical="center"/>
    </xf>
    <xf numFmtId="164" fontId="18" fillId="0" borderId="153" xfId="16" applyNumberFormat="1" applyFont="1" applyBorder="1" applyAlignment="1">
      <alignment horizontal="right" vertical="center"/>
    </xf>
    <xf numFmtId="164" fontId="18" fillId="0" borderId="53" xfId="16" applyNumberFormat="1" applyFont="1" applyFill="1" applyBorder="1" applyAlignment="1">
      <alignment horizontal="right" vertical="center"/>
    </xf>
    <xf numFmtId="166" fontId="18" fillId="0" borderId="150" xfId="16" applyNumberFormat="1" applyFont="1" applyBorder="1" applyAlignment="1">
      <alignment horizontal="right" vertical="center"/>
    </xf>
    <xf numFmtId="166" fontId="18" fillId="0" borderId="27" xfId="16" applyNumberFormat="1" applyFont="1" applyBorder="1" applyAlignment="1">
      <alignment horizontal="right" vertical="center"/>
    </xf>
    <xf numFmtId="166" fontId="18" fillId="4" borderId="150" xfId="16" applyNumberFormat="1" applyFont="1" applyFill="1" applyBorder="1" applyAlignment="1">
      <alignment horizontal="right" vertical="center"/>
    </xf>
    <xf numFmtId="166" fontId="18" fillId="4" borderId="27" xfId="16" applyNumberFormat="1" applyFont="1" applyFill="1" applyBorder="1" applyAlignment="1">
      <alignment horizontal="right" vertical="center"/>
    </xf>
    <xf numFmtId="166" fontId="18" fillId="0" borderId="150" xfId="16" applyNumberFormat="1" applyFont="1" applyFill="1" applyBorder="1" applyAlignment="1">
      <alignment horizontal="right" vertical="center"/>
    </xf>
    <xf numFmtId="0" fontId="43" fillId="4" borderId="154" xfId="0" applyFont="1" applyFill="1" applyBorder="1" applyAlignment="1">
      <alignment horizontal="right" vertical="center"/>
    </xf>
    <xf numFmtId="166" fontId="18" fillId="4" borderId="151" xfId="16" applyNumberFormat="1" applyFont="1" applyFill="1" applyBorder="1" applyAlignment="1">
      <alignment horizontal="right" vertical="center"/>
    </xf>
    <xf numFmtId="166" fontId="18" fillId="4" borderId="152" xfId="16" applyNumberFormat="1" applyFont="1" applyFill="1" applyBorder="1" applyAlignment="1">
      <alignment horizontal="right" vertical="center"/>
    </xf>
    <xf numFmtId="166" fontId="18" fillId="0" borderId="153" xfId="16" applyNumberFormat="1" applyFont="1" applyBorder="1" applyAlignment="1">
      <alignment horizontal="right" vertical="center"/>
    </xf>
    <xf numFmtId="166" fontId="18" fillId="0" borderId="53" xfId="16" applyNumberFormat="1" applyFont="1" applyFill="1" applyBorder="1" applyAlignment="1">
      <alignment horizontal="right" vertical="center"/>
    </xf>
    <xf numFmtId="0" fontId="18" fillId="0" borderId="36" xfId="0" applyFont="1" applyBorder="1" applyAlignment="1">
      <alignment horizontal="left" vertical="center" wrapText="1"/>
    </xf>
    <xf numFmtId="3" fontId="44" fillId="0" borderId="9" xfId="0" applyNumberFormat="1" applyFont="1" applyBorder="1" applyAlignment="1">
      <alignment horizontal="right" vertical="center"/>
    </xf>
    <xf numFmtId="0" fontId="18" fillId="4" borderId="36" xfId="0" applyFont="1" applyFill="1" applyBorder="1" applyAlignment="1">
      <alignment horizontal="left" vertical="center" wrapText="1"/>
    </xf>
    <xf numFmtId="3" fontId="44" fillId="4" borderId="9" xfId="0" applyNumberFormat="1" applyFont="1" applyFill="1" applyBorder="1" applyAlignment="1">
      <alignment horizontal="right" vertical="center"/>
    </xf>
    <xf numFmtId="0" fontId="18" fillId="4" borderId="150" xfId="0" applyFont="1" applyFill="1" applyBorder="1" applyAlignment="1">
      <alignment horizontal="left" vertical="center" wrapText="1"/>
    </xf>
    <xf numFmtId="0" fontId="18" fillId="0" borderId="147" xfId="0" applyFont="1" applyBorder="1" applyAlignment="1">
      <alignment horizontal="left" vertical="center" wrapText="1"/>
    </xf>
    <xf numFmtId="0" fontId="18" fillId="4" borderId="147" xfId="0" applyFont="1" applyFill="1" applyBorder="1" applyAlignment="1">
      <alignment horizontal="left" vertical="center" wrapText="1"/>
    </xf>
    <xf numFmtId="3" fontId="44" fillId="4" borderId="155" xfId="0" applyNumberFormat="1" applyFont="1" applyFill="1" applyBorder="1" applyAlignment="1">
      <alignment horizontal="right" vertical="center"/>
    </xf>
    <xf numFmtId="166" fontId="18" fillId="4" borderId="156" xfId="16" applyNumberFormat="1" applyFont="1" applyFill="1" applyBorder="1" applyAlignment="1">
      <alignment horizontal="right" vertical="center"/>
    </xf>
    <xf numFmtId="166" fontId="18" fillId="4" borderId="157" xfId="16" applyNumberFormat="1" applyFont="1" applyFill="1" applyBorder="1" applyAlignment="1">
      <alignment horizontal="right" vertical="center"/>
    </xf>
    <xf numFmtId="0" fontId="44" fillId="0" borderId="52" xfId="0" applyFont="1" applyBorder="1" applyAlignment="1">
      <alignment vertical="center" wrapText="1"/>
    </xf>
    <xf numFmtId="0" fontId="44" fillId="0" borderId="158" xfId="0" applyFont="1" applyBorder="1" applyAlignment="1">
      <alignment vertical="center" wrapText="1"/>
    </xf>
    <xf numFmtId="3" fontId="44" fillId="0" borderId="129" xfId="0" applyNumberFormat="1" applyFont="1" applyBorder="1" applyAlignment="1">
      <alignment vertical="center" wrapText="1"/>
    </xf>
    <xf numFmtId="3" fontId="44" fillId="0" borderId="158" xfId="0" applyNumberFormat="1" applyFont="1" applyBorder="1" applyAlignment="1">
      <alignment vertical="center" wrapText="1"/>
    </xf>
    <xf numFmtId="0" fontId="53" fillId="0" borderId="52" xfId="0" applyFont="1" applyBorder="1"/>
    <xf numFmtId="0" fontId="18" fillId="4" borderId="159" xfId="0" applyFont="1" applyFill="1" applyBorder="1" applyAlignment="1">
      <alignment horizontal="left" vertical="center" wrapText="1"/>
    </xf>
    <xf numFmtId="0" fontId="40" fillId="10" borderId="1" xfId="0" applyFont="1" applyFill="1" applyBorder="1" applyAlignment="1">
      <alignment horizontal="left" vertical="center"/>
    </xf>
    <xf numFmtId="0" fontId="44" fillId="0" borderId="148" xfId="0" applyFont="1" applyBorder="1" applyAlignment="1">
      <alignment vertical="center" wrapText="1"/>
    </xf>
    <xf numFmtId="3" fontId="44" fillId="0" borderId="148" xfId="0" applyNumberFormat="1" applyFont="1" applyBorder="1" applyAlignment="1">
      <alignment vertical="center" wrapText="1"/>
    </xf>
    <xf numFmtId="0" fontId="10" fillId="0" borderId="0" xfId="0" applyFont="1" applyAlignment="1">
      <alignment horizontal="left" vertical="center" wrapText="1"/>
    </xf>
    <xf numFmtId="0" fontId="26" fillId="0" borderId="0" xfId="0" applyFont="1" applyAlignment="1">
      <alignment horizontal="left" vertical="center" wrapText="1"/>
    </xf>
    <xf numFmtId="3" fontId="44" fillId="0" borderId="9" xfId="0" applyNumberFormat="1" applyFont="1" applyBorder="1" applyAlignment="1">
      <alignment horizontal="right" vertical="center" wrapText="1"/>
    </xf>
    <xf numFmtId="3" fontId="44" fillId="4" borderId="9" xfId="0" applyNumberFormat="1" applyFont="1" applyFill="1" applyBorder="1" applyAlignment="1">
      <alignment horizontal="right" vertical="center" wrapText="1"/>
    </xf>
    <xf numFmtId="3" fontId="44" fillId="4" borderId="155" xfId="0" applyNumberFormat="1" applyFont="1" applyFill="1" applyBorder="1" applyAlignment="1">
      <alignment horizontal="right" vertical="center" wrapText="1"/>
    </xf>
    <xf numFmtId="0" fontId="44" fillId="0" borderId="52" xfId="0" applyFont="1" applyBorder="1"/>
    <xf numFmtId="166" fontId="18" fillId="0" borderId="146" xfId="16" applyNumberFormat="1" applyFont="1" applyBorder="1" applyAlignment="1">
      <alignment horizontal="right" vertical="center"/>
    </xf>
    <xf numFmtId="166" fontId="18" fillId="4" borderId="146" xfId="16" applyNumberFormat="1" applyFont="1" applyFill="1" applyBorder="1" applyAlignment="1">
      <alignment horizontal="right" vertical="center"/>
    </xf>
    <xf numFmtId="166" fontId="18" fillId="4" borderId="160" xfId="16" applyNumberFormat="1" applyFont="1" applyFill="1" applyBorder="1" applyAlignment="1">
      <alignment horizontal="right" vertical="center"/>
    </xf>
    <xf numFmtId="0" fontId="40" fillId="10" borderId="2" xfId="0" applyFont="1" applyFill="1" applyBorder="1" applyAlignment="1">
      <alignment horizontal="left" vertical="center"/>
    </xf>
    <xf numFmtId="0" fontId="70" fillId="0" borderId="0" xfId="0" applyFont="1" applyAlignment="1">
      <alignment vertical="center"/>
    </xf>
    <xf numFmtId="0" fontId="41" fillId="10" borderId="82" xfId="0" applyFont="1" applyFill="1" applyBorder="1" applyAlignment="1">
      <alignment horizontal="center" vertical="center" wrapText="1"/>
    </xf>
    <xf numFmtId="0" fontId="41" fillId="10" borderId="83" xfId="0" applyFont="1" applyFill="1" applyBorder="1" applyAlignment="1">
      <alignment horizontal="center" vertical="center"/>
    </xf>
    <xf numFmtId="0" fontId="41" fillId="10" borderId="161" xfId="0" applyFont="1" applyFill="1" applyBorder="1" applyAlignment="1">
      <alignment horizontal="center" vertical="center" wrapText="1"/>
    </xf>
    <xf numFmtId="0" fontId="41" fillId="10" borderId="162" xfId="0" applyFont="1" applyFill="1" applyBorder="1" applyAlignment="1">
      <alignment horizontal="center" vertical="center" wrapText="1"/>
    </xf>
    <xf numFmtId="0" fontId="41" fillId="10" borderId="104" xfId="0" applyFont="1" applyFill="1" applyBorder="1" applyAlignment="1">
      <alignment horizontal="center" vertical="center" wrapText="1"/>
    </xf>
    <xf numFmtId="164" fontId="5" fillId="0" borderId="1" xfId="16" applyNumberFormat="1" applyFont="1" applyFill="1" applyBorder="1" applyAlignment="1">
      <alignment horizontal="right" vertical="center"/>
    </xf>
    <xf numFmtId="164" fontId="5" fillId="0" borderId="36" xfId="16" applyNumberFormat="1" applyFont="1" applyFill="1" applyBorder="1" applyAlignment="1">
      <alignment horizontal="right" vertical="center"/>
    </xf>
    <xf numFmtId="164" fontId="5" fillId="4" borderId="145" xfId="0" applyNumberFormat="1" applyFont="1" applyFill="1" applyBorder="1" applyAlignment="1">
      <alignment horizontal="right" vertical="center"/>
    </xf>
    <xf numFmtId="164" fontId="5" fillId="0" borderId="145" xfId="0" applyNumberFormat="1" applyFont="1" applyBorder="1" applyAlignment="1">
      <alignment horizontal="right" vertical="center"/>
    </xf>
    <xf numFmtId="164" fontId="5" fillId="0" borderId="135" xfId="16" applyNumberFormat="1" applyFont="1" applyFill="1" applyBorder="1" applyAlignment="1">
      <alignment horizontal="right" vertical="center"/>
    </xf>
    <xf numFmtId="0" fontId="5" fillId="0" borderId="163" xfId="0" applyFont="1" applyBorder="1" applyAlignment="1">
      <alignment horizontal="right" vertical="center"/>
    </xf>
    <xf numFmtId="0" fontId="19" fillId="0" borderId="0" xfId="0" applyFont="1" applyAlignment="1">
      <alignment horizontal="left" vertical="center" wrapText="1"/>
    </xf>
    <xf numFmtId="0" fontId="59" fillId="10" borderId="15" xfId="0" applyFont="1" applyFill="1" applyBorder="1" applyAlignment="1">
      <alignment horizontal="center" vertical="center" wrapText="1"/>
    </xf>
    <xf numFmtId="0" fontId="60" fillId="10" borderId="10" xfId="0" applyFont="1" applyFill="1" applyBorder="1" applyAlignment="1">
      <alignment horizontal="center" vertical="center" wrapText="1"/>
    </xf>
    <xf numFmtId="0" fontId="18" fillId="0" borderId="3" xfId="0" applyFont="1" applyBorder="1" applyAlignment="1">
      <alignment vertical="center" wrapText="1"/>
    </xf>
    <xf numFmtId="0" fontId="40" fillId="10" borderId="137" xfId="0" applyFont="1" applyFill="1" applyBorder="1" applyAlignment="1">
      <alignment horizontal="center" vertical="center" wrapText="1"/>
    </xf>
    <xf numFmtId="0" fontId="27" fillId="0" borderId="0" xfId="13" applyBorder="1" applyAlignment="1">
      <alignment horizontal="left" vertical="center"/>
    </xf>
    <xf numFmtId="0" fontId="8" fillId="0" borderId="0" xfId="0" applyFont="1" applyAlignment="1">
      <alignment horizontal="left" vertical="center" wrapText="1"/>
    </xf>
    <xf numFmtId="0" fontId="54" fillId="0" borderId="0" xfId="0" applyFont="1"/>
    <xf numFmtId="0" fontId="72" fillId="0" borderId="0" xfId="0" applyFont="1" applyAlignment="1">
      <alignment vertical="center"/>
    </xf>
    <xf numFmtId="0" fontId="62" fillId="0" borderId="0" xfId="0" applyFont="1"/>
    <xf numFmtId="0" fontId="60" fillId="10" borderId="89" xfId="0" applyFont="1" applyFill="1" applyBorder="1" applyAlignment="1">
      <alignment horizontal="center" vertical="center" wrapText="1"/>
    </xf>
    <xf numFmtId="0" fontId="60" fillId="10" borderId="131" xfId="0" applyFont="1" applyFill="1" applyBorder="1" applyAlignment="1">
      <alignment horizontal="center" vertical="center" wrapText="1"/>
    </xf>
    <xf numFmtId="37" fontId="55" fillId="0" borderId="24" xfId="0" applyNumberFormat="1" applyFont="1" applyBorder="1" applyAlignment="1">
      <alignment horizontal="right" vertical="center"/>
    </xf>
    <xf numFmtId="165" fontId="55" fillId="0" borderId="24" xfId="0" applyNumberFormat="1" applyFont="1" applyBorder="1" applyAlignment="1">
      <alignment horizontal="right" vertical="center"/>
    </xf>
    <xf numFmtId="0" fontId="56" fillId="0" borderId="0" xfId="0" applyFont="1"/>
    <xf numFmtId="0" fontId="54" fillId="4" borderId="24" xfId="0" applyFont="1" applyFill="1" applyBorder="1" applyAlignment="1">
      <alignment horizontal="left" vertical="center" indent="1"/>
    </xf>
    <xf numFmtId="37" fontId="55" fillId="4" borderId="24" xfId="0" applyNumberFormat="1" applyFont="1" applyFill="1" applyBorder="1" applyAlignment="1">
      <alignment horizontal="right" vertical="center"/>
    </xf>
    <xf numFmtId="0" fontId="54" fillId="0" borderId="75" xfId="0" applyFont="1" applyBorder="1" applyAlignment="1">
      <alignment horizontal="left" vertical="center" indent="1"/>
    </xf>
    <xf numFmtId="0" fontId="44" fillId="11" borderId="75" xfId="0" applyFont="1" applyFill="1" applyBorder="1" applyAlignment="1">
      <alignment horizontal="left" vertical="center" wrapText="1" indent="1"/>
    </xf>
    <xf numFmtId="0" fontId="44" fillId="0" borderId="24" xfId="0" applyFont="1" applyBorder="1" applyAlignment="1">
      <alignment horizontal="left" vertical="center" wrapText="1" indent="1"/>
    </xf>
    <xf numFmtId="0" fontId="59" fillId="10" borderId="98" xfId="0" applyFont="1" applyFill="1" applyBorder="1" applyAlignment="1">
      <alignment horizontal="center" vertical="center" wrapText="1"/>
    </xf>
    <xf numFmtId="0" fontId="41" fillId="10" borderId="100" xfId="0" applyFont="1" applyFill="1" applyBorder="1" applyAlignment="1">
      <alignment horizontal="center" vertical="center"/>
    </xf>
    <xf numFmtId="0" fontId="41" fillId="10" borderId="149" xfId="0" applyFont="1" applyFill="1" applyBorder="1" applyAlignment="1">
      <alignment horizontal="center" vertical="center" wrapText="1"/>
    </xf>
    <xf numFmtId="1" fontId="54" fillId="0" borderId="24" xfId="0" applyNumberFormat="1" applyFont="1" applyBorder="1" applyAlignment="1">
      <alignment horizontal="left" vertical="center" indent="1" shrinkToFit="1"/>
    </xf>
    <xf numFmtId="164" fontId="55" fillId="0" borderId="1" xfId="0" applyNumberFormat="1" applyFont="1" applyBorder="1" applyAlignment="1">
      <alignment horizontal="right" vertical="center"/>
    </xf>
    <xf numFmtId="169" fontId="53" fillId="0" borderId="0" xfId="0" applyNumberFormat="1" applyFont="1" applyAlignment="1">
      <alignment vertical="center"/>
    </xf>
    <xf numFmtId="1" fontId="54" fillId="4" borderId="24" xfId="0" applyNumberFormat="1" applyFont="1" applyFill="1" applyBorder="1" applyAlignment="1">
      <alignment horizontal="left" vertical="center" indent="1" shrinkToFit="1"/>
    </xf>
    <xf numFmtId="164" fontId="55" fillId="4" borderId="1" xfId="0" applyNumberFormat="1" applyFont="1" applyFill="1" applyBorder="1" applyAlignment="1">
      <alignment horizontal="right" vertical="center"/>
    </xf>
    <xf numFmtId="1" fontId="54" fillId="0" borderId="75" xfId="0" applyNumberFormat="1" applyFont="1" applyBorder="1" applyAlignment="1">
      <alignment horizontal="left" vertical="center" indent="1" shrinkToFit="1"/>
    </xf>
    <xf numFmtId="0" fontId="41" fillId="10" borderId="78" xfId="0" applyFont="1" applyFill="1" applyBorder="1" applyAlignment="1">
      <alignment horizontal="center" vertical="center" wrapText="1"/>
    </xf>
    <xf numFmtId="0" fontId="18" fillId="4" borderId="156" xfId="0" applyFont="1" applyFill="1" applyBorder="1" applyAlignment="1">
      <alignment horizontal="left" vertical="center" wrapText="1" indent="1"/>
    </xf>
    <xf numFmtId="37" fontId="43" fillId="4" borderId="154" xfId="0" applyNumberFormat="1" applyFont="1" applyFill="1" applyBorder="1" applyAlignment="1">
      <alignment horizontal="right" vertical="center"/>
    </xf>
    <xf numFmtId="165" fontId="43" fillId="4" borderId="45" xfId="0" applyNumberFormat="1" applyFont="1" applyFill="1" applyBorder="1" applyAlignment="1">
      <alignment horizontal="right" vertical="center"/>
    </xf>
    <xf numFmtId="37" fontId="43" fillId="4" borderId="47" xfId="0" applyNumberFormat="1" applyFont="1" applyFill="1" applyBorder="1" applyAlignment="1">
      <alignment horizontal="right" vertical="center"/>
    </xf>
    <xf numFmtId="0" fontId="40" fillId="10" borderId="139" xfId="0" applyFont="1" applyFill="1" applyBorder="1" applyAlignment="1">
      <alignment horizontal="left" vertical="center" wrapText="1"/>
    </xf>
    <xf numFmtId="0" fontId="0" fillId="0" borderId="0" xfId="0" applyAlignment="1">
      <alignment wrapText="1"/>
    </xf>
    <xf numFmtId="0" fontId="0" fillId="0" borderId="93" xfId="0" applyBorder="1" applyAlignment="1">
      <alignment wrapText="1"/>
    </xf>
    <xf numFmtId="37" fontId="43" fillId="0" borderId="10" xfId="0" applyNumberFormat="1" applyFont="1" applyBorder="1" applyAlignment="1">
      <alignment horizontal="right" vertical="center"/>
    </xf>
    <xf numFmtId="0" fontId="43" fillId="0" borderId="36" xfId="0" applyFont="1" applyBorder="1" applyAlignment="1">
      <alignment horizontal="right" vertical="center"/>
    </xf>
    <xf numFmtId="3" fontId="43" fillId="0" borderId="3" xfId="0" applyNumberFormat="1" applyFont="1" applyBorder="1" applyAlignment="1">
      <alignment horizontal="right" vertical="center"/>
    </xf>
    <xf numFmtId="0" fontId="43" fillId="4" borderId="36" xfId="0" applyFont="1" applyFill="1" applyBorder="1" applyAlignment="1">
      <alignment horizontal="right" vertical="center"/>
    </xf>
    <xf numFmtId="3" fontId="43" fillId="4" borderId="3" xfId="0" applyNumberFormat="1" applyFont="1" applyFill="1" applyBorder="1" applyAlignment="1">
      <alignment horizontal="right" vertical="center"/>
    </xf>
    <xf numFmtId="0" fontId="43" fillId="0" borderId="3" xfId="0" applyFont="1" applyBorder="1" applyAlignment="1">
      <alignment horizontal="right" vertical="center"/>
    </xf>
    <xf numFmtId="0" fontId="43" fillId="4" borderId="3" xfId="0" applyFont="1" applyFill="1" applyBorder="1" applyAlignment="1">
      <alignment horizontal="right" vertical="center"/>
    </xf>
    <xf numFmtId="0" fontId="43" fillId="4" borderId="167" xfId="0" applyFont="1" applyFill="1" applyBorder="1" applyAlignment="1">
      <alignment horizontal="right" vertical="center"/>
    </xf>
    <xf numFmtId="0" fontId="43" fillId="4" borderId="115" xfId="0" applyFont="1" applyFill="1" applyBorder="1" applyAlignment="1">
      <alignment horizontal="right" vertical="center"/>
    </xf>
    <xf numFmtId="0" fontId="43" fillId="4" borderId="156" xfId="0" applyFont="1" applyFill="1" applyBorder="1" applyAlignment="1">
      <alignment horizontal="right" vertical="center"/>
    </xf>
    <xf numFmtId="0" fontId="43" fillId="4" borderId="168" xfId="0" applyFont="1" applyFill="1" applyBorder="1" applyAlignment="1">
      <alignment horizontal="right" vertical="center"/>
    </xf>
    <xf numFmtId="0" fontId="43" fillId="0" borderId="139" xfId="0" applyFont="1" applyBorder="1" applyAlignment="1">
      <alignment horizontal="right" vertical="center"/>
    </xf>
    <xf numFmtId="3" fontId="43" fillId="0" borderId="10" xfId="0" applyNumberFormat="1" applyFont="1" applyBorder="1" applyAlignment="1">
      <alignment horizontal="right" vertical="center"/>
    </xf>
    <xf numFmtId="37" fontId="18" fillId="0" borderId="36" xfId="0" applyNumberFormat="1" applyFont="1" applyBorder="1" applyAlignment="1">
      <alignment horizontal="right" vertical="center"/>
    </xf>
    <xf numFmtId="37" fontId="18" fillId="0" borderId="3" xfId="0" applyNumberFormat="1" applyFont="1" applyBorder="1" applyAlignment="1">
      <alignment vertical="center"/>
    </xf>
    <xf numFmtId="37" fontId="18" fillId="4" borderId="36" xfId="0" applyNumberFormat="1" applyFont="1" applyFill="1" applyBorder="1" applyAlignment="1">
      <alignment horizontal="right" vertical="center"/>
    </xf>
    <xf numFmtId="37" fontId="18" fillId="4" borderId="3" xfId="0" applyNumberFormat="1" applyFont="1" applyFill="1" applyBorder="1" applyAlignment="1">
      <alignment vertical="center"/>
    </xf>
    <xf numFmtId="37" fontId="18" fillId="4" borderId="168" xfId="0" applyNumberFormat="1" applyFont="1" applyFill="1" applyBorder="1" applyAlignment="1">
      <alignment horizontal="right" vertical="center"/>
    </xf>
    <xf numFmtId="37" fontId="18" fillId="4" borderId="115" xfId="0" applyNumberFormat="1" applyFont="1" applyFill="1" applyBorder="1" applyAlignment="1">
      <alignment horizontal="right" vertical="center"/>
    </xf>
    <xf numFmtId="37" fontId="18" fillId="4" borderId="156" xfId="0" applyNumberFormat="1" applyFont="1" applyFill="1" applyBorder="1" applyAlignment="1">
      <alignment horizontal="right" vertical="center"/>
    </xf>
    <xf numFmtId="37" fontId="18" fillId="4" borderId="168" xfId="0" applyNumberFormat="1" applyFont="1" applyFill="1" applyBorder="1" applyAlignment="1">
      <alignment vertical="center"/>
    </xf>
    <xf numFmtId="0" fontId="18" fillId="0" borderId="3" xfId="0" applyFont="1" applyBorder="1" applyAlignment="1">
      <alignment horizontal="right" vertical="center" wrapText="1"/>
    </xf>
    <xf numFmtId="3" fontId="18" fillId="0" borderId="1" xfId="0" applyNumberFormat="1" applyFont="1" applyBorder="1" applyAlignment="1">
      <alignment horizontal="right" vertical="center" wrapText="1"/>
    </xf>
    <xf numFmtId="0" fontId="18" fillId="0" borderId="1" xfId="0" applyFont="1" applyBorder="1" applyAlignment="1">
      <alignment horizontal="right" vertical="center" wrapText="1"/>
    </xf>
    <xf numFmtId="0" fontId="18" fillId="0" borderId="36" xfId="0" applyFont="1" applyBorder="1" applyAlignment="1">
      <alignment horizontal="right" vertical="center" wrapText="1"/>
    </xf>
    <xf numFmtId="3" fontId="18" fillId="0" borderId="3" xfId="0" applyNumberFormat="1" applyFont="1" applyBorder="1" applyAlignment="1">
      <alignment vertical="center" wrapText="1"/>
    </xf>
    <xf numFmtId="0" fontId="18" fillId="4" borderId="3" xfId="0" applyFont="1" applyFill="1" applyBorder="1" applyAlignment="1">
      <alignment horizontal="right" vertical="center" wrapText="1"/>
    </xf>
    <xf numFmtId="3" fontId="18" fillId="4" borderId="1" xfId="0" applyNumberFormat="1" applyFont="1" applyFill="1" applyBorder="1" applyAlignment="1">
      <alignment horizontal="right" vertical="center" wrapText="1"/>
    </xf>
    <xf numFmtId="0" fontId="18" fillId="4" borderId="1" xfId="0" applyFont="1" applyFill="1" applyBorder="1" applyAlignment="1">
      <alignment horizontal="right" vertical="center" wrapText="1"/>
    </xf>
    <xf numFmtId="0" fontId="18" fillId="4" borderId="36" xfId="0" applyFont="1" applyFill="1" applyBorder="1" applyAlignment="1">
      <alignment horizontal="right" vertical="center" wrapText="1"/>
    </xf>
    <xf numFmtId="3" fontId="18" fillId="4" borderId="3" xfId="0" applyNumberFormat="1" applyFont="1" applyFill="1" applyBorder="1" applyAlignment="1">
      <alignment vertical="center" wrapText="1"/>
    </xf>
    <xf numFmtId="0" fontId="18" fillId="4" borderId="3" xfId="0" applyFont="1" applyFill="1" applyBorder="1" applyAlignment="1">
      <alignment vertical="center" wrapText="1"/>
    </xf>
    <xf numFmtId="0" fontId="18" fillId="4" borderId="156" xfId="0" applyFont="1" applyFill="1" applyBorder="1" applyAlignment="1">
      <alignment horizontal="left" vertical="center" wrapText="1"/>
    </xf>
    <xf numFmtId="0" fontId="18" fillId="4" borderId="168" xfId="0" applyFont="1" applyFill="1" applyBorder="1" applyAlignment="1">
      <alignment horizontal="right" vertical="center" wrapText="1"/>
    </xf>
    <xf numFmtId="0" fontId="18" fillId="4" borderId="115" xfId="0" applyFont="1" applyFill="1" applyBorder="1" applyAlignment="1">
      <alignment horizontal="right" vertical="center" wrapText="1"/>
    </xf>
    <xf numFmtId="0" fontId="18" fillId="4" borderId="156" xfId="0" applyFont="1" applyFill="1" applyBorder="1" applyAlignment="1">
      <alignment horizontal="right" vertical="center" wrapText="1"/>
    </xf>
    <xf numFmtId="0" fontId="18" fillId="4" borderId="168" xfId="0" applyFont="1" applyFill="1" applyBorder="1" applyAlignment="1">
      <alignment vertical="center" wrapText="1"/>
    </xf>
    <xf numFmtId="3" fontId="18" fillId="0" borderId="3" xfId="0" applyNumberFormat="1" applyFont="1" applyBorder="1" applyAlignment="1">
      <alignment horizontal="right" vertical="center" wrapText="1"/>
    </xf>
    <xf numFmtId="3" fontId="18" fillId="4" borderId="3" xfId="0" applyNumberFormat="1" applyFont="1" applyFill="1" applyBorder="1" applyAlignment="1">
      <alignment horizontal="right" vertical="center" wrapText="1"/>
    </xf>
    <xf numFmtId="37" fontId="41" fillId="10" borderId="38" xfId="0" applyNumberFormat="1" applyFont="1" applyFill="1" applyBorder="1" applyAlignment="1">
      <alignment horizontal="center" vertical="center" wrapText="1"/>
    </xf>
    <xf numFmtId="0" fontId="18" fillId="4" borderId="24" xfId="0" applyFont="1" applyFill="1" applyBorder="1" applyAlignment="1">
      <alignment horizontal="left" vertical="center" indent="1"/>
    </xf>
    <xf numFmtId="0" fontId="41" fillId="10" borderId="161" xfId="0" applyFont="1" applyFill="1" applyBorder="1" applyAlignment="1">
      <alignment horizontal="center" vertical="center"/>
    </xf>
    <xf numFmtId="0" fontId="41" fillId="10" borderId="162" xfId="0" applyFont="1" applyFill="1" applyBorder="1" applyAlignment="1">
      <alignment horizontal="center" vertical="center"/>
    </xf>
    <xf numFmtId="1" fontId="54" fillId="0" borderId="36" xfId="0" applyNumberFormat="1" applyFont="1" applyBorder="1" applyAlignment="1">
      <alignment horizontal="left" vertical="center" indent="1" shrinkToFit="1"/>
    </xf>
    <xf numFmtId="164" fontId="5" fillId="0" borderId="147" xfId="0" applyNumberFormat="1" applyFont="1" applyBorder="1" applyAlignment="1">
      <alignment horizontal="right" vertical="center"/>
    </xf>
    <xf numFmtId="1" fontId="54" fillId="4" borderId="36" xfId="0" applyNumberFormat="1" applyFont="1" applyFill="1" applyBorder="1" applyAlignment="1">
      <alignment horizontal="left" vertical="center" indent="1" shrinkToFit="1"/>
    </xf>
    <xf numFmtId="164" fontId="5" fillId="4" borderId="147" xfId="0" applyNumberFormat="1" applyFont="1" applyFill="1" applyBorder="1" applyAlignment="1">
      <alignment horizontal="right" vertical="center"/>
    </xf>
    <xf numFmtId="0" fontId="18" fillId="4" borderId="36" xfId="0" applyFont="1" applyFill="1" applyBorder="1" applyAlignment="1">
      <alignment horizontal="left" vertical="center" indent="1"/>
    </xf>
    <xf numFmtId="164" fontId="5" fillId="0" borderId="171" xfId="0" applyNumberFormat="1" applyFont="1" applyBorder="1" applyAlignment="1">
      <alignment horizontal="right" vertical="center"/>
    </xf>
    <xf numFmtId="0" fontId="44" fillId="11" borderId="69" xfId="0" applyFont="1" applyFill="1" applyBorder="1" applyAlignment="1">
      <alignment horizontal="left" vertical="center" wrapText="1" indent="1"/>
    </xf>
    <xf numFmtId="164" fontId="54" fillId="0" borderId="172" xfId="0" applyNumberFormat="1" applyFont="1" applyBorder="1" applyAlignment="1">
      <alignment horizontal="right" vertical="center" shrinkToFit="1"/>
    </xf>
    <xf numFmtId="164" fontId="54" fillId="4" borderId="158" xfId="0" applyNumberFormat="1" applyFont="1" applyFill="1" applyBorder="1" applyAlignment="1">
      <alignment horizontal="right" vertical="center" shrinkToFit="1"/>
    </xf>
    <xf numFmtId="164" fontId="54" fillId="0" borderId="158" xfId="0" applyNumberFormat="1" applyFont="1" applyBorder="1" applyAlignment="1">
      <alignment horizontal="right" vertical="center" shrinkToFit="1"/>
    </xf>
    <xf numFmtId="37" fontId="43" fillId="4" borderId="165" xfId="0" applyNumberFormat="1" applyFont="1" applyFill="1" applyBorder="1" applyAlignment="1">
      <alignment horizontal="right" vertical="center"/>
    </xf>
    <xf numFmtId="164" fontId="54" fillId="4" borderId="173" xfId="0" applyNumberFormat="1" applyFont="1" applyFill="1" applyBorder="1" applyAlignment="1">
      <alignment horizontal="right" vertical="center" shrinkToFit="1"/>
    </xf>
    <xf numFmtId="164" fontId="54" fillId="4" borderId="150" xfId="0" applyNumberFormat="1" applyFont="1" applyFill="1" applyBorder="1" applyAlignment="1">
      <alignment horizontal="right" vertical="center" shrinkToFit="1"/>
    </xf>
    <xf numFmtId="0" fontId="18" fillId="0" borderId="150" xfId="0" applyFont="1" applyBorder="1" applyAlignment="1">
      <alignment horizontal="left" vertical="center" indent="1"/>
    </xf>
    <xf numFmtId="37" fontId="43" fillId="0" borderId="165" xfId="0" applyNumberFormat="1" applyFont="1" applyBorder="1" applyAlignment="1">
      <alignment horizontal="right" vertical="center"/>
    </xf>
    <xf numFmtId="164" fontId="54" fillId="0" borderId="150" xfId="0" applyNumberFormat="1" applyFont="1" applyBorder="1" applyAlignment="1">
      <alignment horizontal="right" vertical="center" shrinkToFit="1"/>
    </xf>
    <xf numFmtId="164" fontId="54" fillId="0" borderId="173" xfId="0" applyNumberFormat="1" applyFont="1" applyBorder="1" applyAlignment="1">
      <alignment horizontal="right" vertical="center" shrinkToFit="1"/>
    </xf>
    <xf numFmtId="37" fontId="43" fillId="0" borderId="174" xfId="0" applyNumberFormat="1" applyFont="1" applyBorder="1" applyAlignment="1">
      <alignment horizontal="right" vertical="center"/>
    </xf>
    <xf numFmtId="0" fontId="44" fillId="11" borderId="24" xfId="0" applyFont="1" applyFill="1" applyBorder="1" applyAlignment="1">
      <alignment horizontal="left" vertical="center" wrapText="1" indent="1"/>
    </xf>
    <xf numFmtId="37" fontId="43" fillId="4" borderId="37" xfId="0" applyNumberFormat="1" applyFont="1" applyFill="1" applyBorder="1" applyAlignment="1">
      <alignment horizontal="right" vertical="center"/>
    </xf>
    <xf numFmtId="164" fontId="54" fillId="4" borderId="139" xfId="0" applyNumberFormat="1" applyFont="1" applyFill="1" applyBorder="1" applyAlignment="1">
      <alignment horizontal="right" vertical="center" shrinkToFit="1"/>
    </xf>
    <xf numFmtId="0" fontId="44" fillId="0" borderId="51" xfId="0" applyFont="1" applyBorder="1" applyAlignment="1">
      <alignment horizontal="left" vertical="center" wrapText="1" indent="1"/>
    </xf>
    <xf numFmtId="166" fontId="44" fillId="0" borderId="0" xfId="0" applyNumberFormat="1" applyFont="1" applyAlignment="1">
      <alignment vertical="center"/>
    </xf>
    <xf numFmtId="164" fontId="54" fillId="4" borderId="165" xfId="0" applyNumberFormat="1" applyFont="1" applyFill="1" applyBorder="1" applyAlignment="1">
      <alignment horizontal="right" vertical="center" shrinkToFit="1"/>
    </xf>
    <xf numFmtId="0" fontId="75" fillId="10" borderId="21" xfId="0" applyFont="1" applyFill="1" applyBorder="1" applyAlignment="1">
      <alignment horizontal="center" vertical="center"/>
    </xf>
    <xf numFmtId="1" fontId="55" fillId="0" borderId="36" xfId="0" applyNumberFormat="1" applyFont="1" applyBorder="1" applyAlignment="1">
      <alignment horizontal="left" vertical="center" indent="1" shrinkToFit="1"/>
    </xf>
    <xf numFmtId="1" fontId="55" fillId="4" borderId="36" xfId="0" applyNumberFormat="1" applyFont="1" applyFill="1" applyBorder="1" applyAlignment="1">
      <alignment horizontal="left" vertical="center" indent="1" shrinkToFit="1"/>
    </xf>
    <xf numFmtId="166" fontId="5" fillId="0" borderId="147" xfId="0" applyNumberFormat="1" applyFont="1" applyBorder="1" applyAlignment="1">
      <alignment horizontal="right" vertical="center" wrapText="1"/>
    </xf>
    <xf numFmtId="164" fontId="5" fillId="0" borderId="158" xfId="0" applyNumberFormat="1" applyFont="1" applyBorder="1" applyAlignment="1">
      <alignment horizontal="right" vertical="center"/>
    </xf>
    <xf numFmtId="164" fontId="5" fillId="0" borderId="158" xfId="0" applyNumberFormat="1" applyFont="1" applyBorder="1" applyAlignment="1">
      <alignment horizontal="right" vertical="center" shrinkToFit="1"/>
    </xf>
    <xf numFmtId="166" fontId="5" fillId="0" borderId="147" xfId="16" applyNumberFormat="1" applyFont="1" applyFill="1" applyBorder="1" applyAlignment="1">
      <alignment horizontal="right" vertical="center" wrapText="1"/>
    </xf>
    <xf numFmtId="166" fontId="5" fillId="0" borderId="147" xfId="0" applyNumberFormat="1" applyFont="1" applyBorder="1" applyAlignment="1">
      <alignment horizontal="right" vertical="center" shrinkToFit="1"/>
    </xf>
    <xf numFmtId="166" fontId="5" fillId="4" borderId="147" xfId="0" applyNumberFormat="1" applyFont="1" applyFill="1" applyBorder="1" applyAlignment="1">
      <alignment horizontal="right" vertical="center" wrapText="1"/>
    </xf>
    <xf numFmtId="164" fontId="5" fillId="4" borderId="158" xfId="0" applyNumberFormat="1" applyFont="1" applyFill="1" applyBorder="1" applyAlignment="1">
      <alignment horizontal="right" vertical="center"/>
    </xf>
    <xf numFmtId="164" fontId="5" fillId="4" borderId="147" xfId="0" applyNumberFormat="1" applyFont="1" applyFill="1" applyBorder="1" applyAlignment="1">
      <alignment horizontal="right" vertical="center" shrinkToFit="1"/>
    </xf>
    <xf numFmtId="166" fontId="5" fillId="4" borderId="147" xfId="0" applyNumberFormat="1" applyFont="1" applyFill="1" applyBorder="1" applyAlignment="1">
      <alignment horizontal="right" vertical="center" shrinkToFit="1"/>
    </xf>
    <xf numFmtId="164" fontId="5" fillId="4" borderId="158" xfId="0" applyNumberFormat="1" applyFont="1" applyFill="1" applyBorder="1" applyAlignment="1">
      <alignment horizontal="right" vertical="center" shrinkToFit="1"/>
    </xf>
    <xf numFmtId="166" fontId="5" fillId="4" borderId="147" xfId="16" applyNumberFormat="1" applyFont="1" applyFill="1" applyBorder="1" applyAlignment="1">
      <alignment horizontal="right" vertical="center" wrapText="1"/>
    </xf>
    <xf numFmtId="164" fontId="5" fillId="0" borderId="147" xfId="0" applyNumberFormat="1" applyFont="1" applyBorder="1" applyAlignment="1">
      <alignment horizontal="right" vertical="center" shrinkToFit="1"/>
    </xf>
    <xf numFmtId="166" fontId="5" fillId="0" borderId="158" xfId="16" applyNumberFormat="1" applyFont="1" applyFill="1" applyBorder="1" applyAlignment="1">
      <alignment horizontal="right" vertical="center" wrapText="1"/>
    </xf>
    <xf numFmtId="164" fontId="5" fillId="0" borderId="158" xfId="16" applyNumberFormat="1" applyFont="1" applyFill="1" applyBorder="1" applyAlignment="1">
      <alignment horizontal="right" vertical="center"/>
    </xf>
    <xf numFmtId="164" fontId="5" fillId="4" borderId="158" xfId="16" applyNumberFormat="1" applyFont="1" applyFill="1" applyBorder="1" applyAlignment="1">
      <alignment horizontal="right" vertical="center"/>
    </xf>
    <xf numFmtId="164" fontId="5" fillId="4" borderId="175" xfId="0" applyNumberFormat="1" applyFont="1" applyFill="1" applyBorder="1" applyAlignment="1">
      <alignment horizontal="right" vertical="center"/>
    </xf>
    <xf numFmtId="164" fontId="5" fillId="4" borderId="175" xfId="0" applyNumberFormat="1" applyFont="1" applyFill="1" applyBorder="1" applyAlignment="1">
      <alignment horizontal="right" vertical="center" shrinkToFit="1"/>
    </xf>
    <xf numFmtId="164" fontId="5" fillId="4" borderId="175" xfId="16" applyNumberFormat="1" applyFont="1" applyFill="1" applyBorder="1" applyAlignment="1">
      <alignment horizontal="right" vertical="center"/>
    </xf>
    <xf numFmtId="49" fontId="44" fillId="0" borderId="36" xfId="0" applyNumberFormat="1" applyFont="1" applyBorder="1" applyAlignment="1">
      <alignment horizontal="left" vertical="center" indent="1"/>
    </xf>
    <xf numFmtId="49" fontId="44" fillId="4" borderId="36" xfId="0" applyNumberFormat="1" applyFont="1" applyFill="1" applyBorder="1" applyAlignment="1">
      <alignment horizontal="left" vertical="center" indent="1"/>
    </xf>
    <xf numFmtId="166" fontId="5" fillId="4" borderId="176" xfId="0" applyNumberFormat="1" applyFont="1" applyFill="1" applyBorder="1" applyAlignment="1">
      <alignment horizontal="right" vertical="center" wrapText="1"/>
    </xf>
    <xf numFmtId="166" fontId="5" fillId="4" borderId="176" xfId="0" applyNumberFormat="1" applyFont="1" applyFill="1" applyBorder="1" applyAlignment="1">
      <alignment horizontal="right" vertical="center" shrinkToFit="1"/>
    </xf>
    <xf numFmtId="3" fontId="43" fillId="4" borderId="115" xfId="0" applyNumberFormat="1" applyFont="1" applyFill="1" applyBorder="1" applyAlignment="1">
      <alignment horizontal="right" vertical="center"/>
    </xf>
    <xf numFmtId="166" fontId="5" fillId="4" borderId="176" xfId="16" applyNumberFormat="1" applyFont="1" applyFill="1" applyBorder="1" applyAlignment="1">
      <alignment horizontal="right" vertical="center" wrapText="1"/>
    </xf>
    <xf numFmtId="166" fontId="5" fillId="0" borderId="158" xfId="0" applyNumberFormat="1" applyFont="1" applyBorder="1" applyAlignment="1">
      <alignment horizontal="right" vertical="center" wrapText="1"/>
    </xf>
    <xf numFmtId="166" fontId="5" fillId="0" borderId="158" xfId="0" applyNumberFormat="1" applyFont="1" applyBorder="1" applyAlignment="1">
      <alignment horizontal="right" vertical="center" shrinkToFit="1"/>
    </xf>
    <xf numFmtId="3" fontId="18" fillId="0" borderId="9" xfId="0" applyNumberFormat="1" applyFont="1" applyBorder="1" applyAlignment="1">
      <alignment horizontal="right" vertical="center" wrapText="1"/>
    </xf>
    <xf numFmtId="49" fontId="18" fillId="4" borderId="36" xfId="0" applyNumberFormat="1" applyFont="1" applyFill="1" applyBorder="1" applyAlignment="1">
      <alignment horizontal="left" vertical="center" wrapText="1" indent="1"/>
    </xf>
    <xf numFmtId="3" fontId="18" fillId="4" borderId="9" xfId="0" applyNumberFormat="1" applyFont="1" applyFill="1" applyBorder="1" applyAlignment="1">
      <alignment horizontal="right" vertical="center" wrapText="1"/>
    </xf>
    <xf numFmtId="3" fontId="18" fillId="4" borderId="155" xfId="0" applyNumberFormat="1" applyFont="1" applyFill="1" applyBorder="1" applyAlignment="1">
      <alignment horizontal="right" vertical="center" wrapText="1"/>
    </xf>
    <xf numFmtId="3" fontId="18" fillId="0" borderId="52" xfId="0" applyNumberFormat="1" applyFont="1" applyBorder="1" applyAlignment="1">
      <alignment horizontal="right" vertical="center" wrapText="1"/>
    </xf>
    <xf numFmtId="3" fontId="18" fillId="0" borderId="129" xfId="0" applyNumberFormat="1" applyFont="1" applyBorder="1" applyAlignment="1">
      <alignment horizontal="right" vertical="center" wrapText="1"/>
    </xf>
    <xf numFmtId="0" fontId="40" fillId="10" borderId="102" xfId="0" applyFont="1" applyFill="1" applyBorder="1" applyAlignment="1">
      <alignment horizontal="center" vertical="center"/>
    </xf>
    <xf numFmtId="0" fontId="18" fillId="0" borderId="9" xfId="0" applyFont="1" applyBorder="1" applyAlignment="1">
      <alignment horizontal="right" vertical="center" wrapText="1"/>
    </xf>
    <xf numFmtId="166" fontId="5" fillId="0" borderId="172" xfId="0" applyNumberFormat="1" applyFont="1" applyBorder="1" applyAlignment="1">
      <alignment horizontal="right" vertical="center" wrapText="1"/>
    </xf>
    <xf numFmtId="49" fontId="18" fillId="4" borderId="36" xfId="0" applyNumberFormat="1" applyFont="1" applyFill="1" applyBorder="1" applyAlignment="1">
      <alignment horizontal="left" vertical="center" wrapText="1"/>
    </xf>
    <xf numFmtId="0" fontId="18" fillId="4" borderId="9" xfId="0" applyFont="1" applyFill="1" applyBorder="1" applyAlignment="1">
      <alignment horizontal="right" vertical="center" wrapText="1"/>
    </xf>
    <xf numFmtId="0" fontId="18" fillId="4" borderId="155" xfId="0" applyFont="1" applyFill="1" applyBorder="1" applyAlignment="1">
      <alignment horizontal="right" vertical="center" wrapText="1"/>
    </xf>
    <xf numFmtId="0" fontId="18" fillId="0" borderId="129" xfId="0" applyFont="1" applyBorder="1" applyAlignment="1">
      <alignment horizontal="right" vertical="center" wrapText="1"/>
    </xf>
    <xf numFmtId="0" fontId="18" fillId="0" borderId="9" xfId="0" applyFont="1" applyBorder="1" applyAlignment="1">
      <alignment horizontal="right" vertical="center"/>
    </xf>
    <xf numFmtId="0" fontId="18" fillId="4" borderId="9" xfId="0" applyFont="1" applyFill="1" applyBorder="1" applyAlignment="1">
      <alignment horizontal="right" vertical="center"/>
    </xf>
    <xf numFmtId="3" fontId="18" fillId="0" borderId="9" xfId="0" applyNumberFormat="1" applyFont="1" applyBorder="1" applyAlignment="1">
      <alignment horizontal="right" vertical="center"/>
    </xf>
    <xf numFmtId="3" fontId="18" fillId="4" borderId="9" xfId="0" applyNumberFormat="1" applyFont="1" applyFill="1" applyBorder="1" applyAlignment="1">
      <alignment horizontal="right" vertical="center"/>
    </xf>
    <xf numFmtId="0" fontId="18" fillId="4" borderId="155" xfId="0" applyFont="1" applyFill="1" applyBorder="1" applyAlignment="1">
      <alignment horizontal="right" vertical="center"/>
    </xf>
    <xf numFmtId="3" fontId="18" fillId="4" borderId="155" xfId="0" applyNumberFormat="1" applyFont="1" applyFill="1" applyBorder="1" applyAlignment="1">
      <alignment horizontal="right" vertical="center"/>
    </xf>
    <xf numFmtId="3" fontId="18" fillId="0" borderId="52" xfId="0" applyNumberFormat="1" applyFont="1" applyBorder="1" applyAlignment="1">
      <alignment horizontal="right" vertical="center"/>
    </xf>
    <xf numFmtId="3" fontId="18" fillId="0" borderId="129" xfId="0" applyNumberFormat="1" applyFont="1" applyBorder="1" applyAlignment="1">
      <alignment horizontal="right" vertical="center"/>
    </xf>
    <xf numFmtId="0" fontId="18" fillId="0" borderId="129" xfId="0" applyFont="1" applyBorder="1" applyAlignment="1">
      <alignment horizontal="right" vertical="center"/>
    </xf>
    <xf numFmtId="0" fontId="18" fillId="0" borderId="172" xfId="0" applyFont="1" applyBorder="1" applyAlignment="1">
      <alignment horizontal="right" vertical="center" wrapText="1"/>
    </xf>
    <xf numFmtId="0" fontId="18" fillId="4" borderId="147" xfId="0" applyFont="1" applyFill="1" applyBorder="1" applyAlignment="1">
      <alignment horizontal="right" vertical="center" wrapText="1"/>
    </xf>
    <xf numFmtId="0" fontId="18" fillId="0" borderId="147" xfId="0" applyFont="1" applyBorder="1" applyAlignment="1">
      <alignment horizontal="right" vertical="center" wrapText="1"/>
    </xf>
    <xf numFmtId="0" fontId="18" fillId="4" borderId="176" xfId="0" applyFont="1" applyFill="1" applyBorder="1" applyAlignment="1">
      <alignment horizontal="right" vertical="center" wrapText="1"/>
    </xf>
    <xf numFmtId="0" fontId="40" fillId="10" borderId="177" xfId="0" applyFont="1" applyFill="1" applyBorder="1" applyAlignment="1">
      <alignment horizontal="center" vertical="center" wrapText="1"/>
    </xf>
    <xf numFmtId="0" fontId="59" fillId="10" borderId="4" xfId="0" applyFont="1" applyFill="1" applyBorder="1" applyAlignment="1">
      <alignment horizontal="left" vertical="center" wrapText="1"/>
    </xf>
    <xf numFmtId="0" fontId="41" fillId="10" borderId="179" xfId="0" applyFont="1" applyFill="1" applyBorder="1" applyAlignment="1">
      <alignment horizontal="center" vertical="center"/>
    </xf>
    <xf numFmtId="164" fontId="43" fillId="0" borderId="24" xfId="0" applyNumberFormat="1" applyFont="1" applyBorder="1"/>
    <xf numFmtId="164" fontId="43" fillId="0" borderId="1" xfId="0" applyNumberFormat="1" applyFont="1" applyBorder="1"/>
    <xf numFmtId="164" fontId="43" fillId="4" borderId="24" xfId="0" applyNumberFormat="1" applyFont="1" applyFill="1" applyBorder="1"/>
    <xf numFmtId="164" fontId="43" fillId="4" borderId="1" xfId="0" applyNumberFormat="1" applyFont="1" applyFill="1" applyBorder="1"/>
    <xf numFmtId="164" fontId="43" fillId="4" borderId="45" xfId="0" applyNumberFormat="1" applyFont="1" applyFill="1" applyBorder="1"/>
    <xf numFmtId="164" fontId="43" fillId="4" borderId="55" xfId="0" applyNumberFormat="1" applyFont="1" applyFill="1" applyBorder="1"/>
    <xf numFmtId="164" fontId="43" fillId="0" borderId="2" xfId="0" applyNumberFormat="1" applyFont="1" applyBorder="1" applyAlignment="1">
      <alignment horizontal="right" vertical="center"/>
    </xf>
    <xf numFmtId="37" fontId="43" fillId="0" borderId="182" xfId="0" applyNumberFormat="1" applyFont="1" applyBorder="1" applyAlignment="1">
      <alignment horizontal="right" vertical="center"/>
    </xf>
    <xf numFmtId="164" fontId="43" fillId="0" borderId="183" xfId="0" applyNumberFormat="1" applyFont="1" applyBorder="1" applyAlignment="1">
      <alignment horizontal="right" vertical="center"/>
    </xf>
    <xf numFmtId="164" fontId="43" fillId="0" borderId="1" xfId="0" applyNumberFormat="1" applyFont="1" applyBorder="1" applyAlignment="1">
      <alignment horizontal="right" vertical="center"/>
    </xf>
    <xf numFmtId="37" fontId="43" fillId="0" borderId="2" xfId="0" applyNumberFormat="1" applyFont="1" applyBorder="1" applyAlignment="1">
      <alignment horizontal="right" vertical="center"/>
    </xf>
    <xf numFmtId="0" fontId="77" fillId="0" borderId="0" xfId="0" applyFont="1"/>
    <xf numFmtId="0" fontId="59" fillId="10" borderId="186" xfId="0" applyFont="1" applyFill="1" applyBorder="1" applyAlignment="1">
      <alignment horizontal="center" vertical="center" wrapText="1"/>
    </xf>
    <xf numFmtId="0" fontId="59" fillId="10" borderId="187" xfId="0" applyFont="1" applyFill="1" applyBorder="1" applyAlignment="1">
      <alignment horizontal="center" vertical="center" wrapText="1"/>
    </xf>
    <xf numFmtId="0" fontId="59" fillId="10" borderId="128" xfId="0" applyFont="1" applyFill="1" applyBorder="1" applyAlignment="1">
      <alignment horizontal="center" vertical="center" wrapText="1"/>
    </xf>
    <xf numFmtId="0" fontId="59" fillId="10" borderId="188" xfId="0" applyFont="1" applyFill="1" applyBorder="1" applyAlignment="1">
      <alignment horizontal="center" vertical="center" wrapText="1"/>
    </xf>
    <xf numFmtId="0" fontId="54" fillId="0" borderId="163" xfId="0" applyFont="1" applyBorder="1" applyAlignment="1">
      <alignment horizontal="left" vertical="center" wrapText="1" indent="1"/>
    </xf>
    <xf numFmtId="165" fontId="54" fillId="0" borderId="3" xfId="0" applyNumberFormat="1" applyFont="1" applyBorder="1" applyAlignment="1">
      <alignment horizontal="right" vertical="center"/>
    </xf>
    <xf numFmtId="0" fontId="54" fillId="4" borderId="24" xfId="0" applyFont="1" applyFill="1" applyBorder="1" applyAlignment="1">
      <alignment horizontal="left" vertical="center" wrapText="1" indent="1"/>
    </xf>
    <xf numFmtId="0" fontId="54" fillId="0" borderId="24" xfId="0" applyFont="1" applyBorder="1" applyAlignment="1">
      <alignment horizontal="left" vertical="center" wrapText="1" indent="1"/>
    </xf>
    <xf numFmtId="165" fontId="54" fillId="4" borderId="3" xfId="0" applyNumberFormat="1" applyFont="1" applyFill="1" applyBorder="1" applyAlignment="1">
      <alignment horizontal="right" vertical="center"/>
    </xf>
    <xf numFmtId="37" fontId="54" fillId="4" borderId="55" xfId="0" applyNumberFormat="1" applyFont="1" applyFill="1" applyBorder="1" applyAlignment="1">
      <alignment horizontal="right" vertical="center"/>
    </xf>
    <xf numFmtId="0" fontId="59" fillId="10" borderId="190" xfId="0" applyFont="1" applyFill="1" applyBorder="1" applyAlignment="1">
      <alignment horizontal="center" vertical="center" wrapText="1"/>
    </xf>
    <xf numFmtId="0" fontId="59" fillId="10" borderId="191" xfId="0" applyFont="1" applyFill="1" applyBorder="1" applyAlignment="1">
      <alignment horizontal="center" vertical="center" wrapText="1"/>
    </xf>
    <xf numFmtId="0" fontId="59" fillId="10" borderId="21" xfId="0" applyFont="1" applyFill="1" applyBorder="1" applyAlignment="1">
      <alignment horizontal="center" vertical="center" wrapText="1"/>
    </xf>
    <xf numFmtId="0" fontId="59" fillId="10" borderId="38" xfId="0" applyFont="1" applyFill="1" applyBorder="1" applyAlignment="1">
      <alignment horizontal="center" vertical="center" wrapText="1"/>
    </xf>
    <xf numFmtId="0" fontId="44" fillId="0" borderId="1" xfId="0" applyFont="1" applyBorder="1" applyAlignment="1">
      <alignment horizontal="left" vertical="center" wrapText="1" indent="1"/>
    </xf>
    <xf numFmtId="0" fontId="44" fillId="4" borderId="1" xfId="0" applyFont="1" applyFill="1" applyBorder="1" applyAlignment="1">
      <alignment horizontal="left" vertical="center" wrapText="1" indent="1"/>
    </xf>
    <xf numFmtId="0" fontId="60" fillId="10" borderId="102" xfId="0" applyFont="1" applyFill="1" applyBorder="1" applyAlignment="1">
      <alignment horizontal="center" vertical="center" wrapText="1"/>
    </xf>
    <xf numFmtId="0" fontId="60" fillId="10" borderId="94" xfId="0" applyFont="1" applyFill="1" applyBorder="1" applyAlignment="1">
      <alignment horizontal="center" vertical="center" wrapText="1"/>
    </xf>
    <xf numFmtId="0" fontId="62" fillId="0" borderId="0" xfId="0" applyFont="1" applyAlignment="1">
      <alignment vertical="center"/>
    </xf>
    <xf numFmtId="0" fontId="54" fillId="0" borderId="36" xfId="0" applyFont="1" applyBorder="1" applyAlignment="1">
      <alignment horizontal="left" vertical="center" indent="1"/>
    </xf>
    <xf numFmtId="37" fontId="55" fillId="0" borderId="36" xfId="0" applyNumberFormat="1" applyFont="1" applyBorder="1" applyAlignment="1">
      <alignment horizontal="right" vertical="center"/>
    </xf>
    <xf numFmtId="165" fontId="55" fillId="0" borderId="36" xfId="0" applyNumberFormat="1" applyFont="1" applyBorder="1" applyAlignment="1">
      <alignment horizontal="right" vertical="center"/>
    </xf>
    <xf numFmtId="0" fontId="54" fillId="4" borderId="36" xfId="0" applyFont="1" applyFill="1" applyBorder="1" applyAlignment="1">
      <alignment horizontal="left" vertical="center" indent="1"/>
    </xf>
    <xf numFmtId="37" fontId="55" fillId="4" borderId="36" xfId="0" applyNumberFormat="1" applyFont="1" applyFill="1" applyBorder="1" applyAlignment="1">
      <alignment horizontal="right" vertical="center"/>
    </xf>
    <xf numFmtId="165" fontId="55" fillId="4" borderId="36" xfId="0" applyNumberFormat="1" applyFont="1" applyFill="1" applyBorder="1" applyAlignment="1">
      <alignment horizontal="right" vertical="center"/>
    </xf>
    <xf numFmtId="0" fontId="54" fillId="0" borderId="150" xfId="0" applyFont="1" applyBorder="1" applyAlignment="1">
      <alignment horizontal="left" vertical="center" indent="1"/>
    </xf>
    <xf numFmtId="0" fontId="54" fillId="4" borderId="150" xfId="0" applyFont="1" applyFill="1" applyBorder="1" applyAlignment="1">
      <alignment horizontal="left" vertical="center" indent="1"/>
    </xf>
    <xf numFmtId="0" fontId="60" fillId="10" borderId="190" xfId="0" applyFont="1" applyFill="1" applyBorder="1" applyAlignment="1">
      <alignment horizontal="center" vertical="center" wrapText="1"/>
    </xf>
    <xf numFmtId="0" fontId="60" fillId="10" borderId="198" xfId="0" applyFont="1" applyFill="1" applyBorder="1" applyAlignment="1">
      <alignment horizontal="center" vertical="center" wrapText="1"/>
    </xf>
    <xf numFmtId="0" fontId="44" fillId="0" borderId="77" xfId="0" applyFont="1" applyBorder="1" applyAlignment="1">
      <alignment horizontal="left" vertical="center" indent="1"/>
    </xf>
    <xf numFmtId="37" fontId="54" fillId="0" borderId="9" xfId="0" applyNumberFormat="1" applyFont="1" applyBorder="1" applyAlignment="1">
      <alignment horizontal="right" vertical="center"/>
    </xf>
    <xf numFmtId="164" fontId="54" fillId="0" borderId="139" xfId="16" applyNumberFormat="1" applyFont="1" applyFill="1" applyBorder="1" applyAlignment="1">
      <alignment horizontal="right" vertical="center"/>
    </xf>
    <xf numFmtId="37" fontId="54" fillId="0" borderId="27" xfId="0" applyNumberFormat="1" applyFont="1" applyBorder="1" applyAlignment="1">
      <alignment horizontal="right" vertical="center"/>
    </xf>
    <xf numFmtId="0" fontId="44" fillId="4" borderId="77" xfId="0" applyFont="1" applyFill="1" applyBorder="1" applyAlignment="1">
      <alignment horizontal="left" vertical="center" indent="1"/>
    </xf>
    <xf numFmtId="37" fontId="54" fillId="4" borderId="9" xfId="0" applyNumberFormat="1" applyFont="1" applyFill="1" applyBorder="1" applyAlignment="1">
      <alignment horizontal="right" vertical="center"/>
    </xf>
    <xf numFmtId="164" fontId="54" fillId="4" borderId="139" xfId="16" applyNumberFormat="1" applyFont="1" applyFill="1" applyBorder="1" applyAlignment="1">
      <alignment horizontal="right" vertical="center"/>
    </xf>
    <xf numFmtId="37" fontId="54" fillId="4" borderId="27" xfId="0" applyNumberFormat="1" applyFont="1" applyFill="1" applyBorder="1" applyAlignment="1">
      <alignment horizontal="right" vertical="center"/>
    </xf>
    <xf numFmtId="164" fontId="54" fillId="0" borderId="36" xfId="16" applyNumberFormat="1" applyFont="1" applyFill="1" applyBorder="1" applyAlignment="1">
      <alignment horizontal="right" vertical="center"/>
    </xf>
    <xf numFmtId="164" fontId="54" fillId="4" borderId="36" xfId="0" applyNumberFormat="1" applyFont="1" applyFill="1" applyBorder="1" applyAlignment="1">
      <alignment horizontal="right" vertical="center"/>
    </xf>
    <xf numFmtId="164" fontId="54" fillId="4" borderId="36" xfId="16" applyNumberFormat="1" applyFont="1" applyFill="1" applyBorder="1" applyAlignment="1">
      <alignment horizontal="right" vertical="center"/>
    </xf>
    <xf numFmtId="164" fontId="54" fillId="0" borderId="36" xfId="0" applyNumberFormat="1" applyFont="1" applyBorder="1" applyAlignment="1">
      <alignment horizontal="right" vertical="center"/>
    </xf>
    <xf numFmtId="164" fontId="54" fillId="4" borderId="199" xfId="16" applyNumberFormat="1" applyFont="1" applyFill="1" applyBorder="1" applyAlignment="1">
      <alignment horizontal="right" vertical="center"/>
    </xf>
    <xf numFmtId="37" fontId="54" fillId="0" borderId="155" xfId="0" applyNumberFormat="1" applyFont="1" applyBorder="1" applyAlignment="1">
      <alignment horizontal="right" vertical="center"/>
    </xf>
    <xf numFmtId="164" fontId="54" fillId="0" borderId="200" xfId="16" applyNumberFormat="1" applyFont="1" applyFill="1" applyBorder="1" applyAlignment="1">
      <alignment horizontal="right" vertical="center"/>
    </xf>
    <xf numFmtId="37" fontId="54" fillId="0" borderId="157" xfId="0" applyNumberFormat="1" applyFont="1" applyBorder="1" applyAlignment="1">
      <alignment horizontal="right" vertical="center"/>
    </xf>
    <xf numFmtId="37" fontId="54" fillId="0" borderId="201" xfId="0" applyNumberFormat="1" applyFont="1" applyBorder="1" applyAlignment="1">
      <alignment horizontal="right" vertical="center"/>
    </xf>
    <xf numFmtId="164" fontId="54" fillId="0" borderId="202" xfId="16" applyNumberFormat="1" applyFont="1" applyFill="1" applyBorder="1" applyAlignment="1">
      <alignment horizontal="right" vertical="center"/>
    </xf>
    <xf numFmtId="37" fontId="54" fillId="0" borderId="152" xfId="0" applyNumberFormat="1" applyFont="1" applyBorder="1" applyAlignment="1">
      <alignment horizontal="right" vertical="center"/>
    </xf>
    <xf numFmtId="164" fontId="54" fillId="0" borderId="175" xfId="16" applyNumberFormat="1" applyFont="1" applyFill="1" applyBorder="1" applyAlignment="1">
      <alignment horizontal="right" vertical="center"/>
    </xf>
    <xf numFmtId="37" fontId="54" fillId="0" borderId="55" xfId="0" applyNumberFormat="1" applyFont="1" applyBorder="1" applyAlignment="1">
      <alignment horizontal="right" vertical="center"/>
    </xf>
    <xf numFmtId="37" fontId="54" fillId="4" borderId="37" xfId="0" applyNumberFormat="1" applyFont="1" applyFill="1" applyBorder="1" applyAlignment="1">
      <alignment horizontal="right" vertical="center"/>
    </xf>
    <xf numFmtId="37" fontId="54" fillId="4" borderId="37" xfId="0" applyNumberFormat="1" applyFont="1" applyFill="1" applyBorder="1" applyAlignment="1">
      <alignment vertical="center"/>
    </xf>
    <xf numFmtId="0" fontId="44" fillId="0" borderId="203" xfId="0" applyFont="1" applyBorder="1" applyAlignment="1">
      <alignment horizontal="left" vertical="center" wrapText="1" indent="1"/>
    </xf>
    <xf numFmtId="166" fontId="44" fillId="0" borderId="139" xfId="16" applyNumberFormat="1" applyFont="1" applyFill="1" applyBorder="1" applyAlignment="1">
      <alignment horizontal="right" vertical="center" wrapText="1"/>
    </xf>
    <xf numFmtId="3" fontId="43" fillId="0" borderId="1" xfId="0" applyNumberFormat="1" applyFont="1" applyBorder="1" applyAlignment="1">
      <alignment horizontal="right" vertical="center" wrapText="1"/>
    </xf>
    <xf numFmtId="0" fontId="44" fillId="4" borderId="36" xfId="0" applyFont="1" applyFill="1" applyBorder="1" applyAlignment="1">
      <alignment horizontal="left" vertical="center" wrapText="1" indent="1"/>
    </xf>
    <xf numFmtId="166" fontId="44" fillId="4" borderId="139" xfId="16" applyNumberFormat="1" applyFont="1" applyFill="1" applyBorder="1" applyAlignment="1">
      <alignment horizontal="right" vertical="center" wrapText="1"/>
    </xf>
    <xf numFmtId="0" fontId="44" fillId="0" borderId="36" xfId="0" applyFont="1" applyBorder="1" applyAlignment="1">
      <alignment horizontal="left" vertical="center" wrapText="1" indent="1"/>
    </xf>
    <xf numFmtId="166" fontId="44" fillId="0" borderId="36" xfId="16" applyNumberFormat="1" applyFont="1" applyFill="1" applyBorder="1" applyAlignment="1">
      <alignment horizontal="right" vertical="center" wrapText="1"/>
    </xf>
    <xf numFmtId="3" fontId="44" fillId="4" borderId="36" xfId="0" applyNumberFormat="1" applyFont="1" applyFill="1" applyBorder="1" applyAlignment="1">
      <alignment horizontal="right" vertical="center" wrapText="1"/>
    </xf>
    <xf numFmtId="166" fontId="44" fillId="4" borderId="36" xfId="16" applyNumberFormat="1" applyFont="1" applyFill="1" applyBorder="1" applyAlignment="1">
      <alignment horizontal="right" vertical="center" wrapText="1"/>
    </xf>
    <xf numFmtId="3" fontId="44" fillId="0" borderId="36" xfId="0" applyNumberFormat="1" applyFont="1" applyBorder="1" applyAlignment="1">
      <alignment horizontal="right" vertical="center" wrapText="1"/>
    </xf>
    <xf numFmtId="0" fontId="43" fillId="4" borderId="167" xfId="0" applyFont="1" applyFill="1" applyBorder="1" applyAlignment="1">
      <alignment horizontal="right" vertical="center" wrapText="1"/>
    </xf>
    <xf numFmtId="166" fontId="44" fillId="4" borderId="156" xfId="16" applyNumberFormat="1" applyFont="1" applyFill="1" applyBorder="1" applyAlignment="1">
      <alignment horizontal="right" vertical="center" wrapText="1"/>
    </xf>
    <xf numFmtId="0" fontId="43" fillId="4" borderId="115" xfId="0" applyFont="1" applyFill="1" applyBorder="1" applyAlignment="1">
      <alignment horizontal="right" vertical="center" wrapText="1"/>
    </xf>
    <xf numFmtId="0" fontId="59" fillId="10" borderId="36" xfId="0" applyFont="1" applyFill="1" applyBorder="1" applyAlignment="1">
      <alignment horizontal="left" vertical="center" wrapText="1"/>
    </xf>
    <xf numFmtId="0" fontId="44" fillId="0" borderId="139" xfId="0" applyFont="1" applyBorder="1" applyAlignment="1">
      <alignment horizontal="left" vertical="center" wrapText="1" indent="1"/>
    </xf>
    <xf numFmtId="3" fontId="44" fillId="0" borderId="10" xfId="0" applyNumberFormat="1" applyFont="1" applyBorder="1" applyAlignment="1">
      <alignment horizontal="right" vertical="center" wrapText="1"/>
    </xf>
    <xf numFmtId="166" fontId="44" fillId="0" borderId="139" xfId="16" applyNumberFormat="1" applyFont="1" applyBorder="1" applyAlignment="1">
      <alignment horizontal="right" vertical="center" wrapText="1"/>
    </xf>
    <xf numFmtId="166" fontId="44" fillId="0" borderId="36" xfId="16" applyNumberFormat="1" applyFont="1" applyBorder="1" applyAlignment="1">
      <alignment horizontal="right" vertical="center" wrapText="1"/>
    </xf>
    <xf numFmtId="3" fontId="44" fillId="4" borderId="167" xfId="0" applyNumberFormat="1" applyFont="1" applyFill="1" applyBorder="1" applyAlignment="1">
      <alignment horizontal="right" vertical="center" wrapText="1"/>
    </xf>
    <xf numFmtId="3" fontId="44" fillId="4" borderId="168" xfId="0" applyNumberFormat="1" applyFont="1" applyFill="1" applyBorder="1" applyAlignment="1">
      <alignment horizontal="right" vertical="center" wrapText="1"/>
    </xf>
    <xf numFmtId="3" fontId="44" fillId="4" borderId="156" xfId="0" applyNumberFormat="1" applyFont="1" applyFill="1" applyBorder="1" applyAlignment="1">
      <alignment horizontal="right" vertical="center" wrapText="1"/>
    </xf>
    <xf numFmtId="0" fontId="60" fillId="10" borderId="191" xfId="0" applyFont="1" applyFill="1" applyBorder="1" applyAlignment="1">
      <alignment horizontal="center" vertical="center" wrapText="1"/>
    </xf>
    <xf numFmtId="0" fontId="44" fillId="0" borderId="139" xfId="0" applyFont="1" applyBorder="1" applyAlignment="1">
      <alignment horizontal="left" vertical="center" wrapText="1"/>
    </xf>
    <xf numFmtId="3" fontId="44" fillId="0" borderId="27" xfId="0" applyNumberFormat="1" applyFont="1" applyBorder="1" applyAlignment="1">
      <alignment horizontal="right" vertical="center" wrapText="1"/>
    </xf>
    <xf numFmtId="166" fontId="44" fillId="0" borderId="147" xfId="16" applyNumberFormat="1" applyFont="1" applyBorder="1" applyAlignment="1">
      <alignment horizontal="right" vertical="center" wrapText="1"/>
    </xf>
    <xf numFmtId="0" fontId="44" fillId="4" borderId="36" xfId="0" applyFont="1" applyFill="1" applyBorder="1" applyAlignment="1">
      <alignment horizontal="left" vertical="center" wrapText="1"/>
    </xf>
    <xf numFmtId="3" fontId="44" fillId="4" borderId="27" xfId="0" applyNumberFormat="1" applyFont="1" applyFill="1" applyBorder="1" applyAlignment="1">
      <alignment horizontal="right" vertical="center" wrapText="1"/>
    </xf>
    <xf numFmtId="166" fontId="44" fillId="4" borderId="147" xfId="16" applyNumberFormat="1" applyFont="1" applyFill="1" applyBorder="1" applyAlignment="1">
      <alignment horizontal="right" vertical="center" wrapText="1"/>
    </xf>
    <xf numFmtId="3" fontId="44" fillId="4" borderId="147" xfId="0" applyNumberFormat="1" applyFont="1" applyFill="1" applyBorder="1" applyAlignment="1">
      <alignment horizontal="right" vertical="center" wrapText="1"/>
    </xf>
    <xf numFmtId="0" fontId="44" fillId="0" borderId="36" xfId="0" applyFont="1" applyBorder="1" applyAlignment="1">
      <alignment horizontal="left" vertical="center" wrapText="1"/>
    </xf>
    <xf numFmtId="3" fontId="44" fillId="0" borderId="147" xfId="0" applyNumberFormat="1" applyFont="1" applyBorder="1" applyAlignment="1">
      <alignment horizontal="right" vertical="center" wrapText="1"/>
    </xf>
    <xf numFmtId="3" fontId="44" fillId="4" borderId="204" xfId="0" applyNumberFormat="1" applyFont="1" applyFill="1" applyBorder="1" applyAlignment="1">
      <alignment horizontal="right" vertical="center" wrapText="1"/>
    </xf>
    <xf numFmtId="166" fontId="44" fillId="4" borderId="176" xfId="16" applyNumberFormat="1" applyFont="1" applyFill="1" applyBorder="1" applyAlignment="1">
      <alignment horizontal="right" vertical="center" wrapText="1"/>
    </xf>
    <xf numFmtId="3" fontId="44" fillId="4" borderId="176" xfId="0" applyNumberFormat="1" applyFont="1" applyFill="1" applyBorder="1" applyAlignment="1">
      <alignment horizontal="right" vertical="center" wrapText="1"/>
    </xf>
    <xf numFmtId="3" fontId="44" fillId="0" borderId="52" xfId="0" applyNumberFormat="1" applyFont="1" applyBorder="1" applyAlignment="1">
      <alignment horizontal="right" vertical="center" wrapText="1"/>
    </xf>
    <xf numFmtId="166" fontId="44" fillId="0" borderId="148" xfId="16" applyNumberFormat="1" applyFont="1" applyBorder="1" applyAlignment="1">
      <alignment horizontal="right" vertical="center" wrapText="1"/>
    </xf>
    <xf numFmtId="3" fontId="44" fillId="0" borderId="129" xfId="0" applyNumberFormat="1" applyFont="1" applyBorder="1" applyAlignment="1">
      <alignment horizontal="right" vertical="center" wrapText="1"/>
    </xf>
    <xf numFmtId="166" fontId="44" fillId="0" borderId="147" xfId="0" applyNumberFormat="1" applyFont="1" applyBorder="1" applyAlignment="1">
      <alignment horizontal="right" vertical="center" wrapText="1"/>
    </xf>
    <xf numFmtId="166" fontId="44" fillId="4" borderId="147" xfId="0" applyNumberFormat="1" applyFont="1" applyFill="1" applyBorder="1" applyAlignment="1">
      <alignment horizontal="right" vertical="center" wrapText="1"/>
    </xf>
    <xf numFmtId="166" fontId="44" fillId="4" borderId="176" xfId="0" applyNumberFormat="1" applyFont="1" applyFill="1" applyBorder="1" applyAlignment="1">
      <alignment horizontal="right" vertical="center" wrapText="1"/>
    </xf>
    <xf numFmtId="166" fontId="44" fillId="0" borderId="148" xfId="0" applyNumberFormat="1" applyFont="1" applyBorder="1" applyAlignment="1">
      <alignment horizontal="right" vertical="center" wrapText="1"/>
    </xf>
    <xf numFmtId="0" fontId="18" fillId="0" borderId="0" xfId="0" applyFont="1" applyAlignment="1">
      <alignment wrapText="1"/>
    </xf>
    <xf numFmtId="0" fontId="18" fillId="0" borderId="0" xfId="0" applyFont="1" applyAlignment="1">
      <alignment horizontal="center"/>
    </xf>
    <xf numFmtId="0" fontId="60" fillId="10" borderId="78" xfId="0" applyFont="1" applyFill="1" applyBorder="1" applyAlignment="1">
      <alignment horizontal="center" vertical="center" wrapText="1"/>
    </xf>
    <xf numFmtId="0" fontId="60" fillId="10" borderId="180" xfId="0" applyFont="1" applyFill="1" applyBorder="1" applyAlignment="1">
      <alignment horizontal="center" vertical="center" wrapText="1"/>
    </xf>
    <xf numFmtId="0" fontId="60" fillId="10" borderId="23" xfId="0" applyFont="1" applyFill="1" applyBorder="1" applyAlignment="1">
      <alignment horizontal="center" vertical="center" wrapText="1"/>
    </xf>
    <xf numFmtId="0" fontId="21" fillId="0" borderId="0" xfId="0" applyFont="1" applyAlignment="1">
      <alignment horizontal="center"/>
    </xf>
    <xf numFmtId="37" fontId="43" fillId="0" borderId="47" xfId="0" applyNumberFormat="1" applyFont="1" applyBorder="1" applyAlignment="1">
      <alignment horizontal="right" vertical="center"/>
    </xf>
    <xf numFmtId="164" fontId="43" fillId="0" borderId="45" xfId="0" applyNumberFormat="1" applyFont="1" applyBorder="1" applyAlignment="1">
      <alignment horizontal="right" vertical="center"/>
    </xf>
    <xf numFmtId="164" fontId="43" fillId="4" borderId="37" xfId="0" applyNumberFormat="1" applyFont="1" applyFill="1" applyBorder="1" applyAlignment="1">
      <alignment horizontal="right" vertical="center"/>
    </xf>
    <xf numFmtId="0" fontId="44" fillId="0" borderId="0" xfId="0" applyFont="1" applyAlignment="1">
      <alignment horizontal="left" vertical="center" wrapText="1"/>
    </xf>
    <xf numFmtId="37" fontId="43" fillId="0" borderId="48" xfId="0" applyNumberFormat="1" applyFont="1" applyBorder="1" applyAlignment="1">
      <alignment horizontal="right" vertical="center"/>
    </xf>
    <xf numFmtId="37" fontId="43" fillId="0" borderId="55" xfId="0" applyNumberFormat="1" applyFont="1" applyBorder="1" applyAlignment="1">
      <alignment horizontal="right" vertical="center"/>
    </xf>
    <xf numFmtId="0" fontId="44" fillId="0" borderId="0" xfId="0" applyFont="1" applyAlignment="1">
      <alignment horizontal="center"/>
    </xf>
    <xf numFmtId="0" fontId="60" fillId="10" borderId="80" xfId="0" applyFont="1" applyFill="1" applyBorder="1" applyAlignment="1">
      <alignment horizontal="center" vertical="center" wrapText="1"/>
    </xf>
    <xf numFmtId="0" fontId="60" fillId="10" borderId="162" xfId="0" applyFont="1" applyFill="1" applyBorder="1" applyAlignment="1">
      <alignment horizontal="center" vertical="center" wrapText="1"/>
    </xf>
    <xf numFmtId="0" fontId="60" fillId="10" borderId="103" xfId="0" applyFont="1" applyFill="1" applyBorder="1" applyAlignment="1">
      <alignment horizontal="center" vertical="center" wrapText="1"/>
    </xf>
    <xf numFmtId="0" fontId="60" fillId="10" borderId="207" xfId="0" applyFont="1" applyFill="1" applyBorder="1" applyAlignment="1">
      <alignment horizontal="center" vertical="center" wrapText="1"/>
    </xf>
    <xf numFmtId="164" fontId="54" fillId="0" borderId="203" xfId="16" applyNumberFormat="1" applyFont="1" applyBorder="1" applyAlignment="1">
      <alignment horizontal="right" vertical="center"/>
    </xf>
    <xf numFmtId="164" fontId="44" fillId="0" borderId="203" xfId="16" applyNumberFormat="1" applyFont="1" applyBorder="1" applyAlignment="1">
      <alignment horizontal="right" vertical="center"/>
    </xf>
    <xf numFmtId="164" fontId="54" fillId="0" borderId="163" xfId="16" applyNumberFormat="1" applyFont="1" applyBorder="1" applyAlignment="1">
      <alignment horizontal="right" vertical="center"/>
    </xf>
    <xf numFmtId="164" fontId="54" fillId="0" borderId="24" xfId="16" applyNumberFormat="1" applyFont="1" applyBorder="1" applyAlignment="1">
      <alignment horizontal="right" vertical="center"/>
    </xf>
    <xf numFmtId="164" fontId="54" fillId="0" borderId="1" xfId="16" applyNumberFormat="1" applyFont="1" applyBorder="1" applyAlignment="1">
      <alignment horizontal="right" vertical="center"/>
    </xf>
    <xf numFmtId="164" fontId="44" fillId="4" borderId="36" xfId="16" applyNumberFormat="1" applyFont="1" applyFill="1" applyBorder="1" applyAlignment="1">
      <alignment horizontal="right" vertical="center"/>
    </xf>
    <xf numFmtId="164" fontId="54" fillId="4" borderId="24" xfId="16" applyNumberFormat="1" applyFont="1" applyFill="1" applyBorder="1" applyAlignment="1">
      <alignment horizontal="right" vertical="center"/>
    </xf>
    <xf numFmtId="164" fontId="54" fillId="4" borderId="1" xfId="16" applyNumberFormat="1" applyFont="1" applyFill="1" applyBorder="1" applyAlignment="1">
      <alignment horizontal="right" vertical="center"/>
    </xf>
    <xf numFmtId="164" fontId="54" fillId="0" borderId="36" xfId="16" applyNumberFormat="1" applyFont="1" applyBorder="1" applyAlignment="1">
      <alignment horizontal="right" vertical="center"/>
    </xf>
    <xf numFmtId="164" fontId="44" fillId="0" borderId="36" xfId="16" applyNumberFormat="1" applyFont="1" applyBorder="1" applyAlignment="1">
      <alignment horizontal="right" vertical="center"/>
    </xf>
    <xf numFmtId="164" fontId="54" fillId="0" borderId="150" xfId="16" applyNumberFormat="1" applyFont="1" applyBorder="1" applyAlignment="1">
      <alignment horizontal="right" vertical="center"/>
    </xf>
    <xf numFmtId="164" fontId="44" fillId="0" borderId="150" xfId="16" applyNumberFormat="1" applyFont="1" applyBorder="1" applyAlignment="1">
      <alignment horizontal="right" vertical="center"/>
    </xf>
    <xf numFmtId="164" fontId="54" fillId="0" borderId="75" xfId="16" applyNumberFormat="1" applyFont="1" applyBorder="1" applyAlignment="1">
      <alignment horizontal="right" vertical="center"/>
    </xf>
    <xf numFmtId="164" fontId="54" fillId="0" borderId="165" xfId="16" applyNumberFormat="1" applyFont="1" applyBorder="1" applyAlignment="1">
      <alignment horizontal="right" vertical="center"/>
    </xf>
    <xf numFmtId="37" fontId="54" fillId="0" borderId="47" xfId="0" applyNumberFormat="1" applyFont="1" applyBorder="1" applyAlignment="1">
      <alignment horizontal="right" vertical="center"/>
    </xf>
    <xf numFmtId="164" fontId="54" fillId="0" borderId="151" xfId="16" applyNumberFormat="1" applyFont="1" applyFill="1" applyBorder="1" applyAlignment="1">
      <alignment horizontal="right" vertical="center"/>
    </xf>
    <xf numFmtId="164" fontId="44" fillId="0" borderId="151" xfId="16" applyNumberFormat="1" applyFont="1" applyFill="1" applyBorder="1" applyAlignment="1">
      <alignment horizontal="right" vertical="center"/>
    </xf>
    <xf numFmtId="164" fontId="54" fillId="0" borderId="45" xfId="16" applyNumberFormat="1" applyFont="1" applyFill="1" applyBorder="1" applyAlignment="1">
      <alignment horizontal="right" vertical="center"/>
    </xf>
    <xf numFmtId="164" fontId="54" fillId="0" borderId="55" xfId="16" applyNumberFormat="1" applyFont="1" applyFill="1" applyBorder="1" applyAlignment="1">
      <alignment horizontal="right" vertical="center"/>
    </xf>
    <xf numFmtId="0" fontId="44" fillId="0" borderId="0" xfId="0" applyFont="1" applyAlignment="1">
      <alignment horizontal="center" vertical="center"/>
    </xf>
    <xf numFmtId="164" fontId="54" fillId="0" borderId="209" xfId="16" applyNumberFormat="1" applyFont="1" applyBorder="1" applyAlignment="1">
      <alignment horizontal="right" vertical="center"/>
    </xf>
    <xf numFmtId="0" fontId="44" fillId="4" borderId="45" xfId="0" applyFont="1" applyFill="1" applyBorder="1" applyAlignment="1">
      <alignment horizontal="left" vertical="center" indent="1"/>
    </xf>
    <xf numFmtId="0" fontId="10" fillId="0" borderId="0" xfId="0" applyFont="1" applyAlignment="1">
      <alignment horizontal="left" vertical="center"/>
    </xf>
    <xf numFmtId="0" fontId="41" fillId="10" borderId="70" xfId="0" applyFont="1" applyFill="1" applyBorder="1" applyAlignment="1">
      <alignment horizontal="center" vertical="center" wrapText="1"/>
    </xf>
    <xf numFmtId="0" fontId="41" fillId="10" borderId="23" xfId="0" applyFont="1" applyFill="1" applyBorder="1" applyAlignment="1">
      <alignment horizontal="center" vertical="center" wrapText="1"/>
    </xf>
    <xf numFmtId="0" fontId="5" fillId="0" borderId="0" xfId="0" applyFont="1" applyAlignment="1">
      <alignment vertical="center" wrapText="1"/>
    </xf>
    <xf numFmtId="0" fontId="41" fillId="10" borderId="181" xfId="0" applyFont="1" applyFill="1" applyBorder="1" applyAlignment="1">
      <alignment horizontal="center" vertical="center" wrapText="1"/>
    </xf>
    <xf numFmtId="0" fontId="60" fillId="10" borderId="33" xfId="0" applyFont="1" applyFill="1" applyBorder="1" applyAlignment="1">
      <alignment horizontal="center" vertical="center" wrapText="1"/>
    </xf>
    <xf numFmtId="0" fontId="79" fillId="10" borderId="20" xfId="0" applyFont="1" applyFill="1" applyBorder="1" applyAlignment="1">
      <alignment horizontal="center" vertical="center" wrapText="1"/>
    </xf>
    <xf numFmtId="0" fontId="79" fillId="10" borderId="38" xfId="0" applyFont="1" applyFill="1" applyBorder="1" applyAlignment="1">
      <alignment horizontal="center" vertical="center" wrapText="1"/>
    </xf>
    <xf numFmtId="0" fontId="79" fillId="10" borderId="21" xfId="0" applyFont="1" applyFill="1" applyBorder="1" applyAlignment="1">
      <alignment horizontal="center" vertical="center" wrapText="1"/>
    </xf>
    <xf numFmtId="0" fontId="79" fillId="10" borderId="42" xfId="0" applyFont="1" applyFill="1" applyBorder="1" applyAlignment="1">
      <alignment horizontal="center" vertical="center" wrapText="1"/>
    </xf>
    <xf numFmtId="164" fontId="44" fillId="0" borderId="1" xfId="0" applyNumberFormat="1" applyFont="1" applyBorder="1" applyAlignment="1">
      <alignment vertical="center"/>
    </xf>
    <xf numFmtId="0" fontId="44" fillId="4" borderId="24" xfId="0" applyFont="1" applyFill="1" applyBorder="1" applyAlignment="1">
      <alignment horizontal="left" vertical="center" wrapText="1" indent="1"/>
    </xf>
    <xf numFmtId="164" fontId="44" fillId="4" borderId="1" xfId="0" applyNumberFormat="1" applyFont="1" applyFill="1" applyBorder="1" applyAlignment="1">
      <alignment vertical="center"/>
    </xf>
    <xf numFmtId="49" fontId="44" fillId="4" borderId="24" xfId="0" applyNumberFormat="1" applyFont="1" applyFill="1" applyBorder="1" applyAlignment="1">
      <alignment horizontal="left" vertical="center" indent="1"/>
    </xf>
    <xf numFmtId="0" fontId="81" fillId="0" borderId="0" xfId="0" applyFont="1" applyAlignment="1">
      <alignment vertical="center"/>
    </xf>
    <xf numFmtId="0" fontId="82" fillId="0" borderId="0" xfId="0" applyFont="1" applyAlignment="1">
      <alignment vertical="center"/>
    </xf>
    <xf numFmtId="0" fontId="82" fillId="0" borderId="0" xfId="0" applyFont="1" applyAlignment="1">
      <alignment horizontal="left" vertical="center"/>
    </xf>
    <xf numFmtId="0" fontId="43" fillId="0" borderId="24" xfId="0" applyFont="1" applyBorder="1" applyAlignment="1">
      <alignment horizontal="left" vertical="center" wrapText="1" indent="1"/>
    </xf>
    <xf numFmtId="37" fontId="44" fillId="0" borderId="1" xfId="0" applyNumberFormat="1" applyFont="1" applyBorder="1" applyAlignment="1">
      <alignment vertical="center"/>
    </xf>
    <xf numFmtId="0" fontId="43" fillId="4" borderId="24" xfId="0" applyFont="1" applyFill="1" applyBorder="1" applyAlignment="1">
      <alignment horizontal="left" vertical="center" wrapText="1" indent="1"/>
    </xf>
    <xf numFmtId="37" fontId="44" fillId="4" borderId="1" xfId="0" applyNumberFormat="1" applyFont="1" applyFill="1" applyBorder="1" applyAlignment="1">
      <alignment vertical="center"/>
    </xf>
    <xf numFmtId="3" fontId="18" fillId="0" borderId="0" xfId="0" applyNumberFormat="1" applyFont="1" applyAlignment="1">
      <alignment horizontal="right" vertical="center" wrapText="1"/>
    </xf>
    <xf numFmtId="166" fontId="18" fillId="0" borderId="0" xfId="0" applyNumberFormat="1" applyFont="1" applyAlignment="1">
      <alignment horizontal="right" vertical="center" wrapText="1"/>
    </xf>
    <xf numFmtId="10" fontId="18" fillId="0" borderId="0" xfId="0" applyNumberFormat="1" applyFont="1" applyAlignment="1">
      <alignment horizontal="right" vertical="center" wrapText="1"/>
    </xf>
    <xf numFmtId="0" fontId="34" fillId="0" borderId="0" xfId="0" applyFont="1" applyAlignment="1">
      <alignment horizontal="left" vertical="center" wrapText="1"/>
    </xf>
    <xf numFmtId="0" fontId="83" fillId="0" borderId="0" xfId="0" applyFont="1" applyAlignment="1">
      <alignment horizontal="left" vertical="center"/>
    </xf>
    <xf numFmtId="0" fontId="63" fillId="0" borderId="0" xfId="0" applyFont="1" applyAlignment="1">
      <alignment horizontal="left" vertical="center"/>
    </xf>
    <xf numFmtId="0" fontId="5" fillId="0" borderId="0" xfId="0" applyFont="1" applyAlignment="1">
      <alignment horizontal="left" vertical="center"/>
    </xf>
    <xf numFmtId="37" fontId="44" fillId="0" borderId="1" xfId="0" applyNumberFormat="1" applyFont="1" applyBorder="1"/>
    <xf numFmtId="164" fontId="44" fillId="0" borderId="1" xfId="0" applyNumberFormat="1" applyFont="1" applyBorder="1"/>
    <xf numFmtId="164" fontId="44" fillId="0" borderId="24" xfId="0" applyNumberFormat="1" applyFont="1" applyBorder="1"/>
    <xf numFmtId="37" fontId="44" fillId="4" borderId="1" xfId="0" applyNumberFormat="1" applyFont="1" applyFill="1" applyBorder="1"/>
    <xf numFmtId="164" fontId="44" fillId="4" borderId="1" xfId="0" applyNumberFormat="1" applyFont="1" applyFill="1" applyBorder="1"/>
    <xf numFmtId="164" fontId="44" fillId="4" borderId="24" xfId="0" applyNumberFormat="1" applyFont="1" applyFill="1" applyBorder="1"/>
    <xf numFmtId="0" fontId="84" fillId="0" borderId="0" xfId="0" applyFont="1" applyAlignment="1">
      <alignment vertical="center"/>
    </xf>
    <xf numFmtId="49" fontId="44" fillId="0" borderId="24" xfId="0" applyNumberFormat="1" applyFont="1" applyBorder="1" applyAlignment="1">
      <alignment horizontal="left" vertical="center" indent="1"/>
    </xf>
    <xf numFmtId="166" fontId="18" fillId="0" borderId="0" xfId="0" applyNumberFormat="1" applyFont="1" applyAlignment="1">
      <alignment vertical="center" wrapText="1"/>
    </xf>
    <xf numFmtId="0" fontId="83" fillId="0" borderId="0" xfId="0" applyFont="1" applyAlignment="1">
      <alignment horizontal="left" vertical="center" indent="1"/>
    </xf>
    <xf numFmtId="0" fontId="18" fillId="0" borderId="0" xfId="0" applyFont="1" applyAlignment="1">
      <alignment horizontal="left" indent="1"/>
    </xf>
    <xf numFmtId="0" fontId="18" fillId="0" borderId="0" xfId="0" applyFont="1" applyAlignment="1">
      <alignment horizontal="left" vertical="center" indent="1"/>
    </xf>
    <xf numFmtId="0" fontId="31" fillId="0" borderId="0" xfId="0" applyFont="1" applyAlignment="1">
      <alignment horizontal="left" vertical="center" indent="1"/>
    </xf>
    <xf numFmtId="0" fontId="21" fillId="0" borderId="0" xfId="0" applyFont="1" applyAlignment="1">
      <alignment horizontal="left" indent="1"/>
    </xf>
    <xf numFmtId="0" fontId="42" fillId="0" borderId="0" xfId="0" applyFont="1" applyAlignment="1">
      <alignment horizontal="left" vertical="center" indent="1"/>
    </xf>
    <xf numFmtId="0" fontId="18" fillId="0" borderId="0" xfId="0" applyFont="1" applyAlignment="1">
      <alignment horizontal="left" vertical="center" wrapText="1" indent="1"/>
    </xf>
    <xf numFmtId="0" fontId="86" fillId="0" borderId="0" xfId="0" applyFont="1" applyAlignment="1">
      <alignment horizontal="left" vertical="center" wrapText="1"/>
    </xf>
    <xf numFmtId="0" fontId="50" fillId="0" borderId="0" xfId="0" applyFont="1" applyAlignment="1">
      <alignment vertical="center"/>
    </xf>
    <xf numFmtId="0" fontId="60" fillId="10" borderId="42" xfId="0" applyFont="1" applyFill="1" applyBorder="1" applyAlignment="1">
      <alignment horizontal="center" vertical="center" wrapText="1"/>
    </xf>
    <xf numFmtId="0" fontId="85" fillId="0" borderId="0" xfId="0" applyFont="1" applyAlignment="1">
      <alignment vertical="center" wrapText="1"/>
    </xf>
    <xf numFmtId="0" fontId="44" fillId="0" borderId="1" xfId="0" applyFont="1" applyBorder="1" applyAlignment="1">
      <alignment horizontal="right" vertical="center" indent="1"/>
    </xf>
    <xf numFmtId="0" fontId="18" fillId="0" borderId="0" xfId="0" applyFont="1" applyAlignment="1">
      <alignment vertical="center" wrapText="1"/>
    </xf>
    <xf numFmtId="0" fontId="44" fillId="4" borderId="1" xfId="0" applyFont="1" applyFill="1" applyBorder="1" applyAlignment="1">
      <alignment horizontal="right" vertical="center" indent="1"/>
    </xf>
    <xf numFmtId="164" fontId="44" fillId="4" borderId="1" xfId="0" applyNumberFormat="1" applyFont="1" applyFill="1" applyBorder="1" applyAlignment="1">
      <alignment horizontal="right" vertical="center"/>
    </xf>
    <xf numFmtId="49" fontId="44" fillId="0" borderId="2" xfId="0" applyNumberFormat="1" applyFont="1" applyBorder="1" applyAlignment="1">
      <alignment horizontal="left" vertical="center" indent="1"/>
    </xf>
    <xf numFmtId="164" fontId="44" fillId="0" borderId="25" xfId="0" applyNumberFormat="1" applyFont="1" applyBorder="1" applyAlignment="1">
      <alignment vertical="center"/>
    </xf>
    <xf numFmtId="0" fontId="44" fillId="0" borderId="3" xfId="0" applyFont="1" applyBorder="1" applyAlignment="1">
      <alignment horizontal="right" vertical="center" indent="1"/>
    </xf>
    <xf numFmtId="0" fontId="44" fillId="4" borderId="3" xfId="0" applyFont="1" applyFill="1" applyBorder="1" applyAlignment="1">
      <alignment horizontal="right" vertical="center" indent="1"/>
    </xf>
    <xf numFmtId="0" fontId="44" fillId="0" borderId="24" xfId="0" applyFont="1" applyBorder="1" applyAlignment="1">
      <alignment horizontal="right" vertical="center" indent="1"/>
    </xf>
    <xf numFmtId="0" fontId="44" fillId="4" borderId="24" xfId="0" applyFont="1" applyFill="1" applyBorder="1" applyAlignment="1">
      <alignment horizontal="right" vertical="center" indent="1"/>
    </xf>
    <xf numFmtId="49" fontId="44" fillId="0" borderId="0" xfId="0" applyNumberFormat="1" applyFont="1" applyAlignment="1">
      <alignment horizontal="left" vertical="center" indent="1"/>
    </xf>
    <xf numFmtId="0" fontId="58" fillId="0" borderId="0" xfId="0" applyFont="1" applyAlignment="1">
      <alignment vertical="center" wrapText="1"/>
    </xf>
    <xf numFmtId="0" fontId="44" fillId="0" borderId="219" xfId="0" applyFont="1" applyBorder="1" applyAlignment="1">
      <alignment horizontal="left" vertical="center" wrapText="1" indent="1"/>
    </xf>
    <xf numFmtId="164" fontId="44" fillId="0" borderId="3" xfId="0" applyNumberFormat="1" applyFont="1" applyBorder="1" applyAlignment="1">
      <alignment vertical="center"/>
    </xf>
    <xf numFmtId="166" fontId="18" fillId="0" borderId="37" xfId="0" applyNumberFormat="1" applyFont="1" applyBorder="1" applyAlignment="1">
      <alignment horizontal="right" vertical="center" wrapText="1"/>
    </xf>
    <xf numFmtId="164" fontId="44" fillId="4" borderId="3" xfId="0" applyNumberFormat="1" applyFont="1" applyFill="1" applyBorder="1" applyAlignment="1">
      <alignment vertical="center"/>
    </xf>
    <xf numFmtId="166" fontId="18" fillId="4" borderId="1" xfId="0" applyNumberFormat="1" applyFont="1" applyFill="1" applyBorder="1" applyAlignment="1">
      <alignment horizontal="right" vertical="center" wrapText="1"/>
    </xf>
    <xf numFmtId="166" fontId="18" fillId="0" borderId="1" xfId="0" applyNumberFormat="1" applyFont="1" applyBorder="1" applyAlignment="1">
      <alignment horizontal="right" vertical="center" wrapText="1"/>
    </xf>
    <xf numFmtId="0" fontId="41" fillId="10" borderId="88" xfId="0" applyFont="1" applyFill="1" applyBorder="1" applyAlignment="1">
      <alignment horizontal="center" vertical="center" wrapText="1"/>
    </xf>
    <xf numFmtId="0" fontId="41" fillId="10" borderId="214" xfId="0" applyFont="1" applyFill="1" applyBorder="1" applyAlignment="1">
      <alignment horizontal="center" vertical="center" wrapText="1"/>
    </xf>
    <xf numFmtId="0" fontId="18" fillId="0" borderId="3" xfId="0" applyFont="1" applyBorder="1" applyAlignment="1">
      <alignment horizontal="right" vertical="center" wrapText="1" indent="1"/>
    </xf>
    <xf numFmtId="0" fontId="18" fillId="0" borderId="1" xfId="0" applyFont="1" applyBorder="1" applyAlignment="1">
      <alignment horizontal="right" vertical="center" wrapText="1" indent="1"/>
    </xf>
    <xf numFmtId="0" fontId="18" fillId="4" borderId="3" xfId="0" applyFont="1" applyFill="1" applyBorder="1" applyAlignment="1">
      <alignment horizontal="right" vertical="center" wrapText="1" indent="1"/>
    </xf>
    <xf numFmtId="0" fontId="18" fillId="4" borderId="1" xfId="0" applyFont="1" applyFill="1" applyBorder="1" applyAlignment="1">
      <alignment horizontal="right" vertical="center" wrapText="1" indent="1"/>
    </xf>
    <xf numFmtId="0" fontId="41" fillId="10" borderId="98" xfId="0" applyFont="1" applyFill="1" applyBorder="1" applyAlignment="1">
      <alignment horizontal="center" vertical="center" wrapText="1"/>
    </xf>
    <xf numFmtId="0" fontId="79" fillId="10" borderId="98" xfId="0" applyFont="1" applyFill="1" applyBorder="1" applyAlignment="1">
      <alignment horizontal="center" vertical="center" wrapText="1"/>
    </xf>
    <xf numFmtId="0" fontId="79" fillId="10" borderId="15" xfId="0" applyFont="1" applyFill="1" applyBorder="1" applyAlignment="1">
      <alignment horizontal="center" vertical="center" wrapText="1"/>
    </xf>
    <xf numFmtId="0" fontId="87" fillId="10" borderId="98" xfId="0" applyFont="1" applyFill="1" applyBorder="1" applyAlignment="1">
      <alignment horizontal="center" vertical="center" wrapText="1"/>
    </xf>
    <xf numFmtId="0" fontId="41" fillId="10" borderId="13" xfId="0" applyFont="1" applyFill="1" applyBorder="1" applyAlignment="1">
      <alignment horizontal="center" vertical="center" wrapText="1"/>
    </xf>
    <xf numFmtId="0" fontId="87" fillId="10" borderId="15" xfId="0" applyFont="1" applyFill="1" applyBorder="1" applyAlignment="1">
      <alignment horizontal="center" vertical="center" wrapText="1"/>
    </xf>
    <xf numFmtId="0" fontId="79" fillId="10" borderId="205" xfId="0" applyFont="1" applyFill="1" applyBorder="1" applyAlignment="1">
      <alignment horizontal="center" vertical="center" wrapText="1"/>
    </xf>
    <xf numFmtId="0" fontId="21" fillId="0" borderId="39" xfId="0" applyFont="1" applyBorder="1" applyAlignment="1">
      <alignment vertical="center"/>
    </xf>
    <xf numFmtId="0" fontId="79" fillId="10" borderId="23" xfId="0" applyFont="1" applyFill="1" applyBorder="1" applyAlignment="1">
      <alignment horizontal="center" vertical="center" wrapText="1"/>
    </xf>
    <xf numFmtId="0" fontId="79" fillId="10" borderId="35" xfId="0" applyFont="1" applyFill="1" applyBorder="1" applyAlignment="1">
      <alignment horizontal="center" vertical="center" wrapText="1"/>
    </xf>
    <xf numFmtId="0" fontId="5" fillId="0" borderId="221" xfId="0" applyFont="1" applyBorder="1" applyAlignment="1">
      <alignment horizontal="left" vertical="center" wrapText="1" indent="1"/>
    </xf>
    <xf numFmtId="164" fontId="44" fillId="0" borderId="66" xfId="0" applyNumberFormat="1" applyFont="1" applyBorder="1" applyAlignment="1">
      <alignment vertical="center"/>
    </xf>
    <xf numFmtId="164" fontId="55" fillId="0" borderId="71" xfId="0" applyNumberFormat="1" applyFont="1" applyBorder="1" applyAlignment="1">
      <alignment horizontal="right" vertical="center"/>
    </xf>
    <xf numFmtId="164" fontId="44" fillId="0" borderId="71" xfId="0" applyNumberFormat="1" applyFont="1" applyBorder="1" applyAlignment="1">
      <alignment vertical="center"/>
    </xf>
    <xf numFmtId="164" fontId="43" fillId="0" borderId="66" xfId="0" applyNumberFormat="1" applyFont="1" applyBorder="1" applyAlignment="1">
      <alignment horizontal="right" vertical="center"/>
    </xf>
    <xf numFmtId="164" fontId="43" fillId="0" borderId="66" xfId="0" applyNumberFormat="1" applyFont="1" applyBorder="1" applyAlignment="1">
      <alignment vertical="center"/>
    </xf>
    <xf numFmtId="0" fontId="5" fillId="4" borderId="221" xfId="0" applyFont="1" applyFill="1" applyBorder="1" applyAlignment="1">
      <alignment horizontal="left" vertical="center" wrapText="1" indent="1"/>
    </xf>
    <xf numFmtId="164" fontId="44" fillId="4" borderId="66" xfId="0" applyNumberFormat="1" applyFont="1" applyFill="1" applyBorder="1" applyAlignment="1">
      <alignment vertical="center"/>
    </xf>
    <xf numFmtId="164" fontId="55" fillId="4" borderId="71" xfId="0" applyNumberFormat="1" applyFont="1" applyFill="1" applyBorder="1" applyAlignment="1">
      <alignment horizontal="right" vertical="center"/>
    </xf>
    <xf numFmtId="164" fontId="44" fillId="4" borderId="71" xfId="0" applyNumberFormat="1" applyFont="1" applyFill="1" applyBorder="1" applyAlignment="1">
      <alignment vertical="center"/>
    </xf>
    <xf numFmtId="164" fontId="43" fillId="4" borderId="66" xfId="0" applyNumberFormat="1" applyFont="1" applyFill="1" applyBorder="1" applyAlignment="1">
      <alignment horizontal="right" vertical="center"/>
    </xf>
    <xf numFmtId="164" fontId="43" fillId="4" borderId="66" xfId="0" applyNumberFormat="1" applyFont="1" applyFill="1" applyBorder="1" applyAlignment="1">
      <alignment vertical="center"/>
    </xf>
    <xf numFmtId="164" fontId="44" fillId="0" borderId="71" xfId="0" applyNumberFormat="1" applyFont="1" applyBorder="1" applyAlignment="1">
      <alignment horizontal="right" vertical="center" indent="1"/>
    </xf>
    <xf numFmtId="164" fontId="44" fillId="0" borderId="66" xfId="0" applyNumberFormat="1" applyFont="1" applyBorder="1" applyAlignment="1">
      <alignment horizontal="right" vertical="center" indent="1"/>
    </xf>
    <xf numFmtId="164" fontId="44" fillId="4" borderId="71" xfId="0" applyNumberFormat="1" applyFont="1" applyFill="1" applyBorder="1" applyAlignment="1">
      <alignment horizontal="right" vertical="center" indent="1"/>
    </xf>
    <xf numFmtId="164" fontId="44" fillId="4" borderId="66" xfId="0" applyNumberFormat="1" applyFont="1" applyFill="1" applyBorder="1" applyAlignment="1">
      <alignment horizontal="right" vertical="center" indent="1"/>
    </xf>
    <xf numFmtId="0" fontId="5" fillId="4" borderId="222" xfId="0" applyFont="1" applyFill="1" applyBorder="1" applyAlignment="1">
      <alignment horizontal="left" vertical="center" wrapText="1" indent="1"/>
    </xf>
    <xf numFmtId="0" fontId="5" fillId="0" borderId="0" xfId="0" applyFont="1" applyAlignment="1">
      <alignment horizontal="left" vertical="center" wrapText="1"/>
    </xf>
    <xf numFmtId="37" fontId="44" fillId="0" borderId="66" xfId="0" applyNumberFormat="1" applyFont="1" applyBorder="1" applyAlignment="1">
      <alignment vertical="center"/>
    </xf>
    <xf numFmtId="37" fontId="44" fillId="0" borderId="24" xfId="0" applyNumberFormat="1" applyFont="1" applyBorder="1" applyAlignment="1">
      <alignment vertical="center"/>
    </xf>
    <xf numFmtId="37" fontId="44" fillId="0" borderId="71" xfId="0" applyNumberFormat="1" applyFont="1" applyBorder="1" applyAlignment="1">
      <alignment vertical="center"/>
    </xf>
    <xf numFmtId="37" fontId="43" fillId="0" borderId="71" xfId="0" applyNumberFormat="1" applyFont="1" applyBorder="1" applyAlignment="1">
      <alignment vertical="center"/>
    </xf>
    <xf numFmtId="37" fontId="44" fillId="4" borderId="66" xfId="0" applyNumberFormat="1" applyFont="1" applyFill="1" applyBorder="1" applyAlignment="1">
      <alignment vertical="center"/>
    </xf>
    <xf numFmtId="37" fontId="44" fillId="4" borderId="24" xfId="0" applyNumberFormat="1" applyFont="1" applyFill="1" applyBorder="1" applyAlignment="1">
      <alignment vertical="center"/>
    </xf>
    <xf numFmtId="37" fontId="44" fillId="4" borderId="71" xfId="0" applyNumberFormat="1" applyFont="1" applyFill="1" applyBorder="1" applyAlignment="1">
      <alignment vertical="center"/>
    </xf>
    <xf numFmtId="37" fontId="43" fillId="4" borderId="71" xfId="0" applyNumberFormat="1" applyFont="1" applyFill="1" applyBorder="1" applyAlignment="1">
      <alignment vertical="center"/>
    </xf>
    <xf numFmtId="164" fontId="44" fillId="0" borderId="3" xfId="0" applyNumberFormat="1" applyFont="1" applyBorder="1" applyAlignment="1">
      <alignment horizontal="right" vertical="center" indent="1"/>
    </xf>
    <xf numFmtId="164" fontId="44" fillId="0" borderId="24" xfId="0" applyNumberFormat="1" applyFont="1" applyBorder="1" applyAlignment="1">
      <alignment horizontal="right" vertical="center" indent="1"/>
    </xf>
    <xf numFmtId="164" fontId="44" fillId="4" borderId="3" xfId="0" applyNumberFormat="1" applyFont="1" applyFill="1" applyBorder="1" applyAlignment="1">
      <alignment horizontal="right" vertical="center" indent="1"/>
    </xf>
    <xf numFmtId="164" fontId="44" fillId="4" borderId="24" xfId="0" applyNumberFormat="1" applyFont="1" applyFill="1" applyBorder="1" applyAlignment="1">
      <alignment horizontal="right" vertical="center" indent="1"/>
    </xf>
    <xf numFmtId="0" fontId="79" fillId="10" borderId="100" xfId="0" applyFont="1" applyFill="1" applyBorder="1" applyAlignment="1">
      <alignment horizontal="center" vertical="center" wrapText="1"/>
    </xf>
    <xf numFmtId="0" fontId="41" fillId="10" borderId="223" xfId="0" applyFont="1" applyFill="1" applyBorder="1" applyAlignment="1">
      <alignment horizontal="center" vertical="center" wrapText="1"/>
    </xf>
    <xf numFmtId="0" fontId="79" fillId="10" borderId="116" xfId="0" applyFont="1" applyFill="1" applyBorder="1" applyAlignment="1">
      <alignment horizontal="center" vertical="center" wrapText="1"/>
    </xf>
    <xf numFmtId="0" fontId="87" fillId="10" borderId="100" xfId="0" applyFont="1" applyFill="1" applyBorder="1" applyAlignment="1">
      <alignment horizontal="center" vertical="center" wrapText="1"/>
    </xf>
    <xf numFmtId="0" fontId="87" fillId="10" borderId="116" xfId="0" applyFont="1" applyFill="1" applyBorder="1" applyAlignment="1">
      <alignment horizontal="center" vertical="center" wrapText="1"/>
    </xf>
    <xf numFmtId="0" fontId="79" fillId="10" borderId="224" xfId="0" applyFont="1" applyFill="1" applyBorder="1" applyAlignment="1">
      <alignment horizontal="center" vertical="center" wrapText="1"/>
    </xf>
    <xf numFmtId="0" fontId="18" fillId="0" borderId="0" xfId="0" applyFont="1" applyAlignment="1">
      <alignment horizontal="center" vertical="center"/>
    </xf>
    <xf numFmtId="0" fontId="5" fillId="0" borderId="226" xfId="0" applyFont="1" applyBorder="1" applyAlignment="1">
      <alignment horizontal="left" vertical="center" wrapText="1" indent="1"/>
    </xf>
    <xf numFmtId="166" fontId="54" fillId="0" borderId="227" xfId="0" applyNumberFormat="1" applyFont="1" applyBorder="1" applyAlignment="1">
      <alignment horizontal="right" vertical="center" wrapText="1"/>
    </xf>
    <xf numFmtId="166" fontId="54" fillId="0" borderId="134" xfId="0" applyNumberFormat="1" applyFont="1" applyBorder="1" applyAlignment="1">
      <alignment horizontal="right" vertical="center" wrapText="1"/>
    </xf>
    <xf numFmtId="166" fontId="54" fillId="0" borderId="66" xfId="0" applyNumberFormat="1" applyFont="1" applyBorder="1" applyAlignment="1">
      <alignment horizontal="right" vertical="center" wrapText="1"/>
    </xf>
    <xf numFmtId="166" fontId="54" fillId="0" borderId="57" xfId="0" applyNumberFormat="1" applyFont="1" applyBorder="1" applyAlignment="1">
      <alignment horizontal="right" vertical="center" wrapText="1"/>
    </xf>
    <xf numFmtId="166" fontId="54" fillId="0" borderId="57" xfId="0" applyNumberFormat="1" applyFont="1" applyBorder="1" applyAlignment="1">
      <alignment vertical="center" wrapText="1"/>
    </xf>
    <xf numFmtId="166" fontId="54" fillId="0" borderId="10" xfId="0" applyNumberFormat="1" applyFont="1" applyBorder="1" applyAlignment="1">
      <alignment horizontal="right" vertical="center" wrapText="1"/>
    </xf>
    <xf numFmtId="0" fontId="5" fillId="4" borderId="228" xfId="0" applyFont="1" applyFill="1" applyBorder="1" applyAlignment="1">
      <alignment horizontal="left" vertical="center" wrapText="1" indent="1"/>
    </xf>
    <xf numFmtId="166" fontId="54" fillId="4" borderId="134" xfId="0" applyNumberFormat="1" applyFont="1" applyFill="1" applyBorder="1" applyAlignment="1">
      <alignment horizontal="right" vertical="center" wrapText="1"/>
    </xf>
    <xf numFmtId="166" fontId="54" fillId="4" borderId="66" xfId="0" applyNumberFormat="1" applyFont="1" applyFill="1" applyBorder="1" applyAlignment="1">
      <alignment horizontal="right" vertical="center" wrapText="1"/>
    </xf>
    <xf numFmtId="166" fontId="54" fillId="4" borderId="25" xfId="0" applyNumberFormat="1" applyFont="1" applyFill="1" applyBorder="1" applyAlignment="1">
      <alignment horizontal="right" vertical="center" wrapText="1"/>
    </xf>
    <xf numFmtId="166" fontId="54" fillId="4" borderId="25" xfId="0" applyNumberFormat="1" applyFont="1" applyFill="1" applyBorder="1" applyAlignment="1">
      <alignment vertical="center" wrapText="1"/>
    </xf>
    <xf numFmtId="166" fontId="54" fillId="4" borderId="3" xfId="0" applyNumberFormat="1" applyFont="1" applyFill="1" applyBorder="1" applyAlignment="1">
      <alignment horizontal="right" vertical="center" wrapText="1"/>
    </xf>
    <xf numFmtId="0" fontId="5" fillId="0" borderId="228" xfId="0" applyFont="1" applyBorder="1" applyAlignment="1">
      <alignment horizontal="left" vertical="center" wrapText="1" indent="1"/>
    </xf>
    <xf numFmtId="166" fontId="54" fillId="0" borderId="25" xfId="0" applyNumberFormat="1" applyFont="1" applyBorder="1" applyAlignment="1">
      <alignment horizontal="right" vertical="center" wrapText="1"/>
    </xf>
    <xf numFmtId="166" fontId="54" fillId="0" borderId="25" xfId="0" applyNumberFormat="1" applyFont="1" applyBorder="1" applyAlignment="1">
      <alignment vertical="center" wrapText="1"/>
    </xf>
    <xf numFmtId="166" fontId="54" fillId="0" borderId="3" xfId="0" applyNumberFormat="1" applyFont="1" applyBorder="1" applyAlignment="1">
      <alignment horizontal="right" vertical="center" wrapText="1"/>
    </xf>
    <xf numFmtId="0" fontId="5" fillId="4" borderId="229" xfId="0" applyFont="1" applyFill="1" applyBorder="1" applyAlignment="1">
      <alignment horizontal="left" vertical="center" wrapText="1" indent="1"/>
    </xf>
    <xf numFmtId="166" fontId="54" fillId="4" borderId="230" xfId="0" applyNumberFormat="1" applyFont="1" applyFill="1" applyBorder="1" applyAlignment="1">
      <alignment horizontal="right" vertical="center" wrapText="1"/>
    </xf>
    <xf numFmtId="166" fontId="18" fillId="0" borderId="227" xfId="0" applyNumberFormat="1" applyFont="1" applyBorder="1" applyAlignment="1">
      <alignment horizontal="right" vertical="center" wrapText="1"/>
    </xf>
    <xf numFmtId="166" fontId="18" fillId="0" borderId="134" xfId="0" applyNumberFormat="1" applyFont="1" applyBorder="1" applyAlignment="1">
      <alignment horizontal="right" vertical="center" wrapText="1"/>
    </xf>
    <xf numFmtId="166" fontId="18" fillId="0" borderId="66" xfId="0" applyNumberFormat="1" applyFont="1" applyBorder="1" applyAlignment="1">
      <alignment horizontal="right" vertical="center" wrapText="1"/>
    </xf>
    <xf numFmtId="166" fontId="18" fillId="4" borderId="134" xfId="0" applyNumberFormat="1" applyFont="1" applyFill="1" applyBorder="1" applyAlignment="1">
      <alignment horizontal="right" vertical="center" wrapText="1"/>
    </xf>
    <xf numFmtId="166" fontId="18" fillId="4" borderId="66" xfId="0" applyNumberFormat="1" applyFont="1" applyFill="1" applyBorder="1" applyAlignment="1">
      <alignment horizontal="right" vertical="center" wrapText="1"/>
    </xf>
    <xf numFmtId="166" fontId="18" fillId="4" borderId="230" xfId="0" applyNumberFormat="1" applyFont="1" applyFill="1" applyBorder="1" applyAlignment="1">
      <alignment horizontal="right" vertical="center" wrapText="1"/>
    </xf>
    <xf numFmtId="0" fontId="41" fillId="10" borderId="179" xfId="0" applyFont="1" applyFill="1" applyBorder="1" applyAlignment="1">
      <alignment horizontal="center" vertical="center" wrapText="1"/>
    </xf>
    <xf numFmtId="164" fontId="44" fillId="0" borderId="1" xfId="0" applyNumberFormat="1" applyFont="1" applyBorder="1" applyAlignment="1">
      <alignment horizontal="right" vertical="center" indent="1"/>
    </xf>
    <xf numFmtId="164" fontId="44" fillId="4" borderId="1" xfId="0" applyNumberFormat="1" applyFont="1" applyFill="1" applyBorder="1" applyAlignment="1">
      <alignment horizontal="right" vertical="center" indent="1"/>
    </xf>
    <xf numFmtId="37" fontId="44" fillId="4" borderId="25" xfId="0" applyNumberFormat="1" applyFont="1" applyFill="1" applyBorder="1" applyAlignment="1">
      <alignment vertical="center"/>
    </xf>
    <xf numFmtId="0" fontId="8" fillId="0" borderId="1" xfId="1" applyFont="1" applyBorder="1" applyAlignment="1">
      <alignment horizontal="left" vertical="center" indent="1"/>
    </xf>
    <xf numFmtId="49" fontId="44" fillId="4" borderId="2" xfId="0" applyNumberFormat="1" applyFont="1" applyFill="1" applyBorder="1" applyAlignment="1">
      <alignment horizontal="left" vertical="center" indent="1"/>
    </xf>
    <xf numFmtId="0" fontId="34" fillId="0" borderId="0" xfId="0" applyFont="1" applyAlignment="1">
      <alignment horizontal="left" vertical="center"/>
    </xf>
    <xf numFmtId="164" fontId="44" fillId="0" borderId="1" xfId="0" applyNumberFormat="1" applyFont="1" applyBorder="1" applyAlignment="1">
      <alignment horizontal="right" vertical="center"/>
    </xf>
    <xf numFmtId="37" fontId="44" fillId="0" borderId="3" xfId="0" applyNumberFormat="1" applyFont="1" applyBorder="1"/>
    <xf numFmtId="37" fontId="44" fillId="4" borderId="3" xfId="0" applyNumberFormat="1" applyFont="1" applyFill="1" applyBorder="1"/>
    <xf numFmtId="3" fontId="44" fillId="0" borderId="3" xfId="0" applyNumberFormat="1" applyFont="1" applyBorder="1" applyAlignment="1">
      <alignment vertical="center"/>
    </xf>
    <xf numFmtId="3" fontId="44" fillId="4" borderId="3" xfId="0" applyNumberFormat="1" applyFont="1" applyFill="1" applyBorder="1" applyAlignment="1">
      <alignment vertical="center"/>
    </xf>
    <xf numFmtId="37" fontId="44" fillId="0" borderId="0" xfId="0" applyNumberFormat="1" applyFont="1"/>
    <xf numFmtId="0" fontId="82" fillId="0" borderId="0" xfId="0" applyFont="1"/>
    <xf numFmtId="0" fontId="81" fillId="0" borderId="0" xfId="0" applyFont="1" applyAlignment="1">
      <alignment horizontal="left" vertical="center" indent="1"/>
    </xf>
    <xf numFmtId="0" fontId="10" fillId="0" borderId="0" xfId="0" applyFont="1" applyAlignment="1">
      <alignment horizontal="left" vertical="center" indent="1"/>
    </xf>
    <xf numFmtId="0" fontId="21" fillId="0" borderId="0" xfId="0" applyFont="1" applyAlignment="1">
      <alignment horizontal="left" vertical="center" indent="1"/>
    </xf>
    <xf numFmtId="0" fontId="79" fillId="10" borderId="233" xfId="0" applyFont="1" applyFill="1" applyBorder="1" applyAlignment="1">
      <alignment horizontal="center" vertical="center" wrapText="1"/>
    </xf>
    <xf numFmtId="165" fontId="54" fillId="0" borderId="36" xfId="0" applyNumberFormat="1" applyFont="1" applyBorder="1" applyAlignment="1">
      <alignment horizontal="right" vertical="center"/>
    </xf>
    <xf numFmtId="165" fontId="54" fillId="4" borderId="36" xfId="0" applyNumberFormat="1" applyFont="1" applyFill="1" applyBorder="1" applyAlignment="1">
      <alignment horizontal="right" vertical="center"/>
    </xf>
    <xf numFmtId="164" fontId="44" fillId="0" borderId="36" xfId="0" applyNumberFormat="1" applyFont="1" applyBorder="1" applyAlignment="1">
      <alignment vertical="center"/>
    </xf>
    <xf numFmtId="164" fontId="54" fillId="0" borderId="36" xfId="0" applyNumberFormat="1" applyFont="1" applyBorder="1" applyAlignment="1">
      <alignment vertical="center"/>
    </xf>
    <xf numFmtId="164" fontId="44" fillId="4" borderId="36" xfId="0" applyNumberFormat="1" applyFont="1" applyFill="1" applyBorder="1" applyAlignment="1">
      <alignment vertical="center"/>
    </xf>
    <xf numFmtId="164" fontId="54" fillId="4" borderId="36" xfId="0" applyNumberFormat="1" applyFont="1" applyFill="1" applyBorder="1" applyAlignment="1">
      <alignment vertical="center"/>
    </xf>
    <xf numFmtId="0" fontId="78" fillId="10" borderId="20" xfId="0" applyFont="1" applyFill="1" applyBorder="1" applyAlignment="1">
      <alignment horizontal="center" vertical="center" wrapText="1"/>
    </xf>
    <xf numFmtId="0" fontId="59" fillId="10" borderId="101" xfId="0" applyFont="1" applyFill="1" applyBorder="1" applyAlignment="1">
      <alignment horizontal="center" vertical="center"/>
    </xf>
    <xf numFmtId="0" fontId="78" fillId="10" borderId="179" xfId="0" applyFont="1" applyFill="1" applyBorder="1" applyAlignment="1">
      <alignment horizontal="center" vertical="center" wrapText="1"/>
    </xf>
    <xf numFmtId="0" fontId="59" fillId="10" borderId="22" xfId="0" applyFont="1" applyFill="1" applyBorder="1" applyAlignment="1">
      <alignment horizontal="center" vertical="center"/>
    </xf>
    <xf numFmtId="0" fontId="78" fillId="10" borderId="102" xfId="0" applyFont="1" applyFill="1" applyBorder="1" applyAlignment="1">
      <alignment horizontal="center" vertical="center" wrapText="1"/>
    </xf>
    <xf numFmtId="0" fontId="59" fillId="10" borderId="21" xfId="0" applyFont="1" applyFill="1" applyBorder="1" applyAlignment="1">
      <alignment horizontal="center" vertical="center"/>
    </xf>
    <xf numFmtId="164" fontId="54" fillId="0" borderId="24" xfId="0" applyNumberFormat="1" applyFont="1" applyBorder="1" applyAlignment="1">
      <alignment vertical="center"/>
    </xf>
    <xf numFmtId="37" fontId="54" fillId="0" borderId="3" xfId="0" applyNumberFormat="1" applyFont="1" applyBorder="1" applyAlignment="1">
      <alignment horizontal="right" vertical="center" indent="1"/>
    </xf>
    <xf numFmtId="164" fontId="54" fillId="0" borderId="24" xfId="0" applyNumberFormat="1" applyFont="1" applyBorder="1" applyAlignment="1">
      <alignment horizontal="right" vertical="center" indent="1"/>
    </xf>
    <xf numFmtId="164" fontId="54" fillId="4" borderId="24" xfId="0" applyNumberFormat="1" applyFont="1" applyFill="1" applyBorder="1" applyAlignment="1">
      <alignment vertical="center"/>
    </xf>
    <xf numFmtId="37" fontId="54" fillId="4" borderId="3" xfId="0" applyNumberFormat="1" applyFont="1" applyFill="1" applyBorder="1" applyAlignment="1">
      <alignment horizontal="right" vertical="center" indent="1"/>
    </xf>
    <xf numFmtId="164" fontId="54" fillId="4" borderId="24" xfId="0" applyNumberFormat="1" applyFont="1" applyFill="1" applyBorder="1" applyAlignment="1">
      <alignment horizontal="right" vertical="center" indent="1"/>
    </xf>
    <xf numFmtId="164" fontId="54" fillId="0" borderId="1" xfId="0" applyNumberFormat="1" applyFont="1" applyBorder="1" applyAlignment="1">
      <alignment horizontal="right" vertical="center" indent="1"/>
    </xf>
    <xf numFmtId="37" fontId="5" fillId="0" borderId="3" xfId="0" applyNumberFormat="1" applyFont="1" applyBorder="1" applyAlignment="1">
      <alignment horizontal="right" vertical="center"/>
    </xf>
    <xf numFmtId="164" fontId="5" fillId="0" borderId="43" xfId="0" applyNumberFormat="1" applyFont="1" applyBorder="1" applyAlignment="1">
      <alignment horizontal="right" vertical="center"/>
    </xf>
    <xf numFmtId="164" fontId="54" fillId="4" borderId="1" xfId="0" applyNumberFormat="1" applyFont="1" applyFill="1" applyBorder="1" applyAlignment="1">
      <alignment horizontal="right" vertical="center" indent="1"/>
    </xf>
    <xf numFmtId="37" fontId="5" fillId="4" borderId="3" xfId="0" applyNumberFormat="1" applyFont="1" applyFill="1" applyBorder="1" applyAlignment="1">
      <alignment horizontal="right" vertical="center"/>
    </xf>
    <xf numFmtId="164" fontId="5" fillId="4" borderId="43" xfId="0" applyNumberFormat="1" applyFont="1" applyFill="1" applyBorder="1" applyAlignment="1">
      <alignment horizontal="right" vertical="center"/>
    </xf>
    <xf numFmtId="37" fontId="54" fillId="0" borderId="1" xfId="0" applyNumberFormat="1" applyFont="1" applyBorder="1" applyAlignment="1">
      <alignment horizontal="right" vertical="center" indent="1"/>
    </xf>
    <xf numFmtId="37" fontId="54" fillId="0" borderId="24" xfId="0" applyNumberFormat="1" applyFont="1" applyBorder="1" applyAlignment="1">
      <alignment horizontal="right" vertical="center" indent="1"/>
    </xf>
    <xf numFmtId="37" fontId="54" fillId="4" borderId="1" xfId="0" applyNumberFormat="1" applyFont="1" applyFill="1" applyBorder="1" applyAlignment="1">
      <alignment horizontal="right" vertical="center" indent="1"/>
    </xf>
    <xf numFmtId="37" fontId="54" fillId="4" borderId="24" xfId="0" applyNumberFormat="1" applyFont="1" applyFill="1" applyBorder="1" applyAlignment="1">
      <alignment horizontal="right" vertical="center" indent="1"/>
    </xf>
    <xf numFmtId="0" fontId="54" fillId="0" borderId="36" xfId="0" applyFont="1" applyBorder="1" applyAlignment="1">
      <alignment horizontal="left" vertical="center" wrapText="1" indent="1"/>
    </xf>
    <xf numFmtId="0" fontId="54" fillId="0" borderId="1" xfId="0" applyFont="1" applyBorder="1" applyAlignment="1">
      <alignment horizontal="right" vertical="center" indent="1"/>
    </xf>
    <xf numFmtId="0" fontId="54" fillId="0" borderId="24" xfId="0" applyFont="1" applyBorder="1" applyAlignment="1">
      <alignment horizontal="right" vertical="center" indent="1"/>
    </xf>
    <xf numFmtId="0" fontId="54" fillId="0" borderId="3" xfId="0" applyFont="1" applyBorder="1" applyAlignment="1">
      <alignment horizontal="right" vertical="center" indent="1"/>
    </xf>
    <xf numFmtId="164" fontId="54" fillId="0" borderId="1" xfId="0" applyNumberFormat="1" applyFont="1" applyBorder="1" applyAlignment="1">
      <alignment vertical="center"/>
    </xf>
    <xf numFmtId="0" fontId="54" fillId="4" borderId="36" xfId="0" applyFont="1" applyFill="1" applyBorder="1" applyAlignment="1">
      <alignment horizontal="left" vertical="center" wrapText="1" indent="1"/>
    </xf>
    <xf numFmtId="0" fontId="54" fillId="4" borderId="3" xfId="0" applyFont="1" applyFill="1" applyBorder="1" applyAlignment="1">
      <alignment horizontal="right" vertical="center" indent="1"/>
    </xf>
    <xf numFmtId="0" fontId="54" fillId="4" borderId="24" xfId="0" applyFont="1" applyFill="1" applyBorder="1" applyAlignment="1">
      <alignment horizontal="right" vertical="center" indent="1"/>
    </xf>
    <xf numFmtId="164" fontId="54" fillId="4" borderId="1" xfId="0" applyNumberFormat="1" applyFont="1" applyFill="1" applyBorder="1" applyAlignment="1">
      <alignment vertical="center"/>
    </xf>
    <xf numFmtId="0" fontId="54" fillId="4" borderId="1" xfId="0" applyFont="1" applyFill="1" applyBorder="1" applyAlignment="1">
      <alignment horizontal="right" vertical="center" indent="1"/>
    </xf>
    <xf numFmtId="49" fontId="54" fillId="4" borderId="36" xfId="0" applyNumberFormat="1" applyFont="1" applyFill="1" applyBorder="1" applyAlignment="1">
      <alignment horizontal="left" vertical="center" indent="1"/>
    </xf>
    <xf numFmtId="0" fontId="79" fillId="10" borderId="102" xfId="0" applyFont="1" applyFill="1" applyBorder="1" applyAlignment="1">
      <alignment horizontal="center" vertical="center" wrapText="1"/>
    </xf>
    <xf numFmtId="49" fontId="54" fillId="4" borderId="24" xfId="0" applyNumberFormat="1" applyFont="1" applyFill="1" applyBorder="1" applyAlignment="1">
      <alignment horizontal="left" vertical="center" indent="1"/>
    </xf>
    <xf numFmtId="0" fontId="54" fillId="0" borderId="24" xfId="0" applyFont="1" applyBorder="1" applyAlignment="1">
      <alignment horizontal="right" vertical="center"/>
    </xf>
    <xf numFmtId="164" fontId="54" fillId="0" borderId="24" xfId="0" applyNumberFormat="1" applyFont="1" applyBorder="1" applyAlignment="1">
      <alignment horizontal="right" vertical="center"/>
    </xf>
    <xf numFmtId="164" fontId="54" fillId="4" borderId="24" xfId="0" applyNumberFormat="1" applyFont="1" applyFill="1" applyBorder="1" applyAlignment="1">
      <alignment horizontal="right" vertical="center"/>
    </xf>
    <xf numFmtId="164" fontId="54" fillId="0" borderId="3" xfId="0" applyNumberFormat="1" applyFont="1" applyBorder="1" applyAlignment="1">
      <alignment horizontal="right" vertical="center" indent="1"/>
    </xf>
    <xf numFmtId="164" fontId="54" fillId="4" borderId="3" xfId="0" applyNumberFormat="1" applyFont="1" applyFill="1" applyBorder="1" applyAlignment="1">
      <alignment horizontal="right" vertical="center" indent="1"/>
    </xf>
    <xf numFmtId="164" fontId="54" fillId="0" borderId="43" xfId="0" applyNumberFormat="1" applyFont="1" applyBorder="1" applyAlignment="1">
      <alignment vertical="center"/>
    </xf>
    <xf numFmtId="164" fontId="54" fillId="4" borderId="43" xfId="0" applyNumberFormat="1" applyFont="1" applyFill="1" applyBorder="1" applyAlignment="1">
      <alignment vertical="center"/>
    </xf>
    <xf numFmtId="49" fontId="54" fillId="0" borderId="1" xfId="0" applyNumberFormat="1" applyFont="1" applyBorder="1" applyAlignment="1">
      <alignment horizontal="right" vertical="center" indent="1"/>
    </xf>
    <xf numFmtId="49" fontId="54" fillId="0" borderId="24" xfId="0" applyNumberFormat="1" applyFont="1" applyBorder="1" applyAlignment="1">
      <alignment horizontal="right" vertical="center" indent="1"/>
    </xf>
    <xf numFmtId="49" fontId="54" fillId="0" borderId="3" xfId="0" applyNumberFormat="1" applyFont="1" applyBorder="1" applyAlignment="1">
      <alignment horizontal="right" vertical="center" indent="1"/>
    </xf>
    <xf numFmtId="49" fontId="54" fillId="4" borderId="1" xfId="0" applyNumberFormat="1" applyFont="1" applyFill="1" applyBorder="1" applyAlignment="1">
      <alignment horizontal="right" vertical="center" indent="1"/>
    </xf>
    <xf numFmtId="49" fontId="54" fillId="4" borderId="24" xfId="0" applyNumberFormat="1" applyFont="1" applyFill="1" applyBorder="1" applyAlignment="1">
      <alignment horizontal="right" vertical="center" indent="1"/>
    </xf>
    <xf numFmtId="49" fontId="54" fillId="4" borderId="3" xfId="0" applyNumberFormat="1" applyFont="1" applyFill="1" applyBorder="1" applyAlignment="1">
      <alignment horizontal="right" vertical="center" indent="1"/>
    </xf>
    <xf numFmtId="0" fontId="5" fillId="0" borderId="45" xfId="0" applyFont="1" applyBorder="1" applyAlignment="1">
      <alignment horizontal="left" vertical="center" wrapText="1" indent="1"/>
    </xf>
    <xf numFmtId="37" fontId="88" fillId="4" borderId="235" xfId="0" applyNumberFormat="1" applyFont="1" applyFill="1" applyBorder="1" applyAlignment="1">
      <alignment horizontal="right" vertical="center"/>
    </xf>
    <xf numFmtId="165" fontId="44" fillId="4" borderId="151" xfId="0" applyNumberFormat="1" applyFont="1" applyFill="1" applyBorder="1" applyAlignment="1">
      <alignment horizontal="right" vertical="center"/>
    </xf>
    <xf numFmtId="37" fontId="88" fillId="0" borderId="236" xfId="0" applyNumberFormat="1" applyFont="1" applyBorder="1" applyAlignment="1">
      <alignment horizontal="right" vertical="center"/>
    </xf>
    <xf numFmtId="165" fontId="44" fillId="0" borderId="151" xfId="0" applyNumberFormat="1" applyFont="1" applyBorder="1" applyAlignment="1">
      <alignment horizontal="right" vertical="center"/>
    </xf>
    <xf numFmtId="37" fontId="88" fillId="4" borderId="236" xfId="0" applyNumberFormat="1" applyFont="1" applyFill="1" applyBorder="1" applyAlignment="1">
      <alignment horizontal="right" vertical="center"/>
    </xf>
    <xf numFmtId="37" fontId="55" fillId="0" borderId="236" xfId="0" applyNumberFormat="1" applyFont="1" applyBorder="1" applyAlignment="1">
      <alignment horizontal="right" vertical="center"/>
    </xf>
    <xf numFmtId="37" fontId="89" fillId="4" borderId="236" xfId="0" applyNumberFormat="1" applyFont="1" applyFill="1" applyBorder="1" applyAlignment="1">
      <alignment horizontal="right" vertical="center"/>
    </xf>
    <xf numFmtId="37" fontId="89" fillId="0" borderId="236" xfId="0" applyNumberFormat="1" applyFont="1" applyBorder="1" applyAlignment="1">
      <alignment horizontal="right" vertical="center"/>
    </xf>
    <xf numFmtId="37" fontId="18" fillId="4" borderId="154" xfId="0" applyNumberFormat="1" applyFont="1" applyFill="1" applyBorder="1" applyAlignment="1">
      <alignment horizontal="right" vertical="center"/>
    </xf>
    <xf numFmtId="37" fontId="44" fillId="0" borderId="154" xfId="0" applyNumberFormat="1" applyFont="1" applyBorder="1" applyAlignment="1">
      <alignment horizontal="right" vertical="center"/>
    </xf>
    <xf numFmtId="0" fontId="0" fillId="4" borderId="47" xfId="0" applyFill="1" applyBorder="1" applyAlignment="1">
      <alignment horizontal="center" vertical="center"/>
    </xf>
    <xf numFmtId="0" fontId="0" fillId="4" borderId="45" xfId="0" applyFill="1" applyBorder="1" applyAlignment="1">
      <alignment vertical="center"/>
    </xf>
    <xf numFmtId="37" fontId="44" fillId="0" borderId="55" xfId="0" applyNumberFormat="1" applyFont="1" applyBorder="1" applyAlignment="1">
      <alignment horizontal="right" vertical="center"/>
    </xf>
    <xf numFmtId="165" fontId="44" fillId="0" borderId="55" xfId="0" applyNumberFormat="1" applyFont="1" applyBorder="1" applyAlignment="1">
      <alignment horizontal="right" vertical="center"/>
    </xf>
    <xf numFmtId="0" fontId="90" fillId="0" borderId="0" xfId="0" applyFont="1" applyAlignment="1">
      <alignment vertical="center"/>
    </xf>
    <xf numFmtId="0" fontId="5" fillId="0" borderId="51" xfId="0" applyFont="1" applyBorder="1" applyAlignment="1">
      <alignment horizontal="left" vertical="center" wrapText="1" indent="3"/>
    </xf>
    <xf numFmtId="164" fontId="88" fillId="4" borderId="237" xfId="0" applyNumberFormat="1" applyFont="1" applyFill="1" applyBorder="1" applyAlignment="1">
      <alignment horizontal="right" vertical="center"/>
    </xf>
    <xf numFmtId="165" fontId="44" fillId="4" borderId="139" xfId="0" applyNumberFormat="1" applyFont="1" applyFill="1" applyBorder="1" applyAlignment="1">
      <alignment horizontal="right" vertical="center"/>
    </xf>
    <xf numFmtId="164" fontId="88" fillId="0" borderId="238" xfId="0" applyNumberFormat="1" applyFont="1" applyBorder="1" applyAlignment="1">
      <alignment horizontal="right" vertical="center"/>
    </xf>
    <xf numFmtId="165" fontId="44" fillId="0" borderId="139" xfId="0" applyNumberFormat="1" applyFont="1" applyBorder="1" applyAlignment="1">
      <alignment horizontal="right" vertical="center"/>
    </xf>
    <xf numFmtId="164" fontId="88" fillId="4" borderId="238" xfId="0" applyNumberFormat="1" applyFont="1" applyFill="1" applyBorder="1" applyAlignment="1">
      <alignment horizontal="right" vertical="center"/>
    </xf>
    <xf numFmtId="164" fontId="55" fillId="0" borderId="238" xfId="0" applyNumberFormat="1" applyFont="1" applyBorder="1" applyAlignment="1">
      <alignment horizontal="right" vertical="center"/>
    </xf>
    <xf numFmtId="164" fontId="89" fillId="4" borderId="238" xfId="0" applyNumberFormat="1" applyFont="1" applyFill="1" applyBorder="1" applyAlignment="1">
      <alignment horizontal="right" vertical="center"/>
    </xf>
    <xf numFmtId="164" fontId="89" fillId="0" borderId="238" xfId="0" applyNumberFormat="1" applyFont="1" applyBorder="1" applyAlignment="1">
      <alignment horizontal="right" vertical="center"/>
    </xf>
    <xf numFmtId="164" fontId="44" fillId="4" borderId="239" xfId="0" applyNumberFormat="1" applyFont="1" applyFill="1" applyBorder="1"/>
    <xf numFmtId="164" fontId="44" fillId="0" borderId="239" xfId="0" applyNumberFormat="1" applyFont="1" applyBorder="1" applyAlignment="1">
      <alignment vertical="center"/>
    </xf>
    <xf numFmtId="0" fontId="0" fillId="4" borderId="10" xfId="0" applyFill="1" applyBorder="1" applyAlignment="1">
      <alignment horizontal="center" vertical="center"/>
    </xf>
    <xf numFmtId="0" fontId="0" fillId="4" borderId="51" xfId="0" applyFill="1" applyBorder="1" applyAlignment="1">
      <alignment vertical="center"/>
    </xf>
    <xf numFmtId="164" fontId="44" fillId="0" borderId="37" xfId="0" applyNumberFormat="1" applyFont="1" applyBorder="1" applyAlignment="1">
      <alignment horizontal="right" vertical="center"/>
    </xf>
    <xf numFmtId="165" fontId="44" fillId="0" borderId="37" xfId="0" applyNumberFormat="1" applyFont="1" applyBorder="1" applyAlignment="1">
      <alignment horizontal="right" vertical="center"/>
    </xf>
    <xf numFmtId="0" fontId="88" fillId="4" borderId="240" xfId="0" applyFont="1" applyFill="1" applyBorder="1" applyAlignment="1">
      <alignment horizontal="right" vertical="center"/>
    </xf>
    <xf numFmtId="165" fontId="44" fillId="4" borderId="36" xfId="0" applyNumberFormat="1" applyFont="1" applyFill="1" applyBorder="1" applyAlignment="1">
      <alignment horizontal="right" vertical="center"/>
    </xf>
    <xf numFmtId="0" fontId="88" fillId="0" borderId="241" xfId="0" applyFont="1" applyBorder="1" applyAlignment="1">
      <alignment horizontal="right" vertical="center"/>
    </xf>
    <xf numFmtId="165" fontId="44" fillId="0" borderId="36" xfId="0" applyNumberFormat="1" applyFont="1" applyBorder="1" applyAlignment="1">
      <alignment horizontal="right" vertical="center"/>
    </xf>
    <xf numFmtId="0" fontId="88" fillId="4" borderId="241" xfId="0" applyFont="1" applyFill="1" applyBorder="1" applyAlignment="1">
      <alignment horizontal="right" vertical="center"/>
    </xf>
    <xf numFmtId="0" fontId="55" fillId="0" borderId="241" xfId="0" applyFont="1" applyBorder="1" applyAlignment="1">
      <alignment horizontal="right" vertical="center"/>
    </xf>
    <xf numFmtId="0" fontId="89" fillId="4" borderId="241" xfId="0" applyFont="1" applyFill="1" applyBorder="1" applyAlignment="1">
      <alignment horizontal="right" vertical="center"/>
    </xf>
    <xf numFmtId="0" fontId="89" fillId="0" borderId="241" xfId="0" applyFont="1" applyBorder="1" applyAlignment="1">
      <alignment horizontal="right" vertical="center"/>
    </xf>
    <xf numFmtId="0" fontId="18" fillId="4" borderId="174" xfId="0" applyFont="1" applyFill="1" applyBorder="1" applyAlignment="1">
      <alignment horizontal="right" vertical="center"/>
    </xf>
    <xf numFmtId="0" fontId="44" fillId="0" borderId="174" xfId="0" applyFont="1" applyBorder="1" applyAlignment="1">
      <alignment horizontal="right" vertical="center"/>
    </xf>
    <xf numFmtId="0" fontId="0" fillId="4" borderId="3" xfId="0" applyFill="1" applyBorder="1" applyAlignment="1">
      <alignment horizontal="center" vertical="center"/>
    </xf>
    <xf numFmtId="0" fontId="0" fillId="4" borderId="24" xfId="0" applyFill="1" applyBorder="1" applyAlignment="1">
      <alignment vertical="center"/>
    </xf>
    <xf numFmtId="166" fontId="44" fillId="0" borderId="1" xfId="0" applyNumberFormat="1" applyFont="1" applyBorder="1" applyAlignment="1">
      <alignment horizontal="right" vertical="center"/>
    </xf>
    <xf numFmtId="37" fontId="88" fillId="4" borderId="240" xfId="0" applyNumberFormat="1" applyFont="1" applyFill="1" applyBorder="1" applyAlignment="1">
      <alignment horizontal="right" vertical="center"/>
    </xf>
    <xf numFmtId="37" fontId="88" fillId="0" borderId="241" xfId="0" applyNumberFormat="1" applyFont="1" applyBorder="1" applyAlignment="1">
      <alignment horizontal="right" vertical="center"/>
    </xf>
    <xf numFmtId="37" fontId="88" fillId="4" borderId="241" xfId="0" applyNumberFormat="1" applyFont="1" applyFill="1" applyBorder="1" applyAlignment="1">
      <alignment horizontal="right" vertical="center"/>
    </xf>
    <xf numFmtId="37" fontId="55" fillId="0" borderId="241" xfId="0" applyNumberFormat="1" applyFont="1" applyBorder="1" applyAlignment="1">
      <alignment horizontal="right" vertical="center"/>
    </xf>
    <xf numFmtId="37" fontId="89" fillId="4" borderId="241" xfId="0" applyNumberFormat="1" applyFont="1" applyFill="1" applyBorder="1" applyAlignment="1">
      <alignment horizontal="right" vertical="center"/>
    </xf>
    <xf numFmtId="37" fontId="89" fillId="0" borderId="241" xfId="0" applyNumberFormat="1" applyFont="1" applyBorder="1" applyAlignment="1">
      <alignment horizontal="right" vertical="center"/>
    </xf>
    <xf numFmtId="37" fontId="18" fillId="4" borderId="174" xfId="0" applyNumberFormat="1" applyFont="1" applyFill="1" applyBorder="1" applyAlignment="1">
      <alignment horizontal="right" vertical="center"/>
    </xf>
    <xf numFmtId="37" fontId="44" fillId="0" borderId="174" xfId="0" applyNumberFormat="1" applyFont="1" applyBorder="1" applyAlignment="1">
      <alignment horizontal="right" vertical="center"/>
    </xf>
    <xf numFmtId="0" fontId="5" fillId="0" borderId="24" xfId="0" applyFont="1" applyBorder="1" applyAlignment="1">
      <alignment horizontal="left" vertical="center" wrapText="1" indent="3"/>
    </xf>
    <xf numFmtId="164" fontId="88" fillId="4" borderId="240" xfId="0" applyNumberFormat="1" applyFont="1" applyFill="1" applyBorder="1" applyAlignment="1">
      <alignment horizontal="right" vertical="center"/>
    </xf>
    <xf numFmtId="164" fontId="88" fillId="0" borderId="241" xfId="0" applyNumberFormat="1" applyFont="1" applyBorder="1" applyAlignment="1">
      <alignment horizontal="right" vertical="center"/>
    </xf>
    <xf numFmtId="164" fontId="88" fillId="4" borderId="241" xfId="0" applyNumberFormat="1" applyFont="1" applyFill="1" applyBorder="1" applyAlignment="1">
      <alignment horizontal="right" vertical="center"/>
    </xf>
    <xf numFmtId="164" fontId="55" fillId="0" borderId="241" xfId="0" applyNumberFormat="1" applyFont="1" applyBorder="1" applyAlignment="1">
      <alignment horizontal="right" vertical="center"/>
    </xf>
    <xf numFmtId="164" fontId="89" fillId="4" borderId="241" xfId="0" applyNumberFormat="1" applyFont="1" applyFill="1" applyBorder="1" applyAlignment="1">
      <alignment horizontal="right" vertical="center"/>
    </xf>
    <xf numFmtId="164" fontId="89" fillId="0" borderId="241" xfId="0" applyNumberFormat="1" applyFont="1" applyBorder="1" applyAlignment="1">
      <alignment horizontal="right" vertical="center"/>
    </xf>
    <xf numFmtId="164" fontId="44" fillId="4" borderId="174" xfId="0" applyNumberFormat="1" applyFont="1" applyFill="1" applyBorder="1"/>
    <xf numFmtId="164" fontId="44" fillId="0" borderId="174" xfId="0" applyNumberFormat="1" applyFont="1" applyBorder="1" applyAlignment="1">
      <alignment vertical="center"/>
    </xf>
    <xf numFmtId="0" fontId="5" fillId="0" borderId="75" xfId="0" applyFont="1" applyBorder="1" applyAlignment="1">
      <alignment horizontal="left" vertical="center" wrapText="1" indent="1"/>
    </xf>
    <xf numFmtId="170" fontId="18" fillId="4" borderId="174" xfId="0" applyNumberFormat="1" applyFont="1" applyFill="1" applyBorder="1" applyAlignment="1">
      <alignment horizontal="right" vertical="center"/>
    </xf>
    <xf numFmtId="170" fontId="44" fillId="0" borderId="174" xfId="0" applyNumberFormat="1" applyFont="1" applyBorder="1" applyAlignment="1">
      <alignment horizontal="right" vertical="center"/>
    </xf>
    <xf numFmtId="0" fontId="0" fillId="4" borderId="8" xfId="0" applyFill="1" applyBorder="1" applyAlignment="1">
      <alignment horizontal="center" vertical="center"/>
    </xf>
    <xf numFmtId="0" fontId="0" fillId="4" borderId="75" xfId="0" applyFill="1" applyBorder="1" applyAlignment="1">
      <alignment vertical="center"/>
    </xf>
    <xf numFmtId="37" fontId="89" fillId="4" borderId="235" xfId="0" applyNumberFormat="1" applyFont="1" applyFill="1" applyBorder="1" applyAlignment="1">
      <alignment horizontal="right" vertical="center"/>
    </xf>
    <xf numFmtId="37" fontId="89" fillId="0" borderId="235" xfId="0" applyNumberFormat="1" applyFont="1" applyBorder="1" applyAlignment="1">
      <alignment horizontal="right" vertical="center"/>
    </xf>
    <xf numFmtId="37" fontId="91" fillId="4" borderId="235" xfId="0" applyNumberFormat="1" applyFont="1" applyFill="1" applyBorder="1" applyAlignment="1">
      <alignment horizontal="right" vertical="center"/>
    </xf>
    <xf numFmtId="37" fontId="54" fillId="0" borderId="235" xfId="0" applyNumberFormat="1" applyFont="1" applyBorder="1" applyAlignment="1">
      <alignment horizontal="right" vertical="center"/>
    </xf>
    <xf numFmtId="37" fontId="18" fillId="4" borderId="47" xfId="0" applyNumberFormat="1" applyFont="1" applyFill="1" applyBorder="1" applyAlignment="1">
      <alignment horizontal="right" vertical="center"/>
    </xf>
    <xf numFmtId="37" fontId="44" fillId="0" borderId="47" xfId="0" applyNumberFormat="1" applyFont="1" applyBorder="1" applyAlignment="1">
      <alignment horizontal="right" vertical="center"/>
    </xf>
    <xf numFmtId="164" fontId="89" fillId="4" borderId="237" xfId="0" applyNumberFormat="1" applyFont="1" applyFill="1" applyBorder="1" applyAlignment="1">
      <alignment horizontal="right" vertical="center"/>
    </xf>
    <xf numFmtId="164" fontId="89" fillId="0" borderId="237" xfId="0" applyNumberFormat="1" applyFont="1" applyBorder="1" applyAlignment="1">
      <alignment horizontal="right" vertical="center"/>
    </xf>
    <xf numFmtId="164" fontId="91" fillId="4" borderId="237" xfId="0" applyNumberFormat="1" applyFont="1" applyFill="1" applyBorder="1" applyAlignment="1">
      <alignment horizontal="right" vertical="center"/>
    </xf>
    <xf numFmtId="164" fontId="54" fillId="0" borderId="237" xfId="0" applyNumberFormat="1" applyFont="1" applyBorder="1" applyAlignment="1">
      <alignment horizontal="right" vertical="center"/>
    </xf>
    <xf numFmtId="164" fontId="44" fillId="4" borderId="10" xfId="0" applyNumberFormat="1" applyFont="1" applyFill="1" applyBorder="1"/>
    <xf numFmtId="164" fontId="44" fillId="0" borderId="10" xfId="0" applyNumberFormat="1" applyFont="1" applyBorder="1" applyAlignment="1">
      <alignment vertical="center"/>
    </xf>
    <xf numFmtId="0" fontId="89" fillId="4" borderId="240" xfId="0" applyFont="1" applyFill="1" applyBorder="1" applyAlignment="1">
      <alignment horizontal="right" vertical="center"/>
    </xf>
    <xf numFmtId="0" fontId="89" fillId="0" borderId="240" xfId="0" applyFont="1" applyBorder="1" applyAlignment="1">
      <alignment horizontal="right" vertical="center"/>
    </xf>
    <xf numFmtId="164" fontId="91" fillId="4" borderId="240" xfId="0" applyNumberFormat="1" applyFont="1" applyFill="1" applyBorder="1" applyAlignment="1">
      <alignment horizontal="right" vertical="center"/>
    </xf>
    <xf numFmtId="0" fontId="54" fillId="0" borderId="240" xfId="0" applyFont="1" applyBorder="1" applyAlignment="1">
      <alignment horizontal="right" vertical="center"/>
    </xf>
    <xf numFmtId="0" fontId="18" fillId="4" borderId="3" xfId="0" applyFont="1" applyFill="1" applyBorder="1" applyAlignment="1">
      <alignment horizontal="right" vertical="center"/>
    </xf>
    <xf numFmtId="37" fontId="89" fillId="4" borderId="240" xfId="0" applyNumberFormat="1" applyFont="1" applyFill="1" applyBorder="1" applyAlignment="1">
      <alignment horizontal="right" vertical="center"/>
    </xf>
    <xf numFmtId="37" fontId="89" fillId="0" borderId="240" xfId="0" applyNumberFormat="1" applyFont="1" applyBorder="1" applyAlignment="1">
      <alignment horizontal="right" vertical="center"/>
    </xf>
    <xf numFmtId="37" fontId="91" fillId="4" borderId="240" xfId="0" applyNumberFormat="1" applyFont="1" applyFill="1" applyBorder="1" applyAlignment="1">
      <alignment horizontal="right" vertical="center"/>
    </xf>
    <xf numFmtId="37" fontId="54" fillId="0" borderId="240" xfId="0" applyNumberFormat="1" applyFont="1" applyBorder="1" applyAlignment="1">
      <alignment horizontal="right" vertical="center"/>
    </xf>
    <xf numFmtId="164" fontId="89" fillId="4" borderId="240" xfId="0" applyNumberFormat="1" applyFont="1" applyFill="1" applyBorder="1" applyAlignment="1">
      <alignment horizontal="right" vertical="center"/>
    </xf>
    <xf numFmtId="164" fontId="89" fillId="0" borderId="240" xfId="0" applyNumberFormat="1" applyFont="1" applyBorder="1" applyAlignment="1">
      <alignment horizontal="right" vertical="center"/>
    </xf>
    <xf numFmtId="164" fontId="54" fillId="0" borderId="240" xfId="0" applyNumberFormat="1" applyFont="1" applyBorder="1" applyAlignment="1">
      <alignment horizontal="right" vertical="center"/>
    </xf>
    <xf numFmtId="164" fontId="44" fillId="4" borderId="3" xfId="0" applyNumberFormat="1" applyFont="1" applyFill="1" applyBorder="1"/>
    <xf numFmtId="0" fontId="91" fillId="4" borderId="240" xfId="0" applyFont="1" applyFill="1" applyBorder="1" applyAlignment="1">
      <alignment horizontal="right" vertical="center"/>
    </xf>
    <xf numFmtId="0" fontId="5" fillId="0" borderId="56" xfId="0" applyFont="1" applyBorder="1" applyAlignment="1">
      <alignment horizontal="left" vertical="center" wrapText="1" indent="1"/>
    </xf>
    <xf numFmtId="37" fontId="88" fillId="0" borderId="235" xfId="0" applyNumberFormat="1" applyFont="1" applyBorder="1" applyAlignment="1">
      <alignment horizontal="right" vertical="center"/>
    </xf>
    <xf numFmtId="0" fontId="5" fillId="0" borderId="41" xfId="0" applyFont="1" applyBorder="1" applyAlignment="1">
      <alignment horizontal="left" vertical="center" wrapText="1" indent="3"/>
    </xf>
    <xf numFmtId="164" fontId="88" fillId="0" borderId="237" xfId="0" applyNumberFormat="1" applyFont="1" applyBorder="1" applyAlignment="1">
      <alignment horizontal="right" vertical="center"/>
    </xf>
    <xf numFmtId="0" fontId="5" fillId="0" borderId="2" xfId="0" applyFont="1" applyBorder="1" applyAlignment="1">
      <alignment horizontal="left" vertical="center" wrapText="1" indent="1"/>
    </xf>
    <xf numFmtId="0" fontId="88" fillId="0" borderId="240" xfId="0" applyFont="1" applyBorder="1" applyAlignment="1">
      <alignment horizontal="right" vertical="center"/>
    </xf>
    <xf numFmtId="37" fontId="88" fillId="0" borderId="240" xfId="0" applyNumberFormat="1" applyFont="1" applyBorder="1" applyAlignment="1">
      <alignment horizontal="right" vertical="center"/>
    </xf>
    <xf numFmtId="0" fontId="5" fillId="0" borderId="2" xfId="0" applyFont="1" applyBorder="1" applyAlignment="1">
      <alignment horizontal="left" vertical="center" wrapText="1" indent="3"/>
    </xf>
    <xf numFmtId="164" fontId="88" fillId="0" borderId="240" xfId="0" applyNumberFormat="1" applyFont="1" applyBorder="1" applyAlignment="1">
      <alignment horizontal="right" vertical="center"/>
    </xf>
    <xf numFmtId="0" fontId="5" fillId="0" borderId="4" xfId="0" applyFont="1" applyBorder="1" applyAlignment="1">
      <alignment horizontal="left" vertical="center" wrapText="1" indent="1"/>
    </xf>
    <xf numFmtId="0" fontId="5" fillId="0" borderId="4" xfId="0" applyFont="1" applyBorder="1" applyAlignment="1">
      <alignment horizontal="left" vertical="center" wrapText="1" indent="3"/>
    </xf>
    <xf numFmtId="0" fontId="8" fillId="0" borderId="0" xfId="0" applyFont="1" applyAlignment="1">
      <alignment horizontal="left" vertical="center"/>
    </xf>
    <xf numFmtId="0" fontId="0" fillId="0" borderId="0" xfId="0" applyAlignment="1">
      <alignment horizontal="left" vertical="center"/>
    </xf>
    <xf numFmtId="37" fontId="88" fillId="4" borderId="242" xfId="0" applyNumberFormat="1" applyFont="1" applyFill="1" applyBorder="1" applyAlignment="1">
      <alignment horizontal="right" vertical="center"/>
    </xf>
    <xf numFmtId="165" fontId="44" fillId="4" borderId="156" xfId="0" applyNumberFormat="1" applyFont="1" applyFill="1" applyBorder="1" applyAlignment="1">
      <alignment horizontal="right" vertical="center"/>
    </xf>
    <xf numFmtId="37" fontId="88" fillId="0" borderId="243" xfId="0" applyNumberFormat="1" applyFont="1" applyBorder="1" applyAlignment="1">
      <alignment horizontal="right" vertical="center"/>
    </xf>
    <xf numFmtId="165" fontId="44" fillId="0" borderId="156" xfId="0" applyNumberFormat="1" applyFont="1" applyBorder="1" applyAlignment="1">
      <alignment horizontal="right" vertical="center"/>
    </xf>
    <xf numFmtId="37" fontId="88" fillId="4" borderId="243" xfId="0" applyNumberFormat="1" applyFont="1" applyFill="1" applyBorder="1" applyAlignment="1">
      <alignment horizontal="right" vertical="center"/>
    </xf>
    <xf numFmtId="37" fontId="55" fillId="0" borderId="243" xfId="0" applyNumberFormat="1" applyFont="1" applyBorder="1" applyAlignment="1">
      <alignment horizontal="right" vertical="center"/>
    </xf>
    <xf numFmtId="37" fontId="89" fillId="4" borderId="243" xfId="0" applyNumberFormat="1" applyFont="1" applyFill="1" applyBorder="1" applyAlignment="1">
      <alignment horizontal="right" vertical="center"/>
    </xf>
    <xf numFmtId="37" fontId="89" fillId="0" borderId="243" xfId="0" applyNumberFormat="1" applyFont="1" applyBorder="1" applyAlignment="1">
      <alignment horizontal="right" vertical="center"/>
    </xf>
    <xf numFmtId="37" fontId="18" fillId="4" borderId="167" xfId="0" applyNumberFormat="1" applyFont="1" applyFill="1" applyBorder="1" applyAlignment="1">
      <alignment horizontal="right" vertical="center"/>
    </xf>
    <xf numFmtId="37" fontId="44" fillId="0" borderId="167" xfId="0" applyNumberFormat="1" applyFont="1" applyBorder="1" applyAlignment="1">
      <alignment horizontal="right" vertical="center"/>
    </xf>
    <xf numFmtId="37" fontId="44" fillId="0" borderId="113" xfId="0" applyNumberFormat="1" applyFont="1" applyBorder="1" applyAlignment="1">
      <alignment horizontal="right" vertical="center"/>
    </xf>
    <xf numFmtId="165" fontId="44" fillId="0" borderId="115" xfId="0" applyNumberFormat="1" applyFont="1" applyBorder="1" applyAlignment="1">
      <alignment horizontal="right" vertical="center"/>
    </xf>
    <xf numFmtId="37" fontId="89" fillId="4" borderId="242" xfId="0" applyNumberFormat="1" applyFont="1" applyFill="1" applyBorder="1" applyAlignment="1">
      <alignment horizontal="right" vertical="center"/>
    </xf>
    <xf numFmtId="37" fontId="89" fillId="0" borderId="242" xfId="0" applyNumberFormat="1" applyFont="1" applyBorder="1" applyAlignment="1">
      <alignment horizontal="right" vertical="center"/>
    </xf>
    <xf numFmtId="37" fontId="91" fillId="4" borderId="242" xfId="0" applyNumberFormat="1" applyFont="1" applyFill="1" applyBorder="1" applyAlignment="1">
      <alignment horizontal="right" vertical="center"/>
    </xf>
    <xf numFmtId="37" fontId="54" fillId="0" borderId="242" xfId="0" applyNumberFormat="1" applyFont="1" applyBorder="1" applyAlignment="1">
      <alignment horizontal="right" vertical="center"/>
    </xf>
    <xf numFmtId="37" fontId="44" fillId="0" borderId="168" xfId="0" applyNumberFormat="1" applyFont="1" applyBorder="1" applyAlignment="1">
      <alignment horizontal="right" vertical="center"/>
    </xf>
    <xf numFmtId="37" fontId="88" fillId="0" borderId="242" xfId="0" applyNumberFormat="1" applyFont="1" applyBorder="1" applyAlignment="1">
      <alignment horizontal="right" vertical="center"/>
    </xf>
    <xf numFmtId="37" fontId="89" fillId="0" borderId="244" xfId="0" applyNumberFormat="1" applyFont="1" applyBorder="1" applyAlignment="1">
      <alignment horizontal="right" vertical="center"/>
    </xf>
    <xf numFmtId="37" fontId="18" fillId="4" borderId="245" xfId="0" applyNumberFormat="1" applyFont="1" applyFill="1" applyBorder="1" applyAlignment="1">
      <alignment horizontal="right" vertical="center"/>
    </xf>
    <xf numFmtId="37" fontId="44" fillId="0" borderId="246" xfId="0" applyNumberFormat="1" applyFont="1" applyBorder="1" applyAlignment="1">
      <alignment horizontal="right" vertical="center"/>
    </xf>
    <xf numFmtId="37" fontId="44" fillId="0" borderId="48" xfId="0" applyNumberFormat="1" applyFont="1" applyBorder="1" applyAlignment="1">
      <alignment horizontal="right" vertical="center"/>
    </xf>
    <xf numFmtId="0" fontId="10" fillId="0" borderId="10" xfId="0" applyFont="1" applyBorder="1" applyAlignment="1">
      <alignment vertical="center" wrapText="1"/>
    </xf>
    <xf numFmtId="0" fontId="92" fillId="0" borderId="0" xfId="0" applyFont="1"/>
    <xf numFmtId="0" fontId="37" fillId="0" borderId="0" xfId="0" applyFont="1"/>
    <xf numFmtId="0" fontId="40" fillId="10" borderId="41" xfId="0" applyFont="1" applyFill="1" applyBorder="1" applyAlignment="1">
      <alignment horizontal="left" vertical="center" wrapText="1" indent="1"/>
    </xf>
    <xf numFmtId="0" fontId="27" fillId="0" borderId="1" xfId="13" applyBorder="1" applyAlignment="1">
      <alignment horizontal="left" vertical="center" indent="1"/>
    </xf>
    <xf numFmtId="0" fontId="25" fillId="3" borderId="1" xfId="0" applyFont="1" applyFill="1" applyBorder="1" applyAlignment="1">
      <alignment horizontal="left" vertical="center" indent="1"/>
    </xf>
    <xf numFmtId="0" fontId="30" fillId="8" borderId="1" xfId="14" applyFont="1" applyFill="1" applyBorder="1" applyAlignment="1" applyProtection="1">
      <alignment horizontal="left" vertical="center" wrapText="1" indent="1"/>
    </xf>
    <xf numFmtId="0" fontId="28" fillId="8" borderId="1" xfId="0" applyFont="1" applyFill="1" applyBorder="1" applyAlignment="1">
      <alignment horizontal="left" vertical="center" wrapText="1" indent="1"/>
    </xf>
    <xf numFmtId="0" fontId="25" fillId="0" borderId="1" xfId="0" applyFont="1" applyBorder="1" applyAlignment="1">
      <alignment horizontal="left" vertical="center" indent="1"/>
    </xf>
    <xf numFmtId="0" fontId="25" fillId="0" borderId="1" xfId="0" applyFont="1" applyBorder="1" applyAlignment="1">
      <alignment horizontal="left" vertical="center" wrapText="1" indent="1"/>
    </xf>
    <xf numFmtId="0" fontId="27" fillId="0" borderId="1" xfId="13" applyFill="1" applyBorder="1" applyAlignment="1">
      <alignment horizontal="left" vertical="center" indent="1"/>
    </xf>
    <xf numFmtId="0" fontId="27" fillId="0" borderId="0" xfId="13" applyFill="1" applyAlignment="1">
      <alignment horizontal="left" vertical="center" indent="1"/>
    </xf>
    <xf numFmtId="0" fontId="25" fillId="7" borderId="1" xfId="0" applyFont="1" applyFill="1" applyBorder="1" applyAlignment="1">
      <alignment horizontal="left" vertical="center" wrapText="1" indent="1"/>
    </xf>
    <xf numFmtId="0" fontId="25" fillId="3" borderId="1" xfId="0" applyFont="1" applyFill="1" applyBorder="1" applyAlignment="1">
      <alignment horizontal="left" vertical="center" wrapText="1" indent="1"/>
    </xf>
    <xf numFmtId="0" fontId="18" fillId="0" borderId="2" xfId="0" applyFont="1" applyBorder="1" applyAlignment="1">
      <alignment vertical="center" wrapText="1"/>
    </xf>
    <xf numFmtId="0" fontId="63" fillId="0" borderId="0" xfId="0" applyFont="1" applyAlignment="1">
      <alignment horizontal="left" vertical="center" wrapText="1"/>
    </xf>
    <xf numFmtId="37" fontId="54" fillId="0" borderId="24" xfId="0" applyNumberFormat="1" applyFont="1" applyBorder="1" applyAlignment="1">
      <alignment horizontal="right" vertical="center"/>
    </xf>
    <xf numFmtId="165" fontId="54" fillId="0" borderId="24" xfId="0" applyNumberFormat="1" applyFont="1" applyBorder="1" applyAlignment="1">
      <alignment horizontal="right" vertical="center"/>
    </xf>
    <xf numFmtId="37" fontId="54" fillId="4" borderId="24" xfId="0" applyNumberFormat="1" applyFont="1" applyFill="1" applyBorder="1" applyAlignment="1">
      <alignment horizontal="right" vertical="center"/>
    </xf>
    <xf numFmtId="165" fontId="54" fillId="4" borderId="24" xfId="0" applyNumberFormat="1" applyFont="1" applyFill="1" applyBorder="1" applyAlignment="1">
      <alignment horizontal="right" vertical="center"/>
    </xf>
    <xf numFmtId="0" fontId="54" fillId="11" borderId="75" xfId="0" applyFont="1" applyFill="1" applyBorder="1" applyAlignment="1">
      <alignment horizontal="left" vertical="center" wrapText="1" indent="1"/>
    </xf>
    <xf numFmtId="0" fontId="54" fillId="4" borderId="41" xfId="0" applyFont="1" applyFill="1" applyBorder="1" applyAlignment="1">
      <alignment horizontal="left" vertical="center" wrapText="1" indent="1"/>
    </xf>
    <xf numFmtId="37" fontId="54" fillId="4" borderId="25" xfId="0" applyNumberFormat="1" applyFont="1" applyFill="1" applyBorder="1" applyAlignment="1">
      <alignment horizontal="right" vertical="center"/>
    </xf>
    <xf numFmtId="37" fontId="54" fillId="0" borderId="71" xfId="0" applyNumberFormat="1" applyFont="1" applyBorder="1" applyAlignment="1">
      <alignment horizontal="right" vertical="center"/>
    </xf>
    <xf numFmtId="165" fontId="54" fillId="0" borderId="66" xfId="0" applyNumberFormat="1" applyFont="1" applyBorder="1" applyAlignment="1">
      <alignment horizontal="right" vertical="center"/>
    </xf>
    <xf numFmtId="165" fontId="54" fillId="4" borderId="71" xfId="0" applyNumberFormat="1" applyFont="1" applyFill="1" applyBorder="1" applyAlignment="1">
      <alignment horizontal="right" vertical="center"/>
    </xf>
    <xf numFmtId="165" fontId="54" fillId="4" borderId="66" xfId="0" applyNumberFormat="1" applyFont="1" applyFill="1" applyBorder="1" applyAlignment="1">
      <alignment horizontal="right" vertical="center"/>
    </xf>
    <xf numFmtId="165" fontId="54" fillId="0" borderId="71" xfId="0" applyNumberFormat="1" applyFont="1" applyBorder="1" applyAlignment="1">
      <alignment horizontal="right" vertical="center"/>
    </xf>
    <xf numFmtId="37" fontId="54" fillId="0" borderId="66" xfId="0" applyNumberFormat="1" applyFont="1" applyBorder="1" applyAlignment="1">
      <alignment horizontal="right" vertical="center"/>
    </xf>
    <xf numFmtId="37" fontId="54" fillId="4" borderId="66" xfId="0" applyNumberFormat="1" applyFont="1" applyFill="1" applyBorder="1" applyAlignment="1">
      <alignment horizontal="right" vertical="center"/>
    </xf>
    <xf numFmtId="37" fontId="54" fillId="4" borderId="71" xfId="0" applyNumberFormat="1" applyFont="1" applyFill="1" applyBorder="1" applyAlignment="1">
      <alignment horizontal="right" vertical="center"/>
    </xf>
    <xf numFmtId="0" fontId="43" fillId="0" borderId="24" xfId="0" applyFont="1" applyBorder="1" applyAlignment="1">
      <alignment horizontal="left" vertical="center" indent="1"/>
    </xf>
    <xf numFmtId="37" fontId="55" fillId="0" borderId="3" xfId="0" applyNumberFormat="1" applyFont="1" applyBorder="1" applyAlignment="1">
      <alignment vertical="center"/>
    </xf>
    <xf numFmtId="165" fontId="55" fillId="0" borderId="1" xfId="0" applyNumberFormat="1" applyFont="1" applyBorder="1" applyAlignment="1">
      <alignment horizontal="right" vertical="center"/>
    </xf>
    <xf numFmtId="37" fontId="55" fillId="4" borderId="3" xfId="0" applyNumberFormat="1" applyFont="1" applyFill="1" applyBorder="1" applyAlignment="1">
      <alignment vertical="center"/>
    </xf>
    <xf numFmtId="37" fontId="55" fillId="4" borderId="1" xfId="0" applyNumberFormat="1" applyFont="1" applyFill="1" applyBorder="1" applyAlignment="1">
      <alignment vertical="center"/>
    </xf>
    <xf numFmtId="165" fontId="55" fillId="4" borderId="1" xfId="0" applyNumberFormat="1" applyFont="1" applyFill="1" applyBorder="1" applyAlignment="1">
      <alignment horizontal="right" vertical="center"/>
    </xf>
    <xf numFmtId="165" fontId="55" fillId="0" borderId="3" xfId="0" applyNumberFormat="1" applyFont="1" applyBorder="1" applyAlignment="1">
      <alignment horizontal="right" vertical="center"/>
    </xf>
    <xf numFmtId="0" fontId="18" fillId="4" borderId="114" xfId="0" applyFont="1" applyFill="1" applyBorder="1" applyAlignment="1">
      <alignment horizontal="left" vertical="center" wrapText="1" indent="1"/>
    </xf>
    <xf numFmtId="37" fontId="55" fillId="4" borderId="47" xfId="0" applyNumberFormat="1" applyFont="1" applyFill="1" applyBorder="1" applyAlignment="1">
      <alignment vertical="center"/>
    </xf>
    <xf numFmtId="37" fontId="55" fillId="4" borderId="55" xfId="0" applyNumberFormat="1" applyFont="1" applyFill="1" applyBorder="1" applyAlignment="1">
      <alignment horizontal="right" vertical="center"/>
    </xf>
    <xf numFmtId="165" fontId="55" fillId="4" borderId="55" xfId="0" applyNumberFormat="1" applyFont="1" applyFill="1" applyBorder="1" applyAlignment="1">
      <alignment horizontal="right" vertical="center"/>
    </xf>
    <xf numFmtId="165" fontId="55" fillId="4" borderId="45" xfId="0" applyNumberFormat="1" applyFont="1" applyFill="1" applyBorder="1" applyAlignment="1">
      <alignment horizontal="right" vertical="center"/>
    </xf>
    <xf numFmtId="0" fontId="40" fillId="10" borderId="139" xfId="0" applyFont="1" applyFill="1" applyBorder="1" applyAlignment="1">
      <alignment horizontal="left" vertical="center" wrapText="1" indent="1"/>
    </xf>
    <xf numFmtId="37" fontId="55" fillId="0" borderId="37" xfId="0" applyNumberFormat="1" applyFont="1" applyBorder="1" applyAlignment="1">
      <alignment horizontal="right" vertical="center"/>
    </xf>
    <xf numFmtId="37" fontId="55" fillId="0" borderId="37" xfId="0" applyNumberFormat="1" applyFont="1" applyBorder="1" applyAlignment="1">
      <alignment vertical="center"/>
    </xf>
    <xf numFmtId="37" fontId="55" fillId="0" borderId="51" xfId="0" applyNumberFormat="1" applyFont="1" applyBorder="1" applyAlignment="1">
      <alignment vertical="center"/>
    </xf>
    <xf numFmtId="37" fontId="55" fillId="0" borderId="10" xfId="0" applyNumberFormat="1" applyFont="1" applyBorder="1" applyAlignment="1">
      <alignment vertical="center"/>
    </xf>
    <xf numFmtId="164" fontId="44" fillId="0" borderId="27" xfId="16" applyNumberFormat="1" applyFont="1" applyBorder="1" applyAlignment="1">
      <alignment vertical="center"/>
    </xf>
    <xf numFmtId="164" fontId="44" fillId="4" borderId="27" xfId="16" applyNumberFormat="1" applyFont="1" applyFill="1" applyBorder="1" applyAlignment="1">
      <alignment vertical="center"/>
    </xf>
    <xf numFmtId="164" fontId="44" fillId="4" borderId="36" xfId="0" applyNumberFormat="1" applyFont="1" applyFill="1" applyBorder="1" applyAlignment="1">
      <alignment horizontal="right" vertical="center"/>
    </xf>
    <xf numFmtId="164" fontId="44" fillId="4" borderId="169" xfId="16" applyNumberFormat="1" applyFont="1" applyFill="1" applyBorder="1" applyAlignment="1">
      <alignment vertical="center"/>
    </xf>
    <xf numFmtId="164" fontId="44" fillId="4" borderId="150" xfId="0" applyNumberFormat="1" applyFont="1" applyFill="1" applyBorder="1" applyAlignment="1">
      <alignment horizontal="right" vertical="center"/>
    </xf>
    <xf numFmtId="164" fontId="44" fillId="0" borderId="169" xfId="16" applyNumberFormat="1" applyFont="1" applyBorder="1" applyAlignment="1">
      <alignment vertical="center"/>
    </xf>
    <xf numFmtId="164" fontId="44" fillId="0" borderId="150" xfId="0" applyNumberFormat="1" applyFont="1" applyBorder="1" applyAlignment="1">
      <alignment horizontal="right" vertical="center"/>
    </xf>
    <xf numFmtId="164" fontId="44" fillId="4" borderId="247" xfId="0" applyNumberFormat="1" applyFont="1" applyFill="1" applyBorder="1" applyAlignment="1">
      <alignment horizontal="right" vertical="center"/>
    </xf>
    <xf numFmtId="164" fontId="44" fillId="4" borderId="27" xfId="0" applyNumberFormat="1" applyFont="1" applyFill="1" applyBorder="1" applyAlignment="1">
      <alignment horizontal="right" vertical="center"/>
    </xf>
    <xf numFmtId="164" fontId="44" fillId="4" borderId="77" xfId="0" applyNumberFormat="1" applyFont="1" applyFill="1" applyBorder="1" applyAlignment="1">
      <alignment horizontal="right" vertical="center"/>
    </xf>
    <xf numFmtId="164" fontId="5" fillId="4" borderId="171" xfId="0" applyNumberFormat="1" applyFont="1" applyFill="1" applyBorder="1" applyAlignment="1">
      <alignment horizontal="right" vertical="center"/>
    </xf>
    <xf numFmtId="0" fontId="44" fillId="0" borderId="163" xfId="0" applyFont="1" applyBorder="1" applyAlignment="1">
      <alignment horizontal="left" vertical="center" wrapText="1" indent="1"/>
    </xf>
    <xf numFmtId="37" fontId="55" fillId="0" borderId="1" xfId="0" applyNumberFormat="1" applyFont="1" applyBorder="1" applyAlignment="1">
      <alignment vertical="center"/>
    </xf>
    <xf numFmtId="164" fontId="54" fillId="4" borderId="148" xfId="0" applyNumberFormat="1" applyFont="1" applyFill="1" applyBorder="1" applyAlignment="1">
      <alignment horizontal="right" vertical="center" shrinkToFit="1"/>
    </xf>
    <xf numFmtId="37" fontId="54" fillId="4" borderId="25" xfId="0" applyNumberFormat="1" applyFont="1" applyFill="1" applyBorder="1" applyAlignment="1">
      <alignment vertical="center"/>
    </xf>
    <xf numFmtId="37" fontId="93" fillId="0" borderId="0" xfId="0" applyNumberFormat="1" applyFont="1" applyAlignment="1">
      <alignment vertical="center"/>
    </xf>
    <xf numFmtId="37" fontId="54" fillId="4" borderId="174" xfId="0" applyNumberFormat="1" applyFont="1" applyFill="1" applyBorder="1" applyAlignment="1">
      <alignment vertical="center"/>
    </xf>
    <xf numFmtId="164" fontId="54" fillId="0" borderId="1" xfId="16" applyNumberFormat="1" applyFont="1" applyBorder="1" applyAlignment="1">
      <alignment vertical="center"/>
    </xf>
    <xf numFmtId="164" fontId="54" fillId="4" borderId="1" xfId="16" applyNumberFormat="1" applyFont="1" applyFill="1" applyBorder="1" applyAlignment="1">
      <alignment vertical="center"/>
    </xf>
    <xf numFmtId="164" fontId="54" fillId="4" borderId="165" xfId="16" applyNumberFormat="1" applyFont="1" applyFill="1" applyBorder="1" applyAlignment="1">
      <alignment vertical="center"/>
    </xf>
    <xf numFmtId="164" fontId="54" fillId="0" borderId="165" xfId="16" applyNumberFormat="1" applyFont="1" applyBorder="1" applyAlignment="1">
      <alignment vertical="center"/>
    </xf>
    <xf numFmtId="37" fontId="54" fillId="0" borderId="165" xfId="0" applyNumberFormat="1" applyFont="1" applyBorder="1" applyAlignment="1">
      <alignment horizontal="right" vertical="center"/>
    </xf>
    <xf numFmtId="37" fontId="54" fillId="0" borderId="165" xfId="0" applyNumberFormat="1" applyFont="1" applyBorder="1" applyAlignment="1">
      <alignment vertical="center"/>
    </xf>
    <xf numFmtId="164" fontId="54" fillId="0" borderId="165" xfId="0" applyNumberFormat="1" applyFont="1" applyBorder="1" applyAlignment="1">
      <alignment horizontal="right" vertical="center" shrinkToFit="1"/>
    </xf>
    <xf numFmtId="37" fontId="54" fillId="4" borderId="165" xfId="0" applyNumberFormat="1" applyFont="1" applyFill="1" applyBorder="1" applyAlignment="1">
      <alignment horizontal="right" vertical="center"/>
    </xf>
    <xf numFmtId="37" fontId="54" fillId="4" borderId="48" xfId="0" applyNumberFormat="1" applyFont="1" applyFill="1" applyBorder="1" applyAlignment="1">
      <alignment horizontal="right" vertical="center"/>
    </xf>
    <xf numFmtId="164" fontId="5" fillId="4" borderId="202" xfId="0" applyNumberFormat="1" applyFont="1" applyFill="1" applyBorder="1" applyAlignment="1">
      <alignment horizontal="right" vertical="center"/>
    </xf>
    <xf numFmtId="164" fontId="5" fillId="4" borderId="202" xfId="0" applyNumberFormat="1" applyFont="1" applyFill="1" applyBorder="1" applyAlignment="1">
      <alignment horizontal="right" vertical="center" shrinkToFit="1"/>
    </xf>
    <xf numFmtId="37" fontId="44" fillId="0" borderId="10" xfId="0" applyNumberFormat="1" applyFont="1" applyBorder="1" applyAlignment="1">
      <alignment horizontal="right" vertical="center"/>
    </xf>
    <xf numFmtId="37" fontId="44" fillId="0" borderId="10" xfId="0" applyNumberFormat="1" applyFont="1" applyBorder="1" applyAlignment="1">
      <alignment vertical="center"/>
    </xf>
    <xf numFmtId="37" fontId="43" fillId="4" borderId="50" xfId="0" applyNumberFormat="1" applyFont="1" applyFill="1" applyBorder="1" applyAlignment="1">
      <alignment horizontal="right" vertical="center"/>
    </xf>
    <xf numFmtId="0" fontId="40" fillId="10" borderId="102" xfId="0" applyFont="1" applyFill="1" applyBorder="1" applyAlignment="1">
      <alignment horizontal="center" vertical="center" wrapText="1"/>
    </xf>
    <xf numFmtId="165" fontId="43" fillId="4" borderId="2" xfId="0" applyNumberFormat="1" applyFont="1" applyFill="1" applyBorder="1" applyAlignment="1">
      <alignment horizontal="right" vertical="center"/>
    </xf>
    <xf numFmtId="165" fontId="43" fillId="0" borderId="2" xfId="0" applyNumberFormat="1" applyFont="1" applyBorder="1" applyAlignment="1">
      <alignment horizontal="right" vertical="center"/>
    </xf>
    <xf numFmtId="37" fontId="43" fillId="4" borderId="2" xfId="0" applyNumberFormat="1" applyFont="1" applyFill="1" applyBorder="1" applyAlignment="1">
      <alignment horizontal="right" vertical="center"/>
    </xf>
    <xf numFmtId="37" fontId="43" fillId="4" borderId="56" xfId="0" applyNumberFormat="1" applyFont="1" applyFill="1" applyBorder="1" applyAlignment="1">
      <alignment horizontal="right" vertical="center"/>
    </xf>
    <xf numFmtId="0" fontId="59" fillId="10" borderId="4" xfId="0" applyFont="1" applyFill="1" applyBorder="1" applyAlignment="1">
      <alignment horizontal="left" vertical="center" wrapText="1" indent="1"/>
    </xf>
    <xf numFmtId="37" fontId="43" fillId="0" borderId="118" xfId="0" applyNumberFormat="1" applyFont="1" applyBorder="1" applyAlignment="1">
      <alignment horizontal="right" vertical="center"/>
    </xf>
    <xf numFmtId="37" fontId="43" fillId="0" borderId="39" xfId="0" applyNumberFormat="1" applyFont="1" applyBorder="1" applyAlignment="1">
      <alignment horizontal="right" vertical="center"/>
    </xf>
    <xf numFmtId="0" fontId="41" fillId="10" borderId="101" xfId="0" applyFont="1" applyFill="1" applyBorder="1" applyAlignment="1">
      <alignment horizontal="center" vertical="center"/>
    </xf>
    <xf numFmtId="0" fontId="59" fillId="10" borderId="2" xfId="0" applyFont="1" applyFill="1" applyBorder="1" applyAlignment="1">
      <alignment horizontal="left" vertical="center" wrapText="1" indent="1"/>
    </xf>
    <xf numFmtId="37" fontId="43" fillId="4" borderId="250" xfId="0" applyNumberFormat="1" applyFont="1" applyFill="1" applyBorder="1" applyAlignment="1">
      <alignment horizontal="right" vertical="center"/>
    </xf>
    <xf numFmtId="164" fontId="43" fillId="4" borderId="71" xfId="0" applyNumberFormat="1" applyFont="1" applyFill="1" applyBorder="1"/>
    <xf numFmtId="0" fontId="41" fillId="10" borderId="84" xfId="0" applyFont="1" applyFill="1" applyBorder="1" applyAlignment="1">
      <alignment horizontal="center" vertical="center"/>
    </xf>
    <xf numFmtId="164" fontId="44" fillId="0" borderId="27" xfId="0" applyNumberFormat="1" applyFont="1" applyBorder="1"/>
    <xf numFmtId="164" fontId="44" fillId="0" borderId="0" xfId="16" applyNumberFormat="1" applyFont="1"/>
    <xf numFmtId="0" fontId="44" fillId="4" borderId="27" xfId="0" applyFont="1" applyFill="1" applyBorder="1"/>
    <xf numFmtId="0" fontId="44" fillId="0" borderId="27" xfId="0" applyFont="1" applyBorder="1"/>
    <xf numFmtId="164" fontId="44" fillId="4" borderId="27" xfId="0" applyNumberFormat="1" applyFont="1" applyFill="1" applyBorder="1"/>
    <xf numFmtId="37" fontId="55" fillId="4" borderId="48" xfId="0" applyNumberFormat="1" applyFont="1" applyFill="1" applyBorder="1" applyAlignment="1">
      <alignment horizontal="right" vertical="center"/>
    </xf>
    <xf numFmtId="37" fontId="55" fillId="4" borderId="50" xfId="0" applyNumberFormat="1" applyFont="1" applyFill="1" applyBorder="1" applyAlignment="1">
      <alignment horizontal="right" vertical="center"/>
    </xf>
    <xf numFmtId="164" fontId="44" fillId="4" borderId="152" xfId="0" applyNumberFormat="1" applyFont="1" applyFill="1" applyBorder="1"/>
    <xf numFmtId="164" fontId="44" fillId="0" borderId="52" xfId="0" applyNumberFormat="1" applyFont="1" applyBorder="1"/>
    <xf numFmtId="0" fontId="69" fillId="0" borderId="0" xfId="0" applyFont="1"/>
    <xf numFmtId="0" fontId="59" fillId="10" borderId="85" xfId="0" applyFont="1" applyFill="1" applyBorder="1" applyAlignment="1">
      <alignment horizontal="center" vertical="center" wrapText="1"/>
    </xf>
    <xf numFmtId="37" fontId="54" fillId="0" borderId="2" xfId="0" applyNumberFormat="1" applyFont="1" applyBorder="1" applyAlignment="1">
      <alignment horizontal="right" vertical="center"/>
    </xf>
    <xf numFmtId="37" fontId="54" fillId="4" borderId="2" xfId="0" applyNumberFormat="1" applyFont="1" applyFill="1" applyBorder="1" applyAlignment="1">
      <alignment horizontal="right" vertical="center"/>
    </xf>
    <xf numFmtId="165" fontId="54" fillId="4" borderId="2" xfId="0" applyNumberFormat="1" applyFont="1" applyFill="1" applyBorder="1" applyAlignment="1">
      <alignment horizontal="right" vertical="center"/>
    </xf>
    <xf numFmtId="165" fontId="54" fillId="0" borderId="2" xfId="0" applyNumberFormat="1" applyFont="1" applyBorder="1" applyAlignment="1">
      <alignment horizontal="right" vertical="center"/>
    </xf>
    <xf numFmtId="37" fontId="54" fillId="4" borderId="56" xfId="0" applyNumberFormat="1" applyFont="1" applyFill="1" applyBorder="1" applyAlignment="1">
      <alignment horizontal="right" vertical="center"/>
    </xf>
    <xf numFmtId="0" fontId="59" fillId="10" borderId="118" xfId="0" applyFont="1" applyFill="1" applyBorder="1" applyAlignment="1">
      <alignment horizontal="left" vertical="center" wrapText="1" indent="1"/>
    </xf>
    <xf numFmtId="37" fontId="55" fillId="0" borderId="209" xfId="0" applyNumberFormat="1" applyFont="1" applyBorder="1" applyAlignment="1">
      <alignment horizontal="right" vertical="center"/>
    </xf>
    <xf numFmtId="37" fontId="55" fillId="4" borderId="209" xfId="0" applyNumberFormat="1" applyFont="1" applyFill="1" applyBorder="1" applyAlignment="1">
      <alignment horizontal="right" vertical="center"/>
    </xf>
    <xf numFmtId="37" fontId="55" fillId="4" borderId="251" xfId="0" applyNumberFormat="1" applyFont="1" applyFill="1" applyBorder="1" applyAlignment="1">
      <alignment horizontal="right" vertical="center"/>
    </xf>
    <xf numFmtId="0" fontId="73" fillId="10" borderId="1" xfId="0" applyFont="1" applyFill="1" applyBorder="1" applyAlignment="1">
      <alignment horizontal="left" vertical="center" indent="1"/>
    </xf>
    <xf numFmtId="37" fontId="43" fillId="0" borderId="41" xfId="0" applyNumberFormat="1" applyFont="1" applyBorder="1" applyAlignment="1">
      <alignment horizontal="right" vertical="center"/>
    </xf>
    <xf numFmtId="0" fontId="44" fillId="0" borderId="75" xfId="0" applyFont="1" applyBorder="1" applyAlignment="1">
      <alignment horizontal="left" vertical="center" wrapText="1" indent="1"/>
    </xf>
    <xf numFmtId="37" fontId="55" fillId="0" borderId="150" xfId="0" applyNumberFormat="1" applyFont="1" applyBorder="1" applyAlignment="1">
      <alignment horizontal="right" vertical="center"/>
    </xf>
    <xf numFmtId="37" fontId="55" fillId="0" borderId="8" xfId="0" applyNumberFormat="1" applyFont="1" applyBorder="1" applyAlignment="1">
      <alignment horizontal="right" vertical="center"/>
    </xf>
    <xf numFmtId="0" fontId="44" fillId="4" borderId="77" xfId="0" applyFont="1" applyFill="1" applyBorder="1" applyAlignment="1">
      <alignment horizontal="left" vertical="center" wrapText="1" indent="1"/>
    </xf>
    <xf numFmtId="164" fontId="54" fillId="4" borderId="139" xfId="0" applyNumberFormat="1" applyFont="1" applyFill="1" applyBorder="1" applyAlignment="1">
      <alignment horizontal="right" vertical="center"/>
    </xf>
    <xf numFmtId="37" fontId="54" fillId="0" borderId="48" xfId="0" applyNumberFormat="1" applyFont="1" applyBorder="1" applyAlignment="1">
      <alignment horizontal="right" vertical="center"/>
    </xf>
    <xf numFmtId="37" fontId="54" fillId="0" borderId="55" xfId="0" applyNumberFormat="1" applyFont="1" applyBorder="1" applyAlignment="1">
      <alignment vertical="center"/>
    </xf>
    <xf numFmtId="0" fontId="59" fillId="10" borderId="139" xfId="0" applyFont="1" applyFill="1" applyBorder="1" applyAlignment="1">
      <alignment horizontal="left" vertical="center" wrapText="1" indent="1"/>
    </xf>
    <xf numFmtId="37" fontId="54" fillId="4" borderId="10" xfId="0" applyNumberFormat="1" applyFont="1" applyFill="1" applyBorder="1" applyAlignment="1">
      <alignment vertical="center"/>
    </xf>
    <xf numFmtId="0" fontId="60" fillId="10" borderId="0" xfId="0" applyFont="1" applyFill="1" applyAlignment="1">
      <alignment horizontal="center" vertical="center" wrapText="1"/>
    </xf>
    <xf numFmtId="0" fontId="60" fillId="10" borderId="252" xfId="0" applyFont="1" applyFill="1" applyBorder="1" applyAlignment="1">
      <alignment horizontal="center" vertical="center" wrapText="1"/>
    </xf>
    <xf numFmtId="165" fontId="55" fillId="4" borderId="3" xfId="0" applyNumberFormat="1" applyFont="1" applyFill="1" applyBorder="1" applyAlignment="1">
      <alignment horizontal="right" vertical="center"/>
    </xf>
    <xf numFmtId="37" fontId="55" fillId="0" borderId="47" xfId="0" applyNumberFormat="1" applyFont="1" applyBorder="1" applyAlignment="1">
      <alignment horizontal="right" vertical="center"/>
    </xf>
    <xf numFmtId="164" fontId="55" fillId="0" borderId="55" xfId="0" applyNumberFormat="1" applyFont="1" applyBorder="1" applyAlignment="1">
      <alignment horizontal="right" vertical="center"/>
    </xf>
    <xf numFmtId="0" fontId="59" fillId="10" borderId="165" xfId="0" applyFont="1" applyFill="1" applyBorder="1" applyAlignment="1">
      <alignment horizontal="left" vertical="center" wrapText="1" indent="1"/>
    </xf>
    <xf numFmtId="37" fontId="43" fillId="4" borderId="118" xfId="0" applyNumberFormat="1" applyFont="1" applyFill="1" applyBorder="1" applyAlignment="1">
      <alignment horizontal="right" vertical="center"/>
    </xf>
    <xf numFmtId="164" fontId="43" fillId="4" borderId="117" xfId="0" applyNumberFormat="1" applyFont="1" applyFill="1" applyBorder="1" applyAlignment="1">
      <alignment horizontal="right" vertical="center"/>
    </xf>
    <xf numFmtId="37" fontId="43" fillId="4" borderId="85" xfId="0" applyNumberFormat="1" applyFont="1" applyFill="1" applyBorder="1" applyAlignment="1">
      <alignment horizontal="right" vertical="center"/>
    </xf>
    <xf numFmtId="164" fontId="43" fillId="4" borderId="253" xfId="0" applyNumberFormat="1" applyFont="1" applyFill="1" applyBorder="1" applyAlignment="1">
      <alignment horizontal="right" vertical="center"/>
    </xf>
    <xf numFmtId="37" fontId="55" fillId="4" borderId="10" xfId="0" applyNumberFormat="1" applyFont="1" applyFill="1" applyBorder="1" applyAlignment="1">
      <alignment vertical="center"/>
    </xf>
    <xf numFmtId="164" fontId="55" fillId="4" borderId="37" xfId="0" applyNumberFormat="1" applyFont="1" applyFill="1" applyBorder="1" applyAlignment="1">
      <alignment horizontal="right" vertical="center"/>
    </xf>
    <xf numFmtId="37" fontId="43" fillId="4" borderId="10" xfId="0" applyNumberFormat="1" applyFont="1" applyFill="1" applyBorder="1" applyAlignment="1">
      <alignment vertical="center"/>
    </xf>
    <xf numFmtId="37" fontId="55" fillId="0" borderId="55" xfId="0" applyNumberFormat="1" applyFont="1" applyBorder="1" applyAlignment="1">
      <alignment horizontal="right" vertical="center"/>
    </xf>
    <xf numFmtId="0" fontId="59" fillId="10" borderId="165" xfId="0" applyFont="1" applyFill="1" applyBorder="1" applyAlignment="1">
      <alignment vertical="center" wrapText="1"/>
    </xf>
    <xf numFmtId="37" fontId="54" fillId="4" borderId="118" xfId="0" applyNumberFormat="1" applyFont="1" applyFill="1" applyBorder="1" applyAlignment="1">
      <alignment horizontal="right" vertical="center"/>
    </xf>
    <xf numFmtId="164" fontId="54" fillId="4" borderId="153" xfId="16" applyNumberFormat="1" applyFont="1" applyFill="1" applyBorder="1" applyAlignment="1">
      <alignment horizontal="right" vertical="center"/>
    </xf>
    <xf numFmtId="37" fontId="54" fillId="4" borderId="85" xfId="0" applyNumberFormat="1" applyFont="1" applyFill="1" applyBorder="1" applyAlignment="1">
      <alignment horizontal="right" vertical="center"/>
    </xf>
    <xf numFmtId="164" fontId="44" fillId="4" borderId="153" xfId="16" applyNumberFormat="1" applyFont="1" applyFill="1" applyBorder="1" applyAlignment="1">
      <alignment horizontal="right" vertical="center"/>
    </xf>
    <xf numFmtId="164" fontId="54" fillId="4" borderId="117" xfId="16" applyNumberFormat="1" applyFont="1" applyFill="1" applyBorder="1" applyAlignment="1">
      <alignment horizontal="right" vertical="center"/>
    </xf>
    <xf numFmtId="164" fontId="54" fillId="4" borderId="253" xfId="16" applyNumberFormat="1" applyFont="1" applyFill="1" applyBorder="1" applyAlignment="1">
      <alignment horizontal="right" vertical="center"/>
    </xf>
    <xf numFmtId="37" fontId="55" fillId="4" borderId="37" xfId="0" applyNumberFormat="1" applyFont="1" applyFill="1" applyBorder="1" applyAlignment="1">
      <alignment vertical="center"/>
    </xf>
    <xf numFmtId="164" fontId="54" fillId="4" borderId="254" xfId="16" applyNumberFormat="1" applyFont="1" applyFill="1" applyBorder="1" applyAlignment="1">
      <alignment horizontal="right" vertical="center"/>
    </xf>
    <xf numFmtId="0" fontId="60" fillId="10" borderId="31" xfId="0" applyFont="1" applyFill="1" applyBorder="1" applyAlignment="1">
      <alignment horizontal="center" vertical="center" wrapText="1"/>
    </xf>
    <xf numFmtId="164" fontId="43" fillId="0" borderId="1" xfId="0" applyNumberFormat="1" applyFont="1" applyBorder="1" applyAlignment="1">
      <alignment vertical="center"/>
    </xf>
    <xf numFmtId="164" fontId="43" fillId="0" borderId="24" xfId="0" applyNumberFormat="1" applyFont="1" applyBorder="1" applyAlignment="1">
      <alignment vertical="center"/>
    </xf>
    <xf numFmtId="164" fontId="43" fillId="4" borderId="1" xfId="0" applyNumberFormat="1" applyFont="1" applyFill="1" applyBorder="1" applyAlignment="1">
      <alignment vertical="center"/>
    </xf>
    <xf numFmtId="164" fontId="43" fillId="4" borderId="24" xfId="0" applyNumberFormat="1" applyFont="1" applyFill="1" applyBorder="1" applyAlignment="1">
      <alignment vertical="center"/>
    </xf>
    <xf numFmtId="164" fontId="55" fillId="0" borderId="1" xfId="0" applyNumberFormat="1" applyFont="1" applyBorder="1" applyAlignment="1">
      <alignment vertical="center"/>
    </xf>
    <xf numFmtId="164" fontId="55" fillId="4" borderId="1" xfId="0" applyNumberFormat="1" applyFont="1" applyFill="1" applyBorder="1" applyAlignment="1">
      <alignment vertical="center"/>
    </xf>
    <xf numFmtId="164" fontId="43" fillId="4" borderId="1" xfId="0" applyNumberFormat="1" applyFont="1" applyFill="1" applyBorder="1" applyAlignment="1">
      <alignment horizontal="right" vertical="center"/>
    </xf>
    <xf numFmtId="0" fontId="18" fillId="0" borderId="25" xfId="0" applyFont="1" applyBorder="1" applyAlignment="1">
      <alignment horizontal="right" vertical="center" wrapText="1"/>
    </xf>
    <xf numFmtId="166" fontId="18" fillId="0" borderId="2" xfId="0" applyNumberFormat="1" applyFont="1" applyBorder="1" applyAlignment="1">
      <alignment horizontal="right" vertical="center" wrapText="1"/>
    </xf>
    <xf numFmtId="0" fontId="18" fillId="4" borderId="2" xfId="0" applyFont="1" applyFill="1" applyBorder="1" applyAlignment="1">
      <alignment vertical="center" wrapText="1"/>
    </xf>
    <xf numFmtId="3" fontId="18" fillId="4" borderId="25" xfId="0" applyNumberFormat="1" applyFont="1" applyFill="1" applyBorder="1" applyAlignment="1">
      <alignment horizontal="right" vertical="center" wrapText="1"/>
    </xf>
    <xf numFmtId="166" fontId="18" fillId="4" borderId="2" xfId="0" applyNumberFormat="1" applyFont="1" applyFill="1" applyBorder="1" applyAlignment="1">
      <alignment horizontal="right" vertical="center" wrapText="1"/>
    </xf>
    <xf numFmtId="0" fontId="18" fillId="4" borderId="25" xfId="0" applyFont="1" applyFill="1" applyBorder="1" applyAlignment="1">
      <alignment horizontal="right" vertical="center" wrapText="1"/>
    </xf>
    <xf numFmtId="3" fontId="18" fillId="0" borderId="25" xfId="0" applyNumberFormat="1" applyFont="1" applyBorder="1" applyAlignment="1">
      <alignment horizontal="right" vertical="center" wrapText="1"/>
    </xf>
    <xf numFmtId="0" fontId="94" fillId="0" borderId="0" xfId="0" applyFont="1" applyAlignment="1">
      <alignment horizontal="left" vertical="center" wrapText="1"/>
    </xf>
    <xf numFmtId="0" fontId="20" fillId="0" borderId="0" xfId="0" applyFont="1" applyAlignment="1">
      <alignment horizontal="left" vertical="center" wrapText="1"/>
    </xf>
    <xf numFmtId="164" fontId="55" fillId="4" borderId="24" xfId="0" applyNumberFormat="1" applyFont="1" applyFill="1" applyBorder="1" applyAlignment="1">
      <alignment vertical="center"/>
    </xf>
    <xf numFmtId="0" fontId="18" fillId="0" borderId="2" xfId="0" applyFont="1" applyBorder="1" applyAlignment="1">
      <alignment horizontal="left" vertical="center" indent="1"/>
    </xf>
    <xf numFmtId="37" fontId="43" fillId="0" borderId="25" xfId="0" applyNumberFormat="1" applyFont="1" applyBorder="1" applyAlignment="1">
      <alignment vertical="center"/>
    </xf>
    <xf numFmtId="0" fontId="27" fillId="0" borderId="1" xfId="13" applyBorder="1" applyAlignment="1">
      <alignment horizontal="center" vertical="center"/>
    </xf>
    <xf numFmtId="0" fontId="95" fillId="0" borderId="1" xfId="13" applyFont="1" applyBorder="1" applyAlignment="1">
      <alignment horizontal="center" vertical="center"/>
    </xf>
    <xf numFmtId="0" fontId="40" fillId="10" borderId="23" xfId="0" applyFont="1" applyFill="1" applyBorder="1" applyAlignment="1">
      <alignment horizontal="center" vertical="center" wrapText="1"/>
    </xf>
    <xf numFmtId="0" fontId="5" fillId="0" borderId="0" xfId="0" applyFont="1"/>
    <xf numFmtId="0" fontId="65" fillId="0" borderId="0" xfId="0" applyFont="1" applyAlignment="1">
      <alignment horizontal="left" vertical="center"/>
    </xf>
    <xf numFmtId="0" fontId="40" fillId="10" borderId="4" xfId="0" applyFont="1" applyFill="1" applyBorder="1" applyAlignment="1">
      <alignment horizontal="left" vertical="center" wrapText="1" indent="1"/>
    </xf>
    <xf numFmtId="0" fontId="37" fillId="0" borderId="0" xfId="0" applyFont="1" applyAlignment="1">
      <alignment horizontal="left" vertical="center"/>
    </xf>
    <xf numFmtId="0" fontId="98" fillId="0" borderId="0" xfId="0" applyFont="1" applyAlignment="1">
      <alignment vertical="center"/>
    </xf>
    <xf numFmtId="0" fontId="99" fillId="10" borderId="20" xfId="0" applyFont="1" applyFill="1" applyBorder="1" applyAlignment="1">
      <alignment horizontal="center" vertical="center" wrapText="1"/>
    </xf>
    <xf numFmtId="0" fontId="99" fillId="10" borderId="38" xfId="0" applyFont="1" applyFill="1" applyBorder="1" applyAlignment="1">
      <alignment horizontal="center" vertical="center" wrapText="1"/>
    </xf>
    <xf numFmtId="0" fontId="99" fillId="10" borderId="21" xfId="0" applyFont="1" applyFill="1" applyBorder="1" applyAlignment="1">
      <alignment horizontal="center" vertical="center" wrapText="1"/>
    </xf>
    <xf numFmtId="0" fontId="99" fillId="10" borderId="42" xfId="0" applyFont="1" applyFill="1" applyBorder="1" applyAlignment="1">
      <alignment horizontal="center" vertical="center" wrapText="1"/>
    </xf>
    <xf numFmtId="0" fontId="100" fillId="0" borderId="0" xfId="0" applyFont="1" applyAlignment="1">
      <alignment vertical="center"/>
    </xf>
    <xf numFmtId="3" fontId="58" fillId="4" borderId="9" xfId="0" applyNumberFormat="1" applyFont="1" applyFill="1" applyBorder="1" applyAlignment="1">
      <alignment horizontal="right" vertical="center" wrapText="1" indent="1"/>
    </xf>
    <xf numFmtId="3" fontId="58" fillId="4" borderId="77" xfId="0" applyNumberFormat="1" applyFont="1" applyFill="1" applyBorder="1" applyAlignment="1">
      <alignment horizontal="right" vertical="center" wrapText="1" indent="1"/>
    </xf>
    <xf numFmtId="3" fontId="58" fillId="0" borderId="9" xfId="0" applyNumberFormat="1" applyFont="1" applyBorder="1" applyAlignment="1">
      <alignment horizontal="right" vertical="center" wrapText="1" indent="1"/>
    </xf>
    <xf numFmtId="3" fontId="58" fillId="0" borderId="255" xfId="0" applyNumberFormat="1" applyFont="1" applyBorder="1" applyAlignment="1">
      <alignment horizontal="right" vertical="center" wrapText="1" indent="1"/>
    </xf>
    <xf numFmtId="164" fontId="43" fillId="4" borderId="163" xfId="0" applyNumberFormat="1" applyFont="1" applyFill="1" applyBorder="1" applyAlignment="1">
      <alignment vertical="center"/>
    </xf>
    <xf numFmtId="0" fontId="44" fillId="0" borderId="0" xfId="0" applyFont="1" applyAlignment="1">
      <alignment vertical="center" wrapText="1"/>
    </xf>
    <xf numFmtId="0" fontId="44" fillId="4" borderId="255" xfId="0" applyFont="1" applyFill="1" applyBorder="1" applyAlignment="1">
      <alignment horizontal="left" vertical="center" indent="1"/>
    </xf>
    <xf numFmtId="164" fontId="43" fillId="4" borderId="69" xfId="0" applyNumberFormat="1" applyFont="1" applyFill="1" applyBorder="1" applyAlignment="1">
      <alignment vertical="center"/>
    </xf>
    <xf numFmtId="49" fontId="44" fillId="0" borderId="69" xfId="0" applyNumberFormat="1" applyFont="1" applyBorder="1" applyAlignment="1">
      <alignment horizontal="left" vertical="center" indent="1"/>
    </xf>
    <xf numFmtId="0" fontId="101" fillId="0" borderId="0" xfId="0" applyFont="1" applyAlignment="1">
      <alignment vertical="center" wrapText="1"/>
    </xf>
    <xf numFmtId="3" fontId="58" fillId="0" borderId="77" xfId="0" applyNumberFormat="1" applyFont="1" applyBorder="1" applyAlignment="1">
      <alignment horizontal="right" vertical="center" wrapText="1" indent="1"/>
    </xf>
    <xf numFmtId="3" fontId="58" fillId="4" borderId="255" xfId="0" applyNumberFormat="1" applyFont="1" applyFill="1" applyBorder="1" applyAlignment="1">
      <alignment horizontal="right" vertical="center" wrapText="1" indent="1"/>
    </xf>
    <xf numFmtId="164" fontId="43" fillId="0" borderId="163" xfId="0" applyNumberFormat="1" applyFont="1" applyBorder="1" applyAlignment="1">
      <alignment vertical="center"/>
    </xf>
    <xf numFmtId="168" fontId="43" fillId="0" borderId="3" xfId="0" applyNumberFormat="1" applyFont="1" applyBorder="1" applyAlignment="1">
      <alignment vertical="center"/>
    </xf>
    <xf numFmtId="49" fontId="44" fillId="4" borderId="69" xfId="0" applyNumberFormat="1" applyFont="1" applyFill="1" applyBorder="1" applyAlignment="1">
      <alignment horizontal="left" vertical="center" indent="1"/>
    </xf>
    <xf numFmtId="168" fontId="43" fillId="4" borderId="3" xfId="0" applyNumberFormat="1" applyFont="1" applyFill="1" applyBorder="1" applyAlignment="1">
      <alignment vertical="center"/>
    </xf>
    <xf numFmtId="164" fontId="43" fillId="0" borderId="69" xfId="0" applyNumberFormat="1" applyFont="1" applyBorder="1" applyAlignment="1">
      <alignment vertical="center"/>
    </xf>
    <xf numFmtId="0" fontId="102" fillId="10" borderId="20" xfId="0" applyFont="1" applyFill="1" applyBorder="1" applyAlignment="1">
      <alignment horizontal="center" vertical="center" wrapText="1"/>
    </xf>
    <xf numFmtId="0" fontId="102" fillId="10" borderId="38" xfId="0" applyFont="1" applyFill="1" applyBorder="1" applyAlignment="1">
      <alignment horizontal="center" vertical="center" wrapText="1"/>
    </xf>
    <xf numFmtId="0" fontId="102" fillId="10" borderId="42" xfId="0" applyFont="1" applyFill="1" applyBorder="1" applyAlignment="1">
      <alignment horizontal="center" vertical="center" wrapText="1"/>
    </xf>
    <xf numFmtId="0" fontId="28" fillId="0" borderId="0" xfId="0" applyFont="1" applyAlignment="1">
      <alignment horizontal="left" vertical="center" wrapText="1"/>
    </xf>
    <xf numFmtId="0" fontId="44" fillId="0" borderId="255" xfId="0" applyFont="1" applyBorder="1" applyAlignment="1">
      <alignment horizontal="left" vertical="center" indent="1"/>
    </xf>
    <xf numFmtId="0" fontId="44" fillId="0" borderId="147" xfId="0" applyFont="1" applyBorder="1" applyAlignment="1">
      <alignment horizontal="left" vertical="center" indent="1"/>
    </xf>
    <xf numFmtId="0" fontId="44" fillId="4" borderId="147" xfId="0" applyFont="1" applyFill="1" applyBorder="1" applyAlignment="1">
      <alignment horizontal="left" vertical="center" indent="1"/>
    </xf>
    <xf numFmtId="0" fontId="41" fillId="10" borderId="33" xfId="0" applyFont="1" applyFill="1" applyBorder="1" applyAlignment="1">
      <alignment horizontal="center" vertical="center" wrapText="1"/>
    </xf>
    <xf numFmtId="0" fontId="18" fillId="0" borderId="219" xfId="0" applyFont="1" applyBorder="1" applyAlignment="1">
      <alignment horizontal="left" vertical="center" wrapText="1" indent="1"/>
    </xf>
    <xf numFmtId="0" fontId="44" fillId="4" borderId="171" xfId="0" applyFont="1" applyFill="1" applyBorder="1" applyAlignment="1">
      <alignment horizontal="left" vertical="center" indent="1"/>
    </xf>
    <xf numFmtId="164" fontId="44" fillId="4" borderId="165" xfId="0" applyNumberFormat="1" applyFont="1" applyFill="1" applyBorder="1" applyAlignment="1">
      <alignment horizontal="right" vertical="center"/>
    </xf>
    <xf numFmtId="3" fontId="58" fillId="4" borderId="126" xfId="0" applyNumberFormat="1" applyFont="1" applyFill="1" applyBorder="1" applyAlignment="1">
      <alignment horizontal="right" vertical="center" wrapText="1" indent="1"/>
    </xf>
    <xf numFmtId="164" fontId="44" fillId="4" borderId="165" xfId="0" applyNumberFormat="1" applyFont="1" applyFill="1" applyBorder="1" applyAlignment="1">
      <alignment horizontal="right" vertical="center" indent="1"/>
    </xf>
    <xf numFmtId="0" fontId="40" fillId="10" borderId="41" xfId="0" applyFont="1" applyFill="1" applyBorder="1" applyAlignment="1">
      <alignment horizontal="left" vertical="center" indent="1"/>
    </xf>
    <xf numFmtId="3" fontId="58" fillId="0" borderId="261" xfId="0" applyNumberFormat="1" applyFont="1" applyBorder="1" applyAlignment="1">
      <alignment horizontal="right" vertical="center" wrapText="1" indent="1"/>
    </xf>
    <xf numFmtId="3" fontId="58" fillId="4" borderId="261" xfId="0" applyNumberFormat="1" applyFont="1" applyFill="1" applyBorder="1" applyAlignment="1">
      <alignment horizontal="right" vertical="center" wrapText="1" indent="1"/>
    </xf>
    <xf numFmtId="37" fontId="44" fillId="0" borderId="1" xfId="0" applyNumberFormat="1" applyFont="1" applyBorder="1" applyAlignment="1">
      <alignment horizontal="right" vertical="center" indent="1"/>
    </xf>
    <xf numFmtId="37" fontId="44" fillId="0" borderId="3" xfId="0" applyNumberFormat="1" applyFont="1" applyBorder="1" applyAlignment="1">
      <alignment horizontal="right" vertical="center" indent="1"/>
    </xf>
    <xf numFmtId="37" fontId="44" fillId="4" borderId="1" xfId="0" applyNumberFormat="1" applyFont="1" applyFill="1" applyBorder="1" applyAlignment="1">
      <alignment horizontal="right" vertical="center" indent="1"/>
    </xf>
    <xf numFmtId="37" fontId="44" fillId="4" borderId="3" xfId="0" applyNumberFormat="1" applyFont="1" applyFill="1" applyBorder="1" applyAlignment="1">
      <alignment horizontal="right" vertical="center" indent="1"/>
    </xf>
    <xf numFmtId="0" fontId="44" fillId="0" borderId="24" xfId="0" applyFont="1" applyBorder="1" applyAlignment="1">
      <alignment horizontal="left" vertical="center"/>
    </xf>
    <xf numFmtId="0" fontId="44" fillId="4" borderId="24" xfId="0" applyFont="1" applyFill="1" applyBorder="1" applyAlignment="1">
      <alignment horizontal="left" vertical="center"/>
    </xf>
    <xf numFmtId="0" fontId="5" fillId="0" borderId="262" xfId="0" applyFont="1" applyBorder="1" applyAlignment="1">
      <alignment vertical="center" wrapText="1"/>
    </xf>
    <xf numFmtId="0" fontId="5" fillId="0" borderId="1" xfId="0" applyFont="1" applyBorder="1" applyAlignment="1">
      <alignment horizontal="right" vertical="center" wrapText="1"/>
    </xf>
    <xf numFmtId="166" fontId="5" fillId="0" borderId="1" xfId="0" applyNumberFormat="1" applyFont="1" applyBorder="1" applyAlignment="1">
      <alignment horizontal="right" vertical="center" wrapText="1"/>
    </xf>
    <xf numFmtId="166" fontId="5" fillId="0" borderId="24"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5" fillId="4" borderId="221" xfId="0" applyFont="1" applyFill="1" applyBorder="1" applyAlignment="1">
      <alignment vertical="center" wrapText="1"/>
    </xf>
    <xf numFmtId="166" fontId="5" fillId="4" borderId="1" xfId="0" applyNumberFormat="1" applyFont="1" applyFill="1" applyBorder="1" applyAlignment="1">
      <alignment horizontal="right" vertical="center" wrapText="1"/>
    </xf>
    <xf numFmtId="166" fontId="5" fillId="4" borderId="24" xfId="0" applyNumberFormat="1" applyFont="1" applyFill="1" applyBorder="1" applyAlignment="1">
      <alignment horizontal="right" vertical="center" wrapText="1"/>
    </xf>
    <xf numFmtId="3" fontId="5" fillId="4" borderId="3" xfId="0" applyNumberFormat="1" applyFont="1" applyFill="1" applyBorder="1" applyAlignment="1">
      <alignment horizontal="right" vertical="center" wrapText="1"/>
    </xf>
    <xf numFmtId="0" fontId="5" fillId="0" borderId="221" xfId="0" applyFont="1" applyBorder="1" applyAlignment="1">
      <alignment vertical="center" wrapText="1"/>
    </xf>
    <xf numFmtId="0" fontId="5" fillId="4" borderId="1" xfId="0" applyFont="1" applyFill="1" applyBorder="1" applyAlignment="1">
      <alignment horizontal="right" vertical="center" wrapText="1"/>
    </xf>
    <xf numFmtId="0" fontId="5" fillId="4" borderId="263" xfId="0" applyFont="1" applyFill="1" applyBorder="1" applyAlignment="1">
      <alignment vertical="center" wrapText="1"/>
    </xf>
    <xf numFmtId="0" fontId="5" fillId="0" borderId="228" xfId="0" applyFont="1" applyBorder="1" applyAlignment="1">
      <alignment vertical="center" wrapText="1"/>
    </xf>
    <xf numFmtId="0" fontId="44" fillId="0" borderId="25" xfId="0" applyFont="1" applyBorder="1" applyAlignment="1">
      <alignment horizontal="right" vertical="center"/>
    </xf>
    <xf numFmtId="0" fontId="44" fillId="0" borderId="2" xfId="0" applyFont="1" applyBorder="1" applyAlignment="1">
      <alignment horizontal="right" vertical="center"/>
    </xf>
    <xf numFmtId="166" fontId="44" fillId="0" borderId="2" xfId="0" applyNumberFormat="1" applyFont="1" applyBorder="1" applyAlignment="1">
      <alignment horizontal="right" vertical="center"/>
    </xf>
    <xf numFmtId="3" fontId="44" fillId="0" borderId="25" xfId="0" applyNumberFormat="1" applyFont="1" applyBorder="1" applyAlignment="1">
      <alignment horizontal="right" vertical="center"/>
    </xf>
    <xf numFmtId="0" fontId="5" fillId="4" borderId="228" xfId="0" applyFont="1" applyFill="1" applyBorder="1" applyAlignment="1">
      <alignment vertical="center" wrapText="1"/>
    </xf>
    <xf numFmtId="0" fontId="44" fillId="4" borderId="25" xfId="0" applyFont="1" applyFill="1" applyBorder="1" applyAlignment="1">
      <alignment horizontal="right" vertical="center"/>
    </xf>
    <xf numFmtId="166" fontId="44" fillId="4" borderId="1" xfId="0" applyNumberFormat="1" applyFont="1" applyFill="1" applyBorder="1" applyAlignment="1">
      <alignment horizontal="right" vertical="center"/>
    </xf>
    <xf numFmtId="166" fontId="44" fillId="4" borderId="2" xfId="0" applyNumberFormat="1" applyFont="1" applyFill="1" applyBorder="1" applyAlignment="1">
      <alignment horizontal="right" vertical="center"/>
    </xf>
    <xf numFmtId="3" fontId="44" fillId="4" borderId="25" xfId="0" applyNumberFormat="1" applyFont="1" applyFill="1" applyBorder="1" applyAlignment="1">
      <alignment horizontal="right" vertical="center"/>
    </xf>
    <xf numFmtId="0" fontId="44" fillId="0" borderId="2" xfId="0" applyFont="1" applyBorder="1" applyAlignment="1">
      <alignment horizontal="right" vertical="center" wrapText="1"/>
    </xf>
    <xf numFmtId="166" fontId="44" fillId="0" borderId="1" xfId="0" applyNumberFormat="1" applyFont="1" applyBorder="1" applyAlignment="1">
      <alignment horizontal="right" vertical="center" wrapText="1"/>
    </xf>
    <xf numFmtId="166" fontId="44" fillId="0" borderId="2" xfId="0" applyNumberFormat="1" applyFont="1" applyBorder="1" applyAlignment="1">
      <alignment horizontal="right" vertical="center" wrapText="1"/>
    </xf>
    <xf numFmtId="3" fontId="44" fillId="0" borderId="25" xfId="0" applyNumberFormat="1" applyFont="1" applyBorder="1" applyAlignment="1">
      <alignment horizontal="right" vertical="center" wrapText="1"/>
    </xf>
    <xf numFmtId="0" fontId="44" fillId="4" borderId="2" xfId="0" applyFont="1" applyFill="1" applyBorder="1" applyAlignment="1">
      <alignment horizontal="right" vertical="center" wrapText="1"/>
    </xf>
    <xf numFmtId="166" fontId="44" fillId="4" borderId="1" xfId="0" applyNumberFormat="1" applyFont="1" applyFill="1" applyBorder="1" applyAlignment="1">
      <alignment horizontal="right" vertical="center" wrapText="1"/>
    </xf>
    <xf numFmtId="166" fontId="44" fillId="4" borderId="2" xfId="0" applyNumberFormat="1" applyFont="1" applyFill="1" applyBorder="1" applyAlignment="1">
      <alignment horizontal="right" vertical="center" wrapText="1"/>
    </xf>
    <xf numFmtId="3" fontId="44" fillId="4" borderId="25" xfId="0" applyNumberFormat="1" applyFont="1" applyFill="1" applyBorder="1" applyAlignment="1">
      <alignment horizontal="right" vertical="center" wrapText="1"/>
    </xf>
    <xf numFmtId="0" fontId="78" fillId="10" borderId="38" xfId="0" applyFont="1" applyFill="1" applyBorder="1" applyAlignment="1">
      <alignment horizontal="center" vertical="center" wrapText="1"/>
    </xf>
    <xf numFmtId="0" fontId="78" fillId="10" borderId="21" xfId="0" applyFont="1" applyFill="1" applyBorder="1" applyAlignment="1">
      <alignment horizontal="center" vertical="center" wrapText="1"/>
    </xf>
    <xf numFmtId="0" fontId="78" fillId="10" borderId="42" xfId="0" applyFont="1" applyFill="1" applyBorder="1" applyAlignment="1">
      <alignment horizontal="center" vertical="center" wrapText="1"/>
    </xf>
    <xf numFmtId="49" fontId="44" fillId="0" borderId="163" xfId="0" applyNumberFormat="1" applyFont="1" applyBorder="1" applyAlignment="1">
      <alignment horizontal="left" vertical="center" indent="1"/>
    </xf>
    <xf numFmtId="164" fontId="43" fillId="4" borderId="2" xfId="0" applyNumberFormat="1" applyFont="1" applyFill="1" applyBorder="1" applyAlignment="1">
      <alignment vertical="center"/>
    </xf>
    <xf numFmtId="37" fontId="44" fillId="0" borderId="25" xfId="0" applyNumberFormat="1" applyFont="1" applyBorder="1" applyAlignment="1">
      <alignment vertical="center"/>
    </xf>
    <xf numFmtId="0" fontId="5" fillId="0" borderId="262" xfId="0" applyFont="1" applyBorder="1" applyAlignment="1">
      <alignment horizontal="left" vertical="center" wrapText="1" indent="1"/>
    </xf>
    <xf numFmtId="0" fontId="5" fillId="4" borderId="263" xfId="0" applyFont="1" applyFill="1" applyBorder="1" applyAlignment="1">
      <alignment horizontal="left" vertical="center" wrapText="1" indent="1"/>
    </xf>
    <xf numFmtId="0" fontId="44" fillId="0" borderId="24" xfId="0" applyFont="1" applyBorder="1" applyAlignment="1">
      <alignment horizontal="right" vertical="center" wrapText="1"/>
    </xf>
    <xf numFmtId="166" fontId="44" fillId="0" borderId="24" xfId="0" applyNumberFormat="1" applyFont="1" applyBorder="1" applyAlignment="1">
      <alignment horizontal="right" vertical="center" wrapText="1"/>
    </xf>
    <xf numFmtId="166" fontId="44" fillId="4" borderId="24" xfId="0" applyNumberFormat="1" applyFont="1" applyFill="1" applyBorder="1" applyAlignment="1">
      <alignment horizontal="right" vertical="center" wrapText="1"/>
    </xf>
    <xf numFmtId="0" fontId="19" fillId="0" borderId="0" xfId="0" applyFont="1" applyAlignment="1">
      <alignment horizontal="center" vertical="center" wrapText="1"/>
    </xf>
    <xf numFmtId="0" fontId="40" fillId="10" borderId="88" xfId="0" applyFont="1" applyFill="1" applyBorder="1" applyAlignment="1">
      <alignment horizontal="center" vertical="center" wrapText="1"/>
    </xf>
    <xf numFmtId="0" fontId="40" fillId="10" borderId="214" xfId="0" applyFont="1" applyFill="1" applyBorder="1" applyAlignment="1">
      <alignment horizontal="center" vertical="center" wrapText="1"/>
    </xf>
    <xf numFmtId="0" fontId="40" fillId="10" borderId="181" xfId="0" applyFont="1" applyFill="1" applyBorder="1" applyAlignment="1">
      <alignment horizontal="center" vertical="center" wrapText="1"/>
    </xf>
    <xf numFmtId="166" fontId="44" fillId="0" borderId="25" xfId="0" applyNumberFormat="1" applyFont="1" applyBorder="1" applyAlignment="1">
      <alignment horizontal="right" vertical="center" wrapText="1"/>
    </xf>
    <xf numFmtId="166" fontId="44" fillId="4" borderId="25" xfId="0" applyNumberFormat="1" applyFont="1" applyFill="1" applyBorder="1" applyAlignment="1">
      <alignment horizontal="right" vertical="center" wrapText="1"/>
    </xf>
    <xf numFmtId="164" fontId="43" fillId="0" borderId="209" xfId="0" applyNumberFormat="1" applyFont="1" applyBorder="1" applyAlignment="1">
      <alignment vertical="center"/>
    </xf>
    <xf numFmtId="0" fontId="52" fillId="0" borderId="0" xfId="0" applyFont="1" applyAlignment="1">
      <alignment horizontal="left" vertical="center" wrapText="1"/>
    </xf>
    <xf numFmtId="0" fontId="106" fillId="0" borderId="0" xfId="0" applyFont="1" applyAlignment="1">
      <alignment horizontal="left" vertical="center" wrapText="1"/>
    </xf>
    <xf numFmtId="0" fontId="52" fillId="0" borderId="0" xfId="0" applyFont="1"/>
    <xf numFmtId="166" fontId="44" fillId="0" borderId="1" xfId="0" applyNumberFormat="1" applyFont="1" applyBorder="1" applyAlignment="1">
      <alignment horizontal="left" vertical="center" wrapText="1" indent="5"/>
    </xf>
    <xf numFmtId="166" fontId="44" fillId="4" borderId="1" xfId="0" applyNumberFormat="1" applyFont="1" applyFill="1" applyBorder="1" applyAlignment="1">
      <alignment horizontal="left" vertical="center" wrapText="1" indent="5"/>
    </xf>
    <xf numFmtId="3" fontId="58" fillId="4" borderId="9" xfId="0" applyNumberFormat="1" applyFont="1" applyFill="1" applyBorder="1" applyAlignment="1">
      <alignment horizontal="right" vertical="center" wrapText="1"/>
    </xf>
    <xf numFmtId="3" fontId="58" fillId="0" borderId="9" xfId="0" applyNumberFormat="1" applyFont="1" applyBorder="1" applyAlignment="1">
      <alignment horizontal="right" vertical="center" wrapText="1"/>
    </xf>
    <xf numFmtId="0" fontId="102" fillId="10" borderId="102" xfId="0" applyFont="1" applyFill="1" applyBorder="1" applyAlignment="1">
      <alignment horizontal="center" vertical="center" wrapText="1"/>
    </xf>
    <xf numFmtId="0" fontId="102" fillId="10" borderId="179" xfId="0" applyFont="1" applyFill="1" applyBorder="1" applyAlignment="1">
      <alignment horizontal="center" vertical="center" wrapText="1"/>
    </xf>
    <xf numFmtId="0" fontId="102" fillId="10" borderId="21" xfId="0" applyFont="1" applyFill="1" applyBorder="1" applyAlignment="1">
      <alignment horizontal="center" vertical="center" wrapText="1"/>
    </xf>
    <xf numFmtId="166" fontId="44" fillId="0" borderId="1" xfId="0" applyNumberFormat="1" applyFont="1" applyBorder="1" applyAlignment="1">
      <alignment vertical="center"/>
    </xf>
    <xf numFmtId="166" fontId="44" fillId="4" borderId="1" xfId="0" applyNumberFormat="1" applyFont="1" applyFill="1" applyBorder="1" applyAlignment="1">
      <alignment vertical="center"/>
    </xf>
    <xf numFmtId="165" fontId="58" fillId="4" borderId="9" xfId="0" applyNumberFormat="1" applyFont="1" applyFill="1" applyBorder="1" applyAlignment="1">
      <alignment horizontal="right" vertical="center"/>
    </xf>
    <xf numFmtId="165" fontId="58" fillId="4" borderId="255" xfId="0" applyNumberFormat="1" applyFont="1" applyFill="1" applyBorder="1" applyAlignment="1">
      <alignment horizontal="right" vertical="center"/>
    </xf>
    <xf numFmtId="165" fontId="58" fillId="0" borderId="9" xfId="0" applyNumberFormat="1" applyFont="1" applyBorder="1" applyAlignment="1">
      <alignment horizontal="right" vertical="center"/>
    </xf>
    <xf numFmtId="165" fontId="58" fillId="0" borderId="77" xfId="0" applyNumberFormat="1" applyFont="1" applyBorder="1" applyAlignment="1">
      <alignment horizontal="right" vertical="center"/>
    </xf>
    <xf numFmtId="0" fontId="44" fillId="0" borderId="0" xfId="0" applyFont="1" applyAlignment="1">
      <alignment horizontal="left"/>
    </xf>
    <xf numFmtId="49" fontId="5" fillId="0" borderId="2" xfId="0" applyNumberFormat="1" applyFont="1" applyBorder="1" applyAlignment="1">
      <alignment horizontal="left" vertical="center" shrinkToFit="1"/>
    </xf>
    <xf numFmtId="49" fontId="5" fillId="4" borderId="2" xfId="0" applyNumberFormat="1" applyFont="1" applyFill="1" applyBorder="1" applyAlignment="1">
      <alignment horizontal="left" vertical="center" shrinkToFit="1"/>
    </xf>
    <xf numFmtId="0" fontId="44" fillId="0" borderId="265" xfId="0" applyFont="1" applyBorder="1" applyAlignment="1">
      <alignment horizontal="left" vertical="center" indent="1"/>
    </xf>
    <xf numFmtId="164" fontId="5" fillId="0" borderId="75" xfId="0" applyNumberFormat="1" applyFont="1" applyBorder="1" applyAlignment="1">
      <alignment horizontal="right" vertical="center" shrinkToFit="1"/>
    </xf>
    <xf numFmtId="164" fontId="54" fillId="0" borderId="150" xfId="0" applyNumberFormat="1" applyFont="1" applyBorder="1" applyAlignment="1">
      <alignment horizontal="right" vertical="center"/>
    </xf>
    <xf numFmtId="0" fontId="28" fillId="4" borderId="36" xfId="0" applyFont="1" applyFill="1" applyBorder="1" applyAlignment="1">
      <alignment horizontal="left" vertical="center" indent="1"/>
    </xf>
    <xf numFmtId="0" fontId="18" fillId="4" borderId="3" xfId="0" applyFont="1" applyFill="1" applyBorder="1" applyAlignment="1">
      <alignment vertical="center"/>
    </xf>
    <xf numFmtId="0" fontId="18" fillId="4" borderId="1" xfId="0" applyFont="1" applyFill="1" applyBorder="1" applyAlignment="1">
      <alignment vertical="center"/>
    </xf>
    <xf numFmtId="165" fontId="5" fillId="0" borderId="2" xfId="0" applyNumberFormat="1" applyFont="1" applyBorder="1" applyAlignment="1">
      <alignment horizontal="right" vertical="center"/>
    </xf>
    <xf numFmtId="164" fontId="5" fillId="0" borderId="2" xfId="0" applyNumberFormat="1" applyFont="1" applyBorder="1" applyAlignment="1">
      <alignment horizontal="right" vertical="top" shrinkToFit="1"/>
    </xf>
    <xf numFmtId="37" fontId="55" fillId="0" borderId="27" xfId="0" applyNumberFormat="1" applyFont="1" applyBorder="1" applyAlignment="1">
      <alignment vertical="center"/>
    </xf>
    <xf numFmtId="164" fontId="5" fillId="0" borderId="43" xfId="0" applyNumberFormat="1" applyFont="1" applyBorder="1" applyAlignment="1">
      <alignment horizontal="right" vertical="top" shrinkToFit="1"/>
    </xf>
    <xf numFmtId="165" fontId="5" fillId="4" borderId="2" xfId="0" applyNumberFormat="1" applyFont="1" applyFill="1" applyBorder="1" applyAlignment="1">
      <alignment horizontal="right" vertical="center"/>
    </xf>
    <xf numFmtId="164" fontId="5" fillId="4" borderId="2" xfId="0" applyNumberFormat="1" applyFont="1" applyFill="1" applyBorder="1" applyAlignment="1">
      <alignment horizontal="right" vertical="top" shrinkToFit="1"/>
    </xf>
    <xf numFmtId="37" fontId="55" fillId="4" borderId="27" xfId="0" applyNumberFormat="1" applyFont="1" applyFill="1" applyBorder="1" applyAlignment="1">
      <alignment vertical="center"/>
    </xf>
    <xf numFmtId="164" fontId="5" fillId="4" borderId="43" xfId="0" applyNumberFormat="1" applyFont="1" applyFill="1" applyBorder="1" applyAlignment="1">
      <alignment horizontal="right" vertical="top" shrinkToFit="1"/>
    </xf>
    <xf numFmtId="37" fontId="43" fillId="4" borderId="48" xfId="0" applyNumberFormat="1" applyFont="1" applyFill="1" applyBorder="1" applyAlignment="1">
      <alignment vertical="center"/>
    </xf>
    <xf numFmtId="165" fontId="5" fillId="4" borderId="56" xfId="0" applyNumberFormat="1" applyFont="1" applyFill="1" applyBorder="1" applyAlignment="1">
      <alignment horizontal="right" vertical="center"/>
    </xf>
    <xf numFmtId="37" fontId="55" fillId="4" borderId="55" xfId="0" applyNumberFormat="1" applyFont="1" applyFill="1" applyBorder="1" applyAlignment="1">
      <alignment vertical="center"/>
    </xf>
    <xf numFmtId="164" fontId="5" fillId="4" borderId="56" xfId="0" applyNumberFormat="1" applyFont="1" applyFill="1" applyBorder="1" applyAlignment="1">
      <alignment horizontal="right" vertical="top" shrinkToFit="1"/>
    </xf>
    <xf numFmtId="37" fontId="55" fillId="4" borderId="46" xfId="0" applyNumberFormat="1" applyFont="1" applyFill="1" applyBorder="1" applyAlignment="1">
      <alignment vertical="center"/>
    </xf>
    <xf numFmtId="164" fontId="5" fillId="4" borderId="50" xfId="0" applyNumberFormat="1" applyFont="1" applyFill="1" applyBorder="1" applyAlignment="1">
      <alignment horizontal="right" vertical="top" shrinkToFit="1"/>
    </xf>
    <xf numFmtId="0" fontId="40" fillId="10" borderId="2" xfId="0" applyFont="1" applyFill="1" applyBorder="1" applyAlignment="1">
      <alignment horizontal="left" vertical="center" wrapText="1" indent="1"/>
    </xf>
    <xf numFmtId="165" fontId="5" fillId="0" borderId="41" xfId="0" applyNumberFormat="1" applyFont="1" applyBorder="1" applyAlignment="1">
      <alignment horizontal="right" vertical="center"/>
    </xf>
    <xf numFmtId="164" fontId="5" fillId="0" borderId="41" xfId="0" applyNumberFormat="1" applyFont="1" applyBorder="1" applyAlignment="1">
      <alignment horizontal="right" vertical="top" shrinkToFit="1"/>
    </xf>
    <xf numFmtId="37" fontId="55" fillId="0" borderId="52" xfId="0" applyNumberFormat="1" applyFont="1" applyBorder="1" applyAlignment="1">
      <alignment vertical="center"/>
    </xf>
    <xf numFmtId="164" fontId="5" fillId="0" borderId="53" xfId="0" applyNumberFormat="1" applyFont="1" applyBorder="1" applyAlignment="1">
      <alignment horizontal="right" vertical="top" shrinkToFit="1"/>
    </xf>
    <xf numFmtId="0" fontId="18" fillId="0" borderId="24" xfId="0" applyFont="1" applyBorder="1" applyAlignment="1">
      <alignment horizontal="left" vertical="center" wrapText="1" indent="2"/>
    </xf>
    <xf numFmtId="0" fontId="18" fillId="4" borderId="24" xfId="0" applyFont="1" applyFill="1" applyBorder="1" applyAlignment="1">
      <alignment horizontal="left" vertical="center" wrapText="1" indent="2"/>
    </xf>
    <xf numFmtId="165" fontId="55" fillId="0" borderId="37" xfId="0" applyNumberFormat="1" applyFont="1" applyBorder="1" applyAlignment="1">
      <alignment horizontal="right" vertical="center"/>
    </xf>
    <xf numFmtId="165" fontId="43" fillId="0" borderId="8" xfId="0" applyNumberFormat="1" applyFont="1" applyBorder="1" applyAlignment="1">
      <alignment horizontal="right" vertical="center"/>
    </xf>
    <xf numFmtId="164" fontId="44" fillId="0" borderId="75" xfId="0" applyNumberFormat="1" applyFont="1" applyBorder="1" applyAlignment="1">
      <alignment horizontal="right" vertical="center"/>
    </xf>
    <xf numFmtId="168" fontId="43" fillId="0" borderId="165" xfId="0" applyNumberFormat="1" applyFont="1" applyBorder="1" applyAlignment="1">
      <alignment horizontal="right" vertical="center"/>
    </xf>
    <xf numFmtId="165" fontId="43" fillId="0" borderId="165" xfId="0" applyNumberFormat="1" applyFont="1" applyBorder="1" applyAlignment="1">
      <alignment horizontal="right" vertical="center"/>
    </xf>
    <xf numFmtId="164" fontId="5" fillId="0" borderId="75" xfId="0" applyNumberFormat="1" applyFont="1" applyBorder="1" applyAlignment="1">
      <alignment horizontal="right" vertical="center"/>
    </xf>
    <xf numFmtId="0" fontId="44" fillId="4" borderId="266" xfId="0" applyFont="1" applyFill="1" applyBorder="1" applyAlignment="1">
      <alignment horizontal="left" vertical="center" indent="1"/>
    </xf>
    <xf numFmtId="165" fontId="54" fillId="4" borderId="25" xfId="0" applyNumberFormat="1" applyFont="1" applyFill="1" applyBorder="1" applyAlignment="1">
      <alignment horizontal="right" vertical="center"/>
    </xf>
    <xf numFmtId="164" fontId="54" fillId="4" borderId="2" xfId="0" applyNumberFormat="1" applyFont="1" applyFill="1" applyBorder="1" applyAlignment="1">
      <alignment horizontal="right" vertical="center"/>
    </xf>
    <xf numFmtId="164" fontId="5" fillId="4" borderId="2" xfId="0" applyNumberFormat="1" applyFont="1" applyFill="1" applyBorder="1" applyAlignment="1">
      <alignment horizontal="right" vertical="center"/>
    </xf>
    <xf numFmtId="37" fontId="55" fillId="4" borderId="267" xfId="0" applyNumberFormat="1" applyFont="1" applyFill="1" applyBorder="1" applyAlignment="1">
      <alignment vertical="center"/>
    </xf>
    <xf numFmtId="0" fontId="44" fillId="4" borderId="145" xfId="0" applyFont="1" applyFill="1" applyBorder="1" applyAlignment="1">
      <alignment horizontal="left" vertical="center" indent="1"/>
    </xf>
    <xf numFmtId="165" fontId="93" fillId="4" borderId="1" xfId="0" applyNumberFormat="1" applyFont="1" applyFill="1" applyBorder="1" applyAlignment="1">
      <alignment horizontal="right" vertical="center"/>
    </xf>
    <xf numFmtId="164" fontId="44" fillId="4" borderId="2" xfId="0" applyNumberFormat="1" applyFont="1" applyFill="1" applyBorder="1" applyAlignment="1">
      <alignment horizontal="right" vertical="center"/>
    </xf>
    <xf numFmtId="37" fontId="55" fillId="4" borderId="76" xfId="0" applyNumberFormat="1" applyFont="1" applyFill="1" applyBorder="1" applyAlignment="1">
      <alignment horizontal="right" vertical="center"/>
    </xf>
    <xf numFmtId="37" fontId="54" fillId="4" borderId="76" xfId="0" applyNumberFormat="1" applyFont="1" applyFill="1" applyBorder="1" applyAlignment="1">
      <alignment horizontal="right" vertical="center"/>
    </xf>
    <xf numFmtId="37" fontId="43" fillId="0" borderId="126" xfId="0" applyNumberFormat="1" applyFont="1" applyBorder="1" applyAlignment="1">
      <alignment horizontal="right" vertical="center"/>
    </xf>
    <xf numFmtId="164" fontId="5" fillId="0" borderId="117" xfId="16" applyNumberFormat="1" applyFont="1" applyFill="1" applyBorder="1" applyAlignment="1">
      <alignment horizontal="right" vertical="center"/>
    </xf>
    <xf numFmtId="37" fontId="43" fillId="0" borderId="268" xfId="0" applyNumberFormat="1" applyFont="1" applyBorder="1" applyAlignment="1">
      <alignment horizontal="right" vertical="center"/>
    </xf>
    <xf numFmtId="165" fontId="43" fillId="0" borderId="169" xfId="0" applyNumberFormat="1" applyFont="1" applyBorder="1" applyAlignment="1">
      <alignment horizontal="right" vertical="center"/>
    </xf>
    <xf numFmtId="0" fontId="44" fillId="0" borderId="265" xfId="0" applyFont="1" applyBorder="1" applyAlignment="1">
      <alignment vertical="center"/>
    </xf>
    <xf numFmtId="164" fontId="5" fillId="0" borderId="75" xfId="16" applyNumberFormat="1" applyFont="1" applyFill="1" applyBorder="1" applyAlignment="1">
      <alignment horizontal="right" vertical="center"/>
    </xf>
    <xf numFmtId="37" fontId="43" fillId="0" borderId="169" xfId="0" applyNumberFormat="1" applyFont="1" applyBorder="1" applyAlignment="1">
      <alignment horizontal="right" vertical="center"/>
    </xf>
    <xf numFmtId="0" fontId="53" fillId="0" borderId="265" xfId="0" applyFont="1" applyBorder="1" applyAlignment="1">
      <alignment vertical="center"/>
    </xf>
    <xf numFmtId="37" fontId="43" fillId="0" borderId="8" xfId="0" applyNumberFormat="1" applyFont="1" applyBorder="1" applyAlignment="1">
      <alignment horizontal="right" vertical="center"/>
    </xf>
    <xf numFmtId="0" fontId="56" fillId="4" borderId="24" xfId="0" applyFont="1" applyFill="1" applyBorder="1" applyAlignment="1">
      <alignment vertical="center"/>
    </xf>
    <xf numFmtId="37" fontId="43" fillId="0" borderId="27" xfId="0" applyNumberFormat="1" applyFont="1" applyBorder="1" applyAlignment="1">
      <alignment vertical="center"/>
    </xf>
    <xf numFmtId="37" fontId="43" fillId="4" borderId="27" xfId="0" applyNumberFormat="1" applyFont="1" applyFill="1" applyBorder="1" applyAlignment="1">
      <alignment vertical="center"/>
    </xf>
    <xf numFmtId="164" fontId="5" fillId="0" borderId="117" xfId="16" applyNumberFormat="1" applyFont="1" applyBorder="1" applyAlignment="1">
      <alignment horizontal="right" vertical="center"/>
    </xf>
    <xf numFmtId="164" fontId="5" fillId="0" borderId="75" xfId="16" applyNumberFormat="1" applyFont="1" applyBorder="1" applyAlignment="1">
      <alignment horizontal="right" vertical="center"/>
    </xf>
    <xf numFmtId="164" fontId="44" fillId="0" borderId="75" xfId="16" applyNumberFormat="1" applyFont="1" applyBorder="1" applyAlignment="1">
      <alignment horizontal="right" vertical="center"/>
    </xf>
    <xf numFmtId="164" fontId="5" fillId="4" borderId="117" xfId="16" applyNumberFormat="1" applyFont="1" applyFill="1" applyBorder="1" applyAlignment="1">
      <alignment horizontal="right" vertical="center"/>
    </xf>
    <xf numFmtId="164" fontId="44" fillId="4" borderId="75" xfId="16" applyNumberFormat="1" applyFont="1" applyFill="1" applyBorder="1" applyAlignment="1">
      <alignment horizontal="right" vertical="center"/>
    </xf>
    <xf numFmtId="0" fontId="18" fillId="4" borderId="2" xfId="0" applyFont="1" applyFill="1" applyBorder="1" applyAlignment="1">
      <alignment horizontal="left" vertical="center" indent="1"/>
    </xf>
    <xf numFmtId="37" fontId="43" fillId="0" borderId="165" xfId="0" applyNumberFormat="1" applyFont="1" applyBorder="1" applyAlignment="1">
      <alignment vertical="center"/>
    </xf>
    <xf numFmtId="164" fontId="5" fillId="0" borderId="117" xfId="16" applyNumberFormat="1" applyFont="1" applyBorder="1" applyAlignment="1">
      <alignment vertical="center"/>
    </xf>
    <xf numFmtId="164" fontId="5" fillId="0" borderId="75" xfId="16" applyNumberFormat="1" applyFont="1" applyBorder="1" applyAlignment="1">
      <alignment vertical="center"/>
    </xf>
    <xf numFmtId="37" fontId="55" fillId="0" borderId="165" xfId="0" applyNumberFormat="1" applyFont="1" applyBorder="1" applyAlignment="1">
      <alignment vertical="center"/>
    </xf>
    <xf numFmtId="0" fontId="54" fillId="4" borderId="1" xfId="0" applyFont="1" applyFill="1" applyBorder="1" applyAlignment="1">
      <alignment horizontal="left" vertical="center"/>
    </xf>
    <xf numFmtId="164" fontId="55" fillId="0" borderId="51" xfId="16" applyNumberFormat="1" applyFont="1" applyBorder="1" applyAlignment="1">
      <alignment horizontal="right" vertical="center"/>
    </xf>
    <xf numFmtId="164" fontId="55" fillId="0" borderId="51" xfId="0" applyNumberFormat="1" applyFont="1" applyBorder="1" applyAlignment="1">
      <alignment horizontal="right" vertical="center"/>
    </xf>
    <xf numFmtId="164" fontId="55" fillId="0" borderId="36" xfId="16" applyNumberFormat="1" applyFont="1" applyBorder="1" applyAlignment="1">
      <alignment vertical="center"/>
    </xf>
    <xf numFmtId="164" fontId="55" fillId="0" borderId="24" xfId="16" applyNumberFormat="1" applyFont="1" applyBorder="1" applyAlignment="1">
      <alignment vertical="center"/>
    </xf>
    <xf numFmtId="37" fontId="55" fillId="0" borderId="9" xfId="0" applyNumberFormat="1" applyFont="1" applyBorder="1" applyAlignment="1">
      <alignment vertical="center"/>
    </xf>
    <xf numFmtId="164" fontId="55" fillId="4" borderId="51" xfId="16" applyNumberFormat="1" applyFont="1" applyFill="1" applyBorder="1" applyAlignment="1">
      <alignment horizontal="right" vertical="center"/>
    </xf>
    <xf numFmtId="164" fontId="55" fillId="4" borderId="24" xfId="0" applyNumberFormat="1" applyFont="1" applyFill="1" applyBorder="1" applyAlignment="1">
      <alignment horizontal="right" vertical="center"/>
    </xf>
    <xf numFmtId="164" fontId="55" fillId="4" borderId="36" xfId="16" applyNumberFormat="1" applyFont="1" applyFill="1" applyBorder="1" applyAlignment="1">
      <alignment vertical="center"/>
    </xf>
    <xf numFmtId="164" fontId="55" fillId="4" borderId="24" xfId="16" applyNumberFormat="1" applyFont="1" applyFill="1" applyBorder="1" applyAlignment="1">
      <alignment vertical="center"/>
    </xf>
    <xf numFmtId="37" fontId="55" fillId="4" borderId="9" xfId="0" applyNumberFormat="1" applyFont="1" applyFill="1" applyBorder="1" applyAlignment="1">
      <alignment vertical="center"/>
    </xf>
    <xf numFmtId="164" fontId="55" fillId="0" borderId="24" xfId="16" applyNumberFormat="1" applyFont="1" applyBorder="1" applyAlignment="1">
      <alignment horizontal="right" vertical="center"/>
    </xf>
    <xf numFmtId="164" fontId="55" fillId="0" borderId="24" xfId="0" applyNumberFormat="1" applyFont="1" applyBorder="1" applyAlignment="1">
      <alignment horizontal="right" vertical="center"/>
    </xf>
    <xf numFmtId="165" fontId="55" fillId="4" borderId="24" xfId="0" applyNumberFormat="1" applyFont="1" applyFill="1" applyBorder="1" applyAlignment="1">
      <alignment horizontal="right" vertical="center"/>
    </xf>
    <xf numFmtId="164" fontId="55" fillId="0" borderId="69" xfId="16" applyNumberFormat="1" applyFont="1" applyBorder="1" applyAlignment="1">
      <alignment horizontal="right" vertical="center"/>
    </xf>
    <xf numFmtId="37" fontId="55" fillId="0" borderId="251" xfId="0" applyNumberFormat="1" applyFont="1" applyBorder="1" applyAlignment="1">
      <alignment vertical="center"/>
    </xf>
    <xf numFmtId="164" fontId="55" fillId="0" borderId="75" xfId="0" applyNumberFormat="1" applyFont="1" applyBorder="1" applyAlignment="1">
      <alignment horizontal="right" vertical="center"/>
    </xf>
    <xf numFmtId="164" fontId="55" fillId="4" borderId="117" xfId="16" applyNumberFormat="1" applyFont="1" applyFill="1" applyBorder="1" applyAlignment="1">
      <alignment horizontal="right" vertical="center"/>
    </xf>
    <xf numFmtId="164" fontId="55" fillId="4" borderId="24" xfId="16" applyNumberFormat="1" applyFont="1" applyFill="1" applyBorder="1" applyAlignment="1">
      <alignment horizontal="right" vertical="center"/>
    </xf>
    <xf numFmtId="0" fontId="41" fillId="10" borderId="94" xfId="0" applyFont="1" applyFill="1" applyBorder="1" applyAlignment="1">
      <alignment horizontal="center" vertical="center" wrapText="1"/>
    </xf>
    <xf numFmtId="164" fontId="55" fillId="0" borderId="135" xfId="16" applyNumberFormat="1" applyFont="1" applyBorder="1" applyAlignment="1">
      <alignment horizontal="right" vertical="center"/>
    </xf>
    <xf numFmtId="164" fontId="55" fillId="0" borderId="147" xfId="16" applyNumberFormat="1" applyFont="1" applyBorder="1" applyAlignment="1">
      <alignment horizontal="right" vertical="center"/>
    </xf>
    <xf numFmtId="164" fontId="55" fillId="4" borderId="135" xfId="16" applyNumberFormat="1" applyFont="1" applyFill="1" applyBorder="1" applyAlignment="1">
      <alignment horizontal="right" vertical="center"/>
    </xf>
    <xf numFmtId="164" fontId="55" fillId="4" borderId="147" xfId="16" applyNumberFormat="1" applyFont="1" applyFill="1" applyBorder="1" applyAlignment="1">
      <alignment horizontal="right" vertical="center"/>
    </xf>
    <xf numFmtId="165" fontId="55" fillId="4" borderId="27" xfId="0" applyNumberFormat="1" applyFont="1" applyFill="1" applyBorder="1" applyAlignment="1">
      <alignment horizontal="right" vertical="center"/>
    </xf>
    <xf numFmtId="165" fontId="55" fillId="4" borderId="135" xfId="0" applyNumberFormat="1" applyFont="1" applyFill="1" applyBorder="1" applyAlignment="1">
      <alignment horizontal="right" vertical="center"/>
    </xf>
    <xf numFmtId="165" fontId="55" fillId="0" borderId="27" xfId="0" applyNumberFormat="1" applyFont="1" applyBorder="1" applyAlignment="1">
      <alignment horizontal="right" vertical="center"/>
    </xf>
    <xf numFmtId="165" fontId="55" fillId="0" borderId="135" xfId="0" applyNumberFormat="1" applyFont="1" applyBorder="1" applyAlignment="1">
      <alignment horizontal="right" vertical="center"/>
    </xf>
    <xf numFmtId="165" fontId="55" fillId="4" borderId="147" xfId="0" applyNumberFormat="1" applyFont="1" applyFill="1" applyBorder="1" applyAlignment="1">
      <alignment horizontal="right" vertical="center"/>
    </xf>
    <xf numFmtId="164" fontId="43" fillId="0" borderId="147" xfId="0" applyNumberFormat="1" applyFont="1" applyBorder="1" applyAlignment="1">
      <alignment vertical="center"/>
    </xf>
    <xf numFmtId="37" fontId="43" fillId="0" borderId="9" xfId="0" applyNumberFormat="1" applyFont="1" applyBorder="1" applyAlignment="1">
      <alignment vertical="center"/>
    </xf>
    <xf numFmtId="37" fontId="43" fillId="0" borderId="234" xfId="0" applyNumberFormat="1" applyFont="1" applyBorder="1" applyAlignment="1">
      <alignment vertical="center"/>
    </xf>
    <xf numFmtId="164" fontId="43" fillId="0" borderId="147" xfId="16" applyNumberFormat="1" applyFont="1" applyBorder="1" applyAlignment="1">
      <alignment vertical="center"/>
    </xf>
    <xf numFmtId="164" fontId="43" fillId="4" borderId="147" xfId="0" applyNumberFormat="1" applyFont="1" applyFill="1" applyBorder="1" applyAlignment="1">
      <alignment vertical="center"/>
    </xf>
    <xf numFmtId="37" fontId="43" fillId="4" borderId="9" xfId="0" applyNumberFormat="1" applyFont="1" applyFill="1" applyBorder="1" applyAlignment="1">
      <alignment vertical="center"/>
    </xf>
    <xf numFmtId="37" fontId="43" fillId="4" borderId="234" xfId="0" applyNumberFormat="1" applyFont="1" applyFill="1" applyBorder="1" applyAlignment="1">
      <alignment vertical="center"/>
    </xf>
    <xf numFmtId="164" fontId="43" fillId="4" borderId="147" xfId="16" applyNumberFormat="1" applyFont="1" applyFill="1" applyBorder="1" applyAlignment="1">
      <alignment vertical="center"/>
    </xf>
    <xf numFmtId="165" fontId="43" fillId="0" borderId="9" xfId="0" applyNumberFormat="1" applyFont="1" applyBorder="1" applyAlignment="1">
      <alignment horizontal="right" vertical="center"/>
    </xf>
    <xf numFmtId="171" fontId="43" fillId="0" borderId="147" xfId="0" applyNumberFormat="1" applyFont="1" applyBorder="1" applyAlignment="1">
      <alignment vertical="center"/>
    </xf>
    <xf numFmtId="0" fontId="18" fillId="4" borderId="75" xfId="0" applyFont="1" applyFill="1" applyBorder="1" applyAlignment="1">
      <alignment horizontal="left" vertical="center" wrapText="1" indent="1"/>
    </xf>
    <xf numFmtId="37" fontId="43" fillId="4" borderId="169" xfId="0" applyNumberFormat="1" applyFont="1" applyFill="1" applyBorder="1" applyAlignment="1">
      <alignment vertical="center"/>
    </xf>
    <xf numFmtId="165" fontId="43" fillId="4" borderId="126" xfId="0" applyNumberFormat="1" applyFont="1" applyFill="1" applyBorder="1" applyAlignment="1">
      <alignment horizontal="right" vertical="center"/>
    </xf>
    <xf numFmtId="171" fontId="43" fillId="4" borderId="147" xfId="0" applyNumberFormat="1" applyFont="1" applyFill="1" applyBorder="1" applyAlignment="1">
      <alignment vertical="center"/>
    </xf>
    <xf numFmtId="37" fontId="43" fillId="4" borderId="126" xfId="0" applyNumberFormat="1" applyFont="1" applyFill="1" applyBorder="1" applyAlignment="1">
      <alignment vertical="center"/>
    </xf>
    <xf numFmtId="37" fontId="43" fillId="4" borderId="125" xfId="0" applyNumberFormat="1" applyFont="1" applyFill="1" applyBorder="1" applyAlignment="1">
      <alignment vertical="center"/>
    </xf>
    <xf numFmtId="37" fontId="43" fillId="4" borderId="8" xfId="0" applyNumberFormat="1" applyFont="1" applyFill="1" applyBorder="1" applyAlignment="1">
      <alignment vertical="center"/>
    </xf>
    <xf numFmtId="164" fontId="43" fillId="0" borderId="199" xfId="0" applyNumberFormat="1" applyFont="1" applyBorder="1" applyAlignment="1">
      <alignment vertical="center"/>
    </xf>
    <xf numFmtId="164" fontId="43" fillId="0" borderId="199" xfId="16" applyNumberFormat="1" applyFont="1" applyBorder="1" applyAlignment="1">
      <alignment vertical="center"/>
    </xf>
    <xf numFmtId="164" fontId="43" fillId="4" borderId="270" xfId="0" applyNumberFormat="1" applyFont="1" applyFill="1" applyBorder="1" applyAlignment="1">
      <alignment vertical="center"/>
    </xf>
    <xf numFmtId="165" fontId="43" fillId="4" borderId="36" xfId="0" applyNumberFormat="1" applyFont="1" applyFill="1" applyBorder="1" applyAlignment="1">
      <alignment horizontal="right" vertical="center"/>
    </xf>
    <xf numFmtId="164" fontId="43" fillId="4" borderId="270" xfId="16" applyNumberFormat="1" applyFont="1" applyFill="1" applyBorder="1" applyAlignment="1">
      <alignment vertical="center"/>
    </xf>
    <xf numFmtId="164" fontId="43" fillId="0" borderId="270" xfId="0" applyNumberFormat="1" applyFont="1" applyBorder="1" applyAlignment="1">
      <alignment vertical="center"/>
    </xf>
    <xf numFmtId="164" fontId="43" fillId="0" borderId="270" xfId="16" applyNumberFormat="1" applyFont="1" applyBorder="1" applyAlignment="1">
      <alignment vertical="center"/>
    </xf>
    <xf numFmtId="37" fontId="43" fillId="4" borderId="165" xfId="0" applyNumberFormat="1" applyFont="1" applyFill="1" applyBorder="1" applyAlignment="1">
      <alignment vertical="center"/>
    </xf>
    <xf numFmtId="165" fontId="43" fillId="4" borderId="8" xfId="0" applyNumberFormat="1" applyFont="1" applyFill="1" applyBorder="1" applyAlignment="1">
      <alignment horizontal="right" vertical="center"/>
    </xf>
    <xf numFmtId="165" fontId="43" fillId="4" borderId="199" xfId="0" applyNumberFormat="1" applyFont="1" applyFill="1" applyBorder="1" applyAlignment="1">
      <alignment horizontal="right" vertical="center"/>
    </xf>
    <xf numFmtId="0" fontId="43" fillId="4" borderId="165" xfId="0" applyFont="1" applyFill="1" applyBorder="1" applyAlignment="1">
      <alignment horizontal="right" vertical="center"/>
    </xf>
    <xf numFmtId="0" fontId="43" fillId="4" borderId="8" xfId="0" applyFont="1" applyFill="1" applyBorder="1" applyAlignment="1">
      <alignment horizontal="right" vertical="center"/>
    </xf>
    <xf numFmtId="0" fontId="44" fillId="0" borderId="36" xfId="0" applyFont="1" applyBorder="1" applyAlignment="1">
      <alignment horizontal="right" vertical="center" wrapText="1"/>
    </xf>
    <xf numFmtId="0" fontId="44" fillId="4" borderId="36" xfId="0" applyFont="1" applyFill="1" applyBorder="1" applyAlignment="1">
      <alignment horizontal="right" vertical="center" wrapText="1"/>
    </xf>
    <xf numFmtId="0" fontId="18" fillId="4" borderId="75" xfId="0" applyFont="1" applyFill="1" applyBorder="1" applyAlignment="1">
      <alignment horizontal="left" vertical="center" wrapText="1"/>
    </xf>
    <xf numFmtId="3" fontId="44" fillId="4" borderId="8" xfId="0" applyNumberFormat="1" applyFont="1" applyFill="1" applyBorder="1" applyAlignment="1">
      <alignment horizontal="right" vertical="center" wrapText="1"/>
    </xf>
    <xf numFmtId="0" fontId="44" fillId="4" borderId="8" xfId="0" applyFont="1" applyFill="1" applyBorder="1" applyAlignment="1">
      <alignment horizontal="right" vertical="center" wrapText="1"/>
    </xf>
    <xf numFmtId="0" fontId="44" fillId="4" borderId="150" xfId="0" applyFont="1" applyFill="1" applyBorder="1" applyAlignment="1">
      <alignment horizontal="right" vertical="center" wrapText="1"/>
    </xf>
    <xf numFmtId="37" fontId="43" fillId="0" borderId="8" xfId="0" applyNumberFormat="1" applyFont="1" applyBorder="1" applyAlignment="1">
      <alignment vertical="center"/>
    </xf>
    <xf numFmtId="0" fontId="43" fillId="0" borderId="36" xfId="0" applyFont="1" applyBorder="1" applyAlignment="1">
      <alignment horizontal="right" vertical="center" wrapText="1"/>
    </xf>
    <xf numFmtId="3" fontId="43" fillId="4" borderId="8" xfId="0" applyNumberFormat="1" applyFont="1" applyFill="1" applyBorder="1" applyAlignment="1">
      <alignment horizontal="right" vertical="center" wrapText="1"/>
    </xf>
    <xf numFmtId="0" fontId="43" fillId="4" borderId="8" xfId="0" applyFont="1" applyFill="1" applyBorder="1" applyAlignment="1">
      <alignment horizontal="right" vertical="center" wrapText="1"/>
    </xf>
    <xf numFmtId="0" fontId="43" fillId="4" borderId="36" xfId="0" applyFont="1" applyFill="1" applyBorder="1" applyAlignment="1">
      <alignment horizontal="right" vertical="center" wrapText="1"/>
    </xf>
    <xf numFmtId="0" fontId="43" fillId="4" borderId="199" xfId="0" applyFont="1" applyFill="1" applyBorder="1" applyAlignment="1">
      <alignment horizontal="right" vertical="center" wrapText="1"/>
    </xf>
    <xf numFmtId="164" fontId="43" fillId="0" borderId="27" xfId="0" applyNumberFormat="1" applyFont="1" applyBorder="1" applyAlignment="1">
      <alignment vertical="center"/>
    </xf>
    <xf numFmtId="164" fontId="43" fillId="0" borderId="27" xfId="16" applyNumberFormat="1" applyFont="1" applyBorder="1" applyAlignment="1">
      <alignment vertical="center"/>
    </xf>
    <xf numFmtId="0" fontId="43" fillId="4" borderId="165" xfId="0" applyFont="1" applyFill="1" applyBorder="1" applyAlignment="1">
      <alignment horizontal="right" vertical="center" wrapText="1"/>
    </xf>
    <xf numFmtId="37" fontId="43" fillId="4" borderId="142" xfId="0" applyNumberFormat="1" applyFont="1" applyFill="1" applyBorder="1" applyAlignment="1">
      <alignment vertical="center"/>
    </xf>
    <xf numFmtId="37" fontId="54" fillId="0" borderId="37" xfId="0" applyNumberFormat="1" applyFont="1" applyBorder="1" applyAlignment="1">
      <alignment vertical="center"/>
    </xf>
    <xf numFmtId="164" fontId="5" fillId="4" borderId="75" xfId="0" applyNumberFormat="1" applyFont="1" applyFill="1" applyBorder="1" applyAlignment="1">
      <alignment horizontal="right" vertical="center"/>
    </xf>
    <xf numFmtId="37" fontId="43" fillId="0" borderId="271" xfId="0" applyNumberFormat="1" applyFont="1" applyBorder="1" applyAlignment="1">
      <alignment vertical="center"/>
    </xf>
    <xf numFmtId="37" fontId="43" fillId="4" borderId="55" xfId="0" applyNumberFormat="1" applyFont="1" applyFill="1" applyBorder="1" applyAlignment="1">
      <alignment vertical="center"/>
    </xf>
    <xf numFmtId="0" fontId="18" fillId="0" borderId="75" xfId="0" applyFont="1" applyBorder="1" applyAlignment="1">
      <alignment horizontal="left" vertical="center" wrapText="1" indent="2"/>
    </xf>
    <xf numFmtId="164" fontId="18" fillId="0" borderId="75" xfId="0" applyNumberFormat="1" applyFont="1" applyBorder="1" applyAlignment="1">
      <alignment horizontal="right" vertical="center"/>
    </xf>
    <xf numFmtId="164" fontId="18" fillId="0" borderId="165" xfId="0" applyNumberFormat="1" applyFont="1" applyBorder="1" applyAlignment="1">
      <alignment horizontal="right" vertical="center"/>
    </xf>
    <xf numFmtId="0" fontId="18" fillId="4" borderId="199" xfId="0" applyFont="1" applyFill="1" applyBorder="1" applyAlignment="1">
      <alignment horizontal="left" vertical="center" indent="1"/>
    </xf>
    <xf numFmtId="37" fontId="43" fillId="4" borderId="174" xfId="0" applyNumberFormat="1" applyFont="1" applyFill="1" applyBorder="1" applyAlignment="1">
      <alignment vertical="center"/>
    </xf>
    <xf numFmtId="0" fontId="28" fillId="4" borderId="203" xfId="0" applyFont="1" applyFill="1" applyBorder="1" applyAlignment="1">
      <alignment horizontal="left" vertical="center" indent="1"/>
    </xf>
    <xf numFmtId="164" fontId="5" fillId="4" borderId="69" xfId="0" applyNumberFormat="1" applyFont="1" applyFill="1" applyBorder="1" applyAlignment="1">
      <alignment horizontal="right" vertical="center"/>
    </xf>
    <xf numFmtId="37" fontId="43" fillId="4" borderId="143" xfId="0" applyNumberFormat="1" applyFont="1" applyFill="1" applyBorder="1" applyAlignment="1">
      <alignment vertical="center"/>
    </xf>
    <xf numFmtId="37" fontId="43" fillId="0" borderId="52" xfId="0" applyNumberFormat="1" applyFont="1" applyBorder="1" applyAlignment="1">
      <alignment vertical="center"/>
    </xf>
    <xf numFmtId="0" fontId="44" fillId="0" borderId="172" xfId="0" applyFont="1" applyBorder="1" applyAlignment="1">
      <alignment horizontal="left" vertical="center" indent="1"/>
    </xf>
    <xf numFmtId="0" fontId="18" fillId="4" borderId="203" xfId="0" applyFont="1" applyFill="1" applyBorder="1" applyAlignment="1">
      <alignment horizontal="left" vertical="center" indent="1"/>
    </xf>
    <xf numFmtId="37" fontId="55" fillId="0" borderId="272" xfId="0" applyNumberFormat="1" applyFont="1" applyBorder="1" applyAlignment="1">
      <alignment vertical="center"/>
    </xf>
    <xf numFmtId="37" fontId="55" fillId="4" borderId="273" xfId="0" applyNumberFormat="1" applyFont="1" applyFill="1" applyBorder="1" applyAlignment="1">
      <alignment vertical="center"/>
    </xf>
    <xf numFmtId="37" fontId="55" fillId="0" borderId="273" xfId="0" applyNumberFormat="1" applyFont="1" applyBorder="1" applyAlignment="1">
      <alignment vertical="center"/>
    </xf>
    <xf numFmtId="37" fontId="55" fillId="4" borderId="274" xfId="0" applyNumberFormat="1" applyFont="1" applyFill="1" applyBorder="1" applyAlignment="1">
      <alignment vertical="center"/>
    </xf>
    <xf numFmtId="37" fontId="43" fillId="4" borderId="110" xfId="0" applyNumberFormat="1" applyFont="1" applyFill="1" applyBorder="1" applyAlignment="1">
      <alignment horizontal="right" vertical="center"/>
    </xf>
    <xf numFmtId="0" fontId="53" fillId="0" borderId="275" xfId="0" applyFont="1" applyBorder="1" applyAlignment="1">
      <alignment vertical="center"/>
    </xf>
    <xf numFmtId="37" fontId="55" fillId="0" borderId="172" xfId="0" applyNumberFormat="1" applyFont="1" applyBorder="1" applyAlignment="1">
      <alignment vertical="center"/>
    </xf>
    <xf numFmtId="37" fontId="55" fillId="4" borderId="147" xfId="0" applyNumberFormat="1" applyFont="1" applyFill="1" applyBorder="1" applyAlignment="1">
      <alignment vertical="center"/>
    </xf>
    <xf numFmtId="37" fontId="55" fillId="0" borderId="147" xfId="0" applyNumberFormat="1" applyFont="1" applyBorder="1" applyAlignment="1">
      <alignment vertical="center"/>
    </xf>
    <xf numFmtId="37" fontId="55" fillId="0" borderId="276" xfId="0" applyNumberFormat="1" applyFont="1" applyBorder="1" applyAlignment="1">
      <alignment vertical="center"/>
    </xf>
    <xf numFmtId="37" fontId="55" fillId="4" borderId="276" xfId="0" applyNumberFormat="1" applyFont="1" applyFill="1" applyBorder="1" applyAlignment="1">
      <alignment vertical="center"/>
    </xf>
    <xf numFmtId="37" fontId="55" fillId="4" borderId="277" xfId="0" applyNumberFormat="1" applyFont="1" applyFill="1" applyBorder="1" applyAlignment="1">
      <alignment vertical="center"/>
    </xf>
    <xf numFmtId="37" fontId="55" fillId="0" borderId="36" xfId="0" applyNumberFormat="1" applyFont="1" applyBorder="1" applyAlignment="1">
      <alignment vertical="center"/>
    </xf>
    <xf numFmtId="37" fontId="55" fillId="4" borderId="36" xfId="0" applyNumberFormat="1" applyFont="1" applyFill="1" applyBorder="1" applyAlignment="1">
      <alignment vertical="center"/>
    </xf>
    <xf numFmtId="37" fontId="55" fillId="4" borderId="278" xfId="0" applyNumberFormat="1" applyFont="1" applyFill="1" applyBorder="1" applyAlignment="1">
      <alignment vertical="center"/>
    </xf>
    <xf numFmtId="164" fontId="18" fillId="4" borderId="165" xfId="0" applyNumberFormat="1" applyFont="1" applyFill="1" applyBorder="1" applyAlignment="1">
      <alignment horizontal="right" vertical="center"/>
    </xf>
    <xf numFmtId="164" fontId="5" fillId="0" borderId="150" xfId="0" applyNumberFormat="1" applyFont="1" applyBorder="1" applyAlignment="1">
      <alignment horizontal="right" vertical="center" shrinkToFit="1"/>
    </xf>
    <xf numFmtId="164" fontId="5" fillId="0" borderId="165" xfId="0" applyNumberFormat="1" applyFont="1" applyBorder="1" applyAlignment="1">
      <alignment horizontal="right" vertical="center" shrinkToFit="1"/>
    </xf>
    <xf numFmtId="164" fontId="5" fillId="4" borderId="150" xfId="0" applyNumberFormat="1" applyFont="1" applyFill="1" applyBorder="1" applyAlignment="1">
      <alignment horizontal="right" vertical="center" shrinkToFit="1"/>
    </xf>
    <xf numFmtId="164" fontId="5" fillId="4" borderId="165" xfId="0" applyNumberFormat="1" applyFont="1" applyFill="1" applyBorder="1" applyAlignment="1">
      <alignment horizontal="right" vertical="center" shrinkToFit="1"/>
    </xf>
    <xf numFmtId="164" fontId="5" fillId="0" borderId="153" xfId="0" applyNumberFormat="1" applyFont="1" applyBorder="1" applyAlignment="1">
      <alignment horizontal="right" vertical="center" shrinkToFit="1"/>
    </xf>
    <xf numFmtId="164" fontId="5" fillId="0" borderId="169" xfId="0" applyNumberFormat="1" applyFont="1" applyBorder="1" applyAlignment="1">
      <alignment horizontal="right" vertical="center" shrinkToFit="1"/>
    </xf>
    <xf numFmtId="164" fontId="5" fillId="4" borderId="159" xfId="0" applyNumberFormat="1" applyFont="1" applyFill="1" applyBorder="1" applyAlignment="1">
      <alignment horizontal="right" vertical="center" shrinkToFit="1"/>
    </xf>
    <xf numFmtId="37" fontId="54" fillId="0" borderId="27" xfId="0" applyNumberFormat="1" applyFont="1" applyBorder="1" applyAlignment="1">
      <alignment vertical="center"/>
    </xf>
    <xf numFmtId="37" fontId="54" fillId="4" borderId="27" xfId="0" applyNumberFormat="1" applyFont="1" applyFill="1" applyBorder="1" applyAlignment="1">
      <alignment vertical="center"/>
    </xf>
    <xf numFmtId="37" fontId="54" fillId="0" borderId="279" xfId="0" applyNumberFormat="1" applyFont="1" applyBorder="1" applyAlignment="1">
      <alignment vertical="center"/>
    </xf>
    <xf numFmtId="164" fontId="5" fillId="0" borderId="150" xfId="16" applyNumberFormat="1" applyFont="1" applyBorder="1" applyAlignment="1">
      <alignment horizontal="right" vertical="center"/>
    </xf>
    <xf numFmtId="164" fontId="5" fillId="0" borderId="27" xfId="16" applyNumberFormat="1" applyFont="1" applyBorder="1" applyAlignment="1">
      <alignment horizontal="right" vertical="center"/>
    </xf>
    <xf numFmtId="37" fontId="54" fillId="4" borderId="279" xfId="0" applyNumberFormat="1" applyFont="1" applyFill="1" applyBorder="1" applyAlignment="1">
      <alignment vertical="center"/>
    </xf>
    <xf numFmtId="164" fontId="5" fillId="4" borderId="150" xfId="16" applyNumberFormat="1" applyFont="1" applyFill="1" applyBorder="1" applyAlignment="1">
      <alignment horizontal="right" vertical="center"/>
    </xf>
    <xf numFmtId="164" fontId="5" fillId="4" borderId="27" xfId="16" applyNumberFormat="1" applyFont="1" applyFill="1" applyBorder="1" applyAlignment="1">
      <alignment horizontal="right" vertical="center"/>
    </xf>
    <xf numFmtId="165" fontId="54" fillId="0" borderId="279" xfId="0" applyNumberFormat="1" applyFont="1" applyBorder="1" applyAlignment="1">
      <alignment horizontal="right" vertical="center"/>
    </xf>
    <xf numFmtId="164" fontId="5" fillId="0" borderId="150" xfId="16" applyNumberFormat="1" applyFont="1" applyFill="1" applyBorder="1" applyAlignment="1">
      <alignment horizontal="right" vertical="center"/>
    </xf>
    <xf numFmtId="165" fontId="54" fillId="4" borderId="279" xfId="0" applyNumberFormat="1" applyFont="1" applyFill="1" applyBorder="1" applyAlignment="1">
      <alignment horizontal="right" vertical="center"/>
    </xf>
    <xf numFmtId="165" fontId="54" fillId="4" borderId="204" xfId="0" applyNumberFormat="1" applyFont="1" applyFill="1" applyBorder="1" applyAlignment="1">
      <alignment horizontal="right" vertical="center"/>
    </xf>
    <xf numFmtId="164" fontId="5" fillId="4" borderId="156" xfId="16" applyNumberFormat="1" applyFont="1" applyFill="1" applyBorder="1" applyAlignment="1">
      <alignment horizontal="right" vertical="center"/>
    </xf>
    <xf numFmtId="37" fontId="54" fillId="4" borderId="157" xfId="0" applyNumberFormat="1" applyFont="1" applyFill="1" applyBorder="1" applyAlignment="1">
      <alignment vertical="center"/>
    </xf>
    <xf numFmtId="164" fontId="5" fillId="4" borderId="157" xfId="16" applyNumberFormat="1" applyFont="1" applyFill="1" applyBorder="1" applyAlignment="1">
      <alignment horizontal="right" vertical="center"/>
    </xf>
    <xf numFmtId="0" fontId="5" fillId="0" borderId="75" xfId="0" applyFont="1" applyBorder="1" applyAlignment="1">
      <alignment horizontal="right" vertical="center"/>
    </xf>
    <xf numFmtId="0" fontId="44" fillId="0" borderId="199" xfId="0" applyFont="1" applyBorder="1" applyAlignment="1">
      <alignment vertical="center"/>
    </xf>
    <xf numFmtId="0" fontId="8" fillId="0" borderId="3" xfId="2" applyFont="1" applyBorder="1" applyAlignment="1">
      <alignment horizontal="left" vertical="center" wrapText="1" indent="1"/>
    </xf>
    <xf numFmtId="0" fontId="8" fillId="0" borderId="8" xfId="0" applyFont="1" applyBorder="1" applyAlignment="1">
      <alignment horizontal="left" vertical="center" wrapText="1" indent="1"/>
    </xf>
    <xf numFmtId="0" fontId="8" fillId="0" borderId="9" xfId="0" applyFont="1" applyBorder="1" applyAlignment="1">
      <alignment horizontal="left" vertical="center" wrapText="1" indent="1"/>
    </xf>
    <xf numFmtId="0" fontId="8" fillId="0" borderId="10" xfId="0" applyFont="1" applyBorder="1" applyAlignment="1">
      <alignment horizontal="left" vertical="center" wrapText="1" indent="1"/>
    </xf>
    <xf numFmtId="0" fontId="8" fillId="0" borderId="1" xfId="0" applyFont="1" applyBorder="1" applyAlignment="1">
      <alignment horizontal="left" vertical="center" indent="1"/>
    </xf>
    <xf numFmtId="0" fontId="10" fillId="0" borderId="39" xfId="0" applyFont="1" applyBorder="1" applyAlignment="1">
      <alignment vertical="center"/>
    </xf>
    <xf numFmtId="164" fontId="43" fillId="0" borderId="2" xfId="0" applyNumberFormat="1" applyFont="1" applyBorder="1" applyAlignment="1">
      <alignment vertical="center"/>
    </xf>
    <xf numFmtId="0" fontId="2" fillId="0" borderId="0" xfId="0" applyFont="1" applyAlignment="1">
      <alignment vertical="center"/>
    </xf>
    <xf numFmtId="0" fontId="2" fillId="0" borderId="0" xfId="0" applyFont="1" applyAlignment="1">
      <alignment horizontal="left" vertical="center"/>
    </xf>
    <xf numFmtId="37" fontId="43" fillId="0" borderId="3" xfId="0" applyNumberFormat="1" applyFont="1" applyBorder="1"/>
    <xf numFmtId="37" fontId="54" fillId="0" borderId="25" xfId="0" applyNumberFormat="1" applyFont="1" applyBorder="1" applyAlignment="1">
      <alignment horizontal="right" vertical="center" indent="1"/>
    </xf>
    <xf numFmtId="164" fontId="54" fillId="4" borderId="25" xfId="0" applyNumberFormat="1" applyFont="1" applyFill="1" applyBorder="1" applyAlignment="1">
      <alignment horizontal="right" vertical="center" indent="1"/>
    </xf>
    <xf numFmtId="37" fontId="0" fillId="0" borderId="25" xfId="0" applyNumberFormat="1" applyBorder="1" applyAlignment="1">
      <alignment vertical="center"/>
    </xf>
    <xf numFmtId="164" fontId="0" fillId="0" borderId="1" xfId="0" applyNumberFormat="1" applyBorder="1" applyAlignment="1">
      <alignment vertical="center"/>
    </xf>
    <xf numFmtId="0" fontId="54" fillId="0" borderId="25" xfId="0" applyFont="1" applyBorder="1" applyAlignment="1">
      <alignment horizontal="right" vertical="center" indent="1"/>
    </xf>
    <xf numFmtId="49" fontId="54" fillId="0" borderId="2" xfId="0" applyNumberFormat="1" applyFont="1" applyBorder="1" applyAlignment="1">
      <alignment horizontal="left" vertical="center" indent="1"/>
    </xf>
    <xf numFmtId="0" fontId="54" fillId="0" borderId="68" xfId="0" applyFont="1" applyBorder="1" applyAlignment="1">
      <alignment horizontal="right" vertical="center" indent="1"/>
    </xf>
    <xf numFmtId="37" fontId="54" fillId="0" borderId="68" xfId="0" applyNumberFormat="1" applyFont="1" applyBorder="1" applyAlignment="1">
      <alignment vertical="center"/>
    </xf>
    <xf numFmtId="164" fontId="54" fillId="0" borderId="68" xfId="0" applyNumberFormat="1" applyFont="1" applyBorder="1" applyAlignment="1">
      <alignment vertical="center"/>
    </xf>
    <xf numFmtId="164" fontId="54" fillId="0" borderId="3" xfId="0" applyNumberFormat="1" applyFont="1" applyBorder="1" applyAlignment="1">
      <alignment vertical="center"/>
    </xf>
    <xf numFmtId="164" fontId="43" fillId="0" borderId="71" xfId="0" applyNumberFormat="1" applyFont="1" applyBorder="1" applyAlignment="1">
      <alignment vertical="center"/>
    </xf>
    <xf numFmtId="164" fontId="43" fillId="4" borderId="71" xfId="0" applyNumberFormat="1" applyFont="1" applyFill="1" applyBorder="1" applyAlignment="1">
      <alignment vertical="center"/>
    </xf>
    <xf numFmtId="37" fontId="43" fillId="0" borderId="24" xfId="0" applyNumberFormat="1" applyFont="1" applyBorder="1" applyAlignment="1">
      <alignment vertical="center"/>
    </xf>
    <xf numFmtId="37" fontId="43" fillId="4" borderId="24" xfId="0" applyNumberFormat="1" applyFont="1" applyFill="1" applyBorder="1" applyAlignment="1">
      <alignment vertical="center"/>
    </xf>
    <xf numFmtId="0" fontId="43" fillId="0" borderId="0" xfId="0" applyFont="1" applyAlignment="1">
      <alignment horizontal="left" vertical="center" indent="1"/>
    </xf>
    <xf numFmtId="164" fontId="2" fillId="0" borderId="71" xfId="0" applyNumberFormat="1" applyFont="1" applyBorder="1" applyAlignment="1">
      <alignment horizontal="right" vertical="center"/>
    </xf>
    <xf numFmtId="164" fontId="2" fillId="4" borderId="71" xfId="0" applyNumberFormat="1" applyFont="1" applyFill="1" applyBorder="1" applyAlignment="1">
      <alignment horizontal="right" vertical="center"/>
    </xf>
    <xf numFmtId="37" fontId="2" fillId="0" borderId="66" xfId="0" applyNumberFormat="1" applyFont="1" applyBorder="1" applyAlignment="1">
      <alignment horizontal="right" vertical="center"/>
    </xf>
    <xf numFmtId="37" fontId="2" fillId="4" borderId="66" xfId="0" applyNumberFormat="1" applyFont="1" applyFill="1" applyBorder="1" applyAlignment="1">
      <alignment horizontal="right" vertical="center"/>
    </xf>
    <xf numFmtId="166" fontId="2" fillId="0" borderId="71" xfId="0" applyNumberFormat="1" applyFont="1" applyBorder="1" applyAlignment="1">
      <alignment horizontal="right" vertical="center" wrapText="1"/>
    </xf>
    <xf numFmtId="166" fontId="2" fillId="0" borderId="71" xfId="0" applyNumberFormat="1" applyFont="1" applyBorder="1" applyAlignment="1">
      <alignment vertical="center" wrapText="1"/>
    </xf>
    <xf numFmtId="166" fontId="2" fillId="0" borderId="3" xfId="0" applyNumberFormat="1" applyFont="1" applyBorder="1" applyAlignment="1">
      <alignment vertical="center" wrapText="1"/>
    </xf>
    <xf numFmtId="166" fontId="2" fillId="4" borderId="71" xfId="0" applyNumberFormat="1" applyFont="1" applyFill="1" applyBorder="1" applyAlignment="1">
      <alignment horizontal="right" vertical="center" wrapText="1"/>
    </xf>
    <xf numFmtId="166" fontId="2" fillId="4" borderId="71" xfId="0" applyNumberFormat="1" applyFont="1" applyFill="1" applyBorder="1" applyAlignment="1">
      <alignment vertical="center" wrapText="1"/>
    </xf>
    <xf numFmtId="166" fontId="2" fillId="4" borderId="3" xfId="0" applyNumberFormat="1" applyFont="1" applyFill="1" applyBorder="1" applyAlignment="1">
      <alignment vertical="center" wrapText="1"/>
    </xf>
    <xf numFmtId="166" fontId="2" fillId="0" borderId="24" xfId="0" applyNumberFormat="1" applyFont="1" applyBorder="1" applyAlignment="1">
      <alignment vertical="center" wrapText="1"/>
    </xf>
    <xf numFmtId="166" fontId="2" fillId="0" borderId="24" xfId="0" applyNumberFormat="1" applyFont="1" applyBorder="1" applyAlignment="1">
      <alignment horizontal="right" vertical="center" wrapText="1"/>
    </xf>
    <xf numFmtId="166" fontId="2" fillId="4" borderId="24" xfId="0" applyNumberFormat="1" applyFont="1" applyFill="1" applyBorder="1" applyAlignment="1">
      <alignment vertical="center" wrapText="1"/>
    </xf>
    <xf numFmtId="166" fontId="2" fillId="4" borderId="24" xfId="0" applyNumberFormat="1" applyFont="1" applyFill="1" applyBorder="1" applyAlignment="1">
      <alignment horizontal="right" vertical="center" wrapText="1"/>
    </xf>
    <xf numFmtId="166" fontId="2" fillId="0" borderId="3" xfId="0" applyNumberFormat="1" applyFont="1" applyBorder="1" applyAlignment="1">
      <alignment horizontal="right" vertical="center" wrapText="1"/>
    </xf>
    <xf numFmtId="166" fontId="2" fillId="4" borderId="3" xfId="0" applyNumberFormat="1" applyFont="1" applyFill="1" applyBorder="1" applyAlignment="1">
      <alignment horizontal="right" vertical="center" wrapText="1"/>
    </xf>
    <xf numFmtId="164" fontId="43" fillId="0" borderId="1" xfId="0" applyNumberFormat="1" applyFont="1" applyBorder="1" applyAlignment="1">
      <alignment horizontal="right" vertical="center" wrapText="1"/>
    </xf>
    <xf numFmtId="37" fontId="43" fillId="0" borderId="25" xfId="0" applyNumberFormat="1" applyFont="1" applyBorder="1" applyAlignment="1">
      <alignment horizontal="right" vertical="center"/>
    </xf>
    <xf numFmtId="0" fontId="2" fillId="0" borderId="0" xfId="0" applyFont="1" applyAlignment="1">
      <alignment horizontal="left" vertical="center" indent="1"/>
    </xf>
    <xf numFmtId="37" fontId="2" fillId="0" borderId="3" xfId="0" applyNumberFormat="1" applyFont="1" applyBorder="1" applyAlignment="1">
      <alignment horizontal="right" vertical="center"/>
    </xf>
    <xf numFmtId="164" fontId="2" fillId="0" borderId="1" xfId="0" applyNumberFormat="1" applyFont="1" applyBorder="1" applyAlignment="1">
      <alignment horizontal="right" vertical="center"/>
    </xf>
    <xf numFmtId="164" fontId="2" fillId="0" borderId="24" xfId="0" applyNumberFormat="1" applyFont="1" applyBorder="1" applyAlignment="1">
      <alignment horizontal="right" vertical="center"/>
    </xf>
    <xf numFmtId="37" fontId="2" fillId="4" borderId="3" xfId="0" applyNumberFormat="1" applyFont="1" applyFill="1" applyBorder="1" applyAlignment="1">
      <alignment horizontal="right" vertical="center"/>
    </xf>
    <xf numFmtId="164" fontId="2" fillId="4" borderId="1" xfId="0" applyNumberFormat="1" applyFont="1" applyFill="1" applyBorder="1" applyAlignment="1">
      <alignment horizontal="right" vertical="center"/>
    </xf>
    <xf numFmtId="164" fontId="2" fillId="4" borderId="24" xfId="0" applyNumberFormat="1" applyFont="1" applyFill="1" applyBorder="1" applyAlignment="1">
      <alignment horizontal="right" vertical="center"/>
    </xf>
    <xf numFmtId="164" fontId="2" fillId="4" borderId="2" xfId="0" applyNumberFormat="1" applyFont="1" applyFill="1" applyBorder="1" applyAlignment="1">
      <alignment horizontal="right" vertical="center"/>
    </xf>
    <xf numFmtId="0" fontId="18" fillId="0" borderId="39" xfId="0" applyFont="1" applyBorder="1"/>
    <xf numFmtId="0" fontId="107" fillId="0" borderId="0" xfId="0" applyFont="1" applyAlignment="1">
      <alignment vertical="center"/>
    </xf>
    <xf numFmtId="37" fontId="0" fillId="0" borderId="1" xfId="0" applyNumberFormat="1" applyBorder="1" applyAlignment="1">
      <alignment vertical="center"/>
    </xf>
    <xf numFmtId="164" fontId="0" fillId="0" borderId="24" xfId="0" applyNumberFormat="1" applyBorder="1" applyAlignment="1">
      <alignment vertical="center"/>
    </xf>
    <xf numFmtId="37" fontId="0" fillId="4" borderId="1" xfId="0" applyNumberFormat="1" applyFill="1" applyBorder="1" applyAlignment="1">
      <alignment vertical="center"/>
    </xf>
    <xf numFmtId="164" fontId="0" fillId="4" borderId="1" xfId="0" applyNumberFormat="1" applyFill="1" applyBorder="1" applyAlignment="1">
      <alignment vertical="center"/>
    </xf>
    <xf numFmtId="164" fontId="0" fillId="4" borderId="24" xfId="0" applyNumberFormat="1" applyFill="1" applyBorder="1" applyAlignment="1">
      <alignment vertical="center"/>
    </xf>
    <xf numFmtId="0" fontId="27" fillId="0" borderId="1" xfId="13" applyFill="1" applyBorder="1" applyAlignment="1">
      <alignment horizontal="left" vertical="center" wrapText="1" indent="1"/>
    </xf>
    <xf numFmtId="0" fontId="41" fillId="10" borderId="84" xfId="0" applyFont="1" applyFill="1" applyBorder="1" applyAlignment="1">
      <alignment horizontal="center" vertical="center" wrapText="1"/>
    </xf>
    <xf numFmtId="0" fontId="18" fillId="0" borderId="3" xfId="0" applyFont="1" applyBorder="1" applyAlignment="1">
      <alignment vertical="center"/>
    </xf>
    <xf numFmtId="0" fontId="25" fillId="3" borderId="165" xfId="0" applyFont="1" applyFill="1" applyBorder="1" applyAlignment="1">
      <alignment horizontal="left" vertical="center" indent="1"/>
    </xf>
    <xf numFmtId="0" fontId="25" fillId="3" borderId="37" xfId="0" applyFont="1" applyFill="1" applyBorder="1" applyAlignment="1">
      <alignment horizontal="left" vertical="center" indent="1"/>
    </xf>
    <xf numFmtId="0" fontId="25" fillId="0" borderId="27" xfId="0" applyFont="1" applyBorder="1" applyAlignment="1">
      <alignment horizontal="center" vertical="center"/>
    </xf>
    <xf numFmtId="0" fontId="108" fillId="0" borderId="0" xfId="0" applyFont="1" applyAlignment="1">
      <alignment vertical="center"/>
    </xf>
    <xf numFmtId="0" fontId="54" fillId="0" borderId="0" xfId="0" applyFont="1" applyAlignment="1">
      <alignment horizontal="left" vertical="top"/>
    </xf>
    <xf numFmtId="0" fontId="56" fillId="0" borderId="0" xfId="0" applyFont="1" applyAlignment="1">
      <alignment horizontal="left" vertical="top"/>
    </xf>
    <xf numFmtId="0" fontId="60" fillId="10" borderId="82" xfId="0" applyFont="1" applyFill="1" applyBorder="1" applyAlignment="1">
      <alignment horizontal="center" vertical="center" wrapText="1"/>
    </xf>
    <xf numFmtId="0" fontId="54" fillId="0" borderId="2" xfId="0" applyFont="1" applyBorder="1" applyAlignment="1">
      <alignment horizontal="left" vertical="center" wrapText="1" indent="1"/>
    </xf>
    <xf numFmtId="37" fontId="54" fillId="0" borderId="134" xfId="0" applyNumberFormat="1" applyFont="1" applyBorder="1" applyAlignment="1">
      <alignment horizontal="right" vertical="center"/>
    </xf>
    <xf numFmtId="37" fontId="109" fillId="0" borderId="147" xfId="0" applyNumberFormat="1" applyFont="1" applyBorder="1" applyAlignment="1">
      <alignment horizontal="right" vertical="center" shrinkToFit="1"/>
    </xf>
    <xf numFmtId="37" fontId="109" fillId="0" borderId="27" xfId="0" applyNumberFormat="1" applyFont="1" applyBorder="1" applyAlignment="1">
      <alignment horizontal="right" vertical="center" shrinkToFit="1"/>
    </xf>
    <xf numFmtId="0" fontId="54" fillId="4" borderId="2" xfId="0" applyFont="1" applyFill="1" applyBorder="1" applyAlignment="1">
      <alignment horizontal="left" vertical="center" wrapText="1" indent="1"/>
    </xf>
    <xf numFmtId="37" fontId="54" fillId="4" borderId="134" xfId="0" applyNumberFormat="1" applyFont="1" applyFill="1" applyBorder="1" applyAlignment="1">
      <alignment horizontal="right" vertical="center"/>
    </xf>
    <xf numFmtId="37" fontId="109" fillId="4" borderId="147" xfId="0" applyNumberFormat="1" applyFont="1" applyFill="1" applyBorder="1" applyAlignment="1">
      <alignment horizontal="right" vertical="center" shrinkToFit="1"/>
    </xf>
    <xf numFmtId="37" fontId="109" fillId="4" borderId="27" xfId="0" applyNumberFormat="1" applyFont="1" applyFill="1" applyBorder="1" applyAlignment="1">
      <alignment horizontal="right" vertical="center" shrinkToFit="1"/>
    </xf>
    <xf numFmtId="37" fontId="54" fillId="4" borderId="280" xfId="0" applyNumberFormat="1" applyFont="1" applyFill="1" applyBorder="1" applyAlignment="1">
      <alignment horizontal="right" vertical="center"/>
    </xf>
    <xf numFmtId="37" fontId="109" fillId="4" borderId="176" xfId="0" applyNumberFormat="1" applyFont="1" applyFill="1" applyBorder="1" applyAlignment="1">
      <alignment horizontal="right" vertical="center" shrinkToFit="1"/>
    </xf>
    <xf numFmtId="37" fontId="54" fillId="4" borderId="155" xfId="0" applyNumberFormat="1" applyFont="1" applyFill="1" applyBorder="1" applyAlignment="1">
      <alignment horizontal="right" vertical="center"/>
    </xf>
    <xf numFmtId="37" fontId="109" fillId="4" borderId="157" xfId="0" applyNumberFormat="1" applyFont="1" applyFill="1" applyBorder="1" applyAlignment="1">
      <alignment horizontal="right" vertical="center" shrinkToFit="1"/>
    </xf>
    <xf numFmtId="0" fontId="71" fillId="10" borderId="4" xfId="0" applyFont="1" applyFill="1" applyBorder="1" applyAlignment="1">
      <alignment horizontal="left" vertical="center" wrapText="1" indent="1"/>
    </xf>
    <xf numFmtId="37" fontId="54" fillId="0" borderId="7" xfId="0" applyNumberFormat="1" applyFont="1" applyBorder="1" applyAlignment="1">
      <alignment horizontal="right" vertical="center"/>
    </xf>
    <xf numFmtId="37" fontId="109" fillId="0" borderId="158" xfId="0" applyNumberFormat="1" applyFont="1" applyBorder="1" applyAlignment="1">
      <alignment horizontal="right" vertical="center" shrinkToFit="1"/>
    </xf>
    <xf numFmtId="37" fontId="54" fillId="0" borderId="178" xfId="0" applyNumberFormat="1" applyFont="1" applyBorder="1" applyAlignment="1">
      <alignment horizontal="right" vertical="center"/>
    </xf>
    <xf numFmtId="37" fontId="109" fillId="0" borderId="281" xfId="0" applyNumberFormat="1" applyFont="1" applyBorder="1" applyAlignment="1">
      <alignment horizontal="right" vertical="center" shrinkToFit="1"/>
    </xf>
    <xf numFmtId="37" fontId="54" fillId="0" borderId="25" xfId="0" applyNumberFormat="1" applyFont="1" applyBorder="1" applyAlignment="1">
      <alignment horizontal="right" vertical="center"/>
    </xf>
    <xf numFmtId="37" fontId="109" fillId="0" borderId="282" xfId="0" applyNumberFormat="1" applyFont="1" applyBorder="1" applyAlignment="1">
      <alignment horizontal="right" vertical="center" shrinkToFit="1"/>
    </xf>
    <xf numFmtId="37" fontId="54" fillId="0" borderId="68" xfId="0" applyNumberFormat="1" applyFont="1" applyBorder="1" applyAlignment="1">
      <alignment horizontal="right" vertical="center"/>
    </xf>
    <xf numFmtId="37" fontId="109" fillId="4" borderId="282" xfId="0" applyNumberFormat="1" applyFont="1" applyFill="1" applyBorder="1" applyAlignment="1">
      <alignment horizontal="right" vertical="center" shrinkToFit="1"/>
    </xf>
    <xf numFmtId="37" fontId="54" fillId="4" borderId="68" xfId="0" applyNumberFormat="1" applyFont="1" applyFill="1" applyBorder="1" applyAlignment="1">
      <alignment horizontal="right" vertical="center"/>
    </xf>
    <xf numFmtId="37" fontId="109" fillId="0" borderId="273" xfId="0" applyNumberFormat="1" applyFont="1" applyBorder="1" applyAlignment="1">
      <alignment horizontal="right" vertical="center" shrinkToFit="1"/>
    </xf>
    <xf numFmtId="37" fontId="54" fillId="4" borderId="113" xfId="0" applyNumberFormat="1" applyFont="1" applyFill="1" applyBorder="1" applyAlignment="1">
      <alignment horizontal="right" vertical="center"/>
    </xf>
    <xf numFmtId="37" fontId="109" fillId="4" borderId="283" xfId="0" applyNumberFormat="1" applyFont="1" applyFill="1" applyBorder="1" applyAlignment="1">
      <alignment horizontal="right" vertical="center" shrinkToFit="1"/>
    </xf>
    <xf numFmtId="37" fontId="54" fillId="4" borderId="284" xfId="0" applyNumberFormat="1" applyFont="1" applyFill="1" applyBorder="1" applyAlignment="1">
      <alignment horizontal="right" vertical="center"/>
    </xf>
    <xf numFmtId="37" fontId="54" fillId="0" borderId="57" xfId="0" applyNumberFormat="1" applyFont="1" applyBorder="1" applyAlignment="1">
      <alignment horizontal="right" vertical="center"/>
    </xf>
    <xf numFmtId="37" fontId="109" fillId="0" borderId="285" xfId="0" applyNumberFormat="1" applyFont="1" applyBorder="1" applyAlignment="1">
      <alignment horizontal="right" vertical="center" shrinkToFit="1"/>
    </xf>
    <xf numFmtId="37" fontId="54" fillId="0" borderId="78" xfId="0" applyNumberFormat="1" applyFont="1" applyBorder="1" applyAlignment="1">
      <alignment horizontal="right" vertical="center"/>
    </xf>
    <xf numFmtId="37" fontId="109" fillId="0" borderId="52" xfId="0" applyNumberFormat="1" applyFont="1" applyBorder="1" applyAlignment="1">
      <alignment horizontal="right" vertical="center" shrinkToFit="1"/>
    </xf>
    <xf numFmtId="165" fontId="109" fillId="0" borderId="27" xfId="0" applyNumberFormat="1" applyFont="1" applyBorder="1" applyAlignment="1">
      <alignment horizontal="right" vertical="center"/>
    </xf>
    <xf numFmtId="165" fontId="109" fillId="4" borderId="157" xfId="0" applyNumberFormat="1" applyFont="1" applyFill="1" applyBorder="1" applyAlignment="1">
      <alignment horizontal="right" vertical="center"/>
    </xf>
    <xf numFmtId="37" fontId="109" fillId="12" borderId="282" xfId="0" applyNumberFormat="1" applyFont="1" applyFill="1" applyBorder="1" applyAlignment="1">
      <alignment horizontal="right" vertical="center" shrinkToFit="1"/>
    </xf>
    <xf numFmtId="37" fontId="109" fillId="12" borderId="286" xfId="0" applyNumberFormat="1" applyFont="1" applyFill="1" applyBorder="1" applyAlignment="1">
      <alignment horizontal="right" vertical="center" shrinkToFit="1"/>
    </xf>
    <xf numFmtId="37" fontId="109" fillId="4" borderId="286" xfId="0" applyNumberFormat="1" applyFont="1" applyFill="1" applyBorder="1" applyAlignment="1">
      <alignment horizontal="right" vertical="center" shrinkToFit="1"/>
    </xf>
    <xf numFmtId="37" fontId="109" fillId="12" borderId="273" xfId="0" applyNumberFormat="1" applyFont="1" applyFill="1" applyBorder="1" applyAlignment="1">
      <alignment horizontal="right" vertical="center" shrinkToFit="1"/>
    </xf>
    <xf numFmtId="37" fontId="54" fillId="4" borderId="168" xfId="0" applyNumberFormat="1" applyFont="1" applyFill="1" applyBorder="1" applyAlignment="1">
      <alignment horizontal="right" vertical="center"/>
    </xf>
    <xf numFmtId="37" fontId="109" fillId="4" borderId="287" xfId="0" applyNumberFormat="1" applyFont="1" applyFill="1" applyBorder="1" applyAlignment="1">
      <alignment horizontal="right" vertical="center" shrinkToFit="1"/>
    </xf>
    <xf numFmtId="37" fontId="109" fillId="12" borderId="285" xfId="0" applyNumberFormat="1" applyFont="1" applyFill="1" applyBorder="1" applyAlignment="1">
      <alignment horizontal="right" vertical="center" shrinkToFit="1"/>
    </xf>
    <xf numFmtId="37" fontId="109" fillId="12" borderId="288" xfId="0" applyNumberFormat="1" applyFont="1" applyFill="1" applyBorder="1" applyAlignment="1">
      <alignment horizontal="right" vertical="center" shrinkToFit="1"/>
    </xf>
    <xf numFmtId="0" fontId="27" fillId="0" borderId="27" xfId="13" applyFill="1" applyBorder="1" applyAlignment="1">
      <alignment horizontal="center" vertical="center"/>
    </xf>
    <xf numFmtId="0" fontId="110" fillId="0" borderId="0" xfId="0" applyFont="1" applyAlignment="1">
      <alignment horizontal="left" vertical="top"/>
    </xf>
    <xf numFmtId="0" fontId="111" fillId="0" borderId="0" xfId="0" applyFont="1" applyAlignment="1">
      <alignment horizontal="left" vertical="top" wrapText="1" indent="6"/>
    </xf>
    <xf numFmtId="166" fontId="111" fillId="0" borderId="0" xfId="0" applyNumberFormat="1" applyFont="1" applyAlignment="1">
      <alignment horizontal="left" vertical="top" wrapText="1" indent="6"/>
    </xf>
    <xf numFmtId="166" fontId="110" fillId="0" borderId="0" xfId="0" applyNumberFormat="1" applyFont="1" applyAlignment="1">
      <alignment horizontal="left" vertical="top"/>
    </xf>
    <xf numFmtId="0" fontId="112" fillId="0" borderId="0" xfId="0" applyFont="1" applyAlignment="1">
      <alignment horizontal="left" vertical="top"/>
    </xf>
    <xf numFmtId="0" fontId="60" fillId="10" borderId="19" xfId="0" applyFont="1" applyFill="1" applyBorder="1" applyAlignment="1">
      <alignment horizontal="center" vertical="center" wrapText="1"/>
    </xf>
    <xf numFmtId="166" fontId="60" fillId="10" borderId="21" xfId="0" applyNumberFormat="1" applyFont="1" applyFill="1" applyBorder="1" applyAlignment="1">
      <alignment horizontal="center" vertical="center" wrapText="1"/>
    </xf>
    <xf numFmtId="166" fontId="41" fillId="10" borderId="22" xfId="0" applyNumberFormat="1" applyFont="1" applyFill="1" applyBorder="1" applyAlignment="1">
      <alignment horizontal="center" vertical="center" wrapText="1"/>
    </xf>
    <xf numFmtId="166" fontId="60" fillId="10" borderId="38" xfId="0" applyNumberFormat="1" applyFont="1" applyFill="1" applyBorder="1" applyAlignment="1">
      <alignment horizontal="center" vertical="center" wrapText="1"/>
    </xf>
    <xf numFmtId="166" fontId="60" fillId="10" borderId="42" xfId="0" applyNumberFormat="1" applyFont="1" applyFill="1" applyBorder="1" applyAlignment="1">
      <alignment horizontal="center" vertical="center" wrapText="1"/>
    </xf>
    <xf numFmtId="0" fontId="114" fillId="0" borderId="0" xfId="0" applyFont="1" applyAlignment="1">
      <alignment horizontal="left" vertical="top"/>
    </xf>
    <xf numFmtId="0" fontId="109" fillId="4" borderId="1" xfId="0" applyFont="1" applyFill="1" applyBorder="1" applyAlignment="1">
      <alignment horizontal="center" vertical="center" wrapText="1"/>
    </xf>
    <xf numFmtId="166" fontId="110" fillId="4" borderId="1" xfId="0" applyNumberFormat="1" applyFont="1" applyFill="1" applyBorder="1" applyAlignment="1">
      <alignment horizontal="center" vertical="center" wrapText="1"/>
    </xf>
    <xf numFmtId="3" fontId="109" fillId="4" borderId="1" xfId="0" applyNumberFormat="1" applyFont="1" applyFill="1" applyBorder="1" applyAlignment="1">
      <alignment horizontal="center" vertical="center" wrapText="1"/>
    </xf>
    <xf numFmtId="166" fontId="110" fillId="4" borderId="24" xfId="0" applyNumberFormat="1" applyFont="1" applyFill="1" applyBorder="1" applyAlignment="1">
      <alignment horizontal="center" vertical="center" wrapText="1"/>
    </xf>
    <xf numFmtId="0" fontId="109" fillId="4" borderId="3" xfId="0" applyFont="1" applyFill="1" applyBorder="1" applyAlignment="1">
      <alignment horizontal="center" vertical="center" wrapText="1"/>
    </xf>
    <xf numFmtId="166" fontId="110" fillId="4" borderId="1" xfId="0" applyNumberFormat="1" applyFont="1" applyFill="1" applyBorder="1" applyAlignment="1">
      <alignment horizontal="center" vertical="center"/>
    </xf>
    <xf numFmtId="0" fontId="109" fillId="0" borderId="1" xfId="0" applyFont="1" applyBorder="1" applyAlignment="1">
      <alignment horizontal="center" vertical="center" wrapText="1"/>
    </xf>
    <xf numFmtId="166" fontId="110" fillId="0" borderId="1" xfId="0" applyNumberFormat="1" applyFont="1" applyBorder="1" applyAlignment="1">
      <alignment horizontal="center" vertical="center" wrapText="1"/>
    </xf>
    <xf numFmtId="166" fontId="110" fillId="0" borderId="24" xfId="0" applyNumberFormat="1" applyFont="1" applyBorder="1" applyAlignment="1">
      <alignment horizontal="center" vertical="center" wrapText="1"/>
    </xf>
    <xf numFmtId="0" fontId="109" fillId="0" borderId="3" xfId="0" applyFont="1" applyBorder="1" applyAlignment="1">
      <alignment horizontal="center" vertical="center" wrapText="1"/>
    </xf>
    <xf numFmtId="166" fontId="110" fillId="0" borderId="1" xfId="0" applyNumberFormat="1" applyFont="1" applyBorder="1" applyAlignment="1">
      <alignment horizontal="center" vertical="center"/>
    </xf>
    <xf numFmtId="3" fontId="110" fillId="4" borderId="3" xfId="0" applyNumberFormat="1" applyFont="1" applyFill="1" applyBorder="1" applyAlignment="1">
      <alignment horizontal="center" vertical="center" wrapText="1"/>
    </xf>
    <xf numFmtId="3" fontId="110" fillId="4" borderId="1" xfId="0" applyNumberFormat="1" applyFont="1" applyFill="1" applyBorder="1" applyAlignment="1">
      <alignment horizontal="center" vertical="center" wrapText="1"/>
    </xf>
    <xf numFmtId="166" fontId="60" fillId="10" borderId="22" xfId="0" applyNumberFormat="1" applyFont="1" applyFill="1" applyBorder="1" applyAlignment="1">
      <alignment horizontal="center" vertical="center" wrapText="1"/>
    </xf>
    <xf numFmtId="0" fontId="61" fillId="4" borderId="1"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54" fillId="4" borderId="1" xfId="0" applyFont="1" applyFill="1" applyBorder="1" applyAlignment="1">
      <alignment horizontal="center" vertical="center" wrapText="1"/>
    </xf>
    <xf numFmtId="166" fontId="54" fillId="4" borderId="1" xfId="0" applyNumberFormat="1" applyFont="1" applyFill="1" applyBorder="1" applyAlignment="1">
      <alignment horizontal="center" vertical="center" wrapText="1"/>
    </xf>
    <xf numFmtId="3" fontId="54" fillId="4" borderId="1" xfId="0" applyNumberFormat="1" applyFont="1" applyFill="1" applyBorder="1" applyAlignment="1">
      <alignment horizontal="center" vertical="center" wrapText="1"/>
    </xf>
    <xf numFmtId="166" fontId="54" fillId="4" borderId="36" xfId="0" applyNumberFormat="1" applyFont="1" applyFill="1" applyBorder="1" applyAlignment="1">
      <alignment horizontal="center" vertical="center" wrapText="1"/>
    </xf>
    <xf numFmtId="0" fontId="54" fillId="4" borderId="3" xfId="0" applyFont="1" applyFill="1" applyBorder="1" applyAlignment="1">
      <alignment horizontal="center" vertical="center" wrapText="1"/>
    </xf>
    <xf numFmtId="0" fontId="61" fillId="0" borderId="1" xfId="0" applyFont="1" applyBorder="1" applyAlignment="1">
      <alignment horizontal="center" vertical="center" wrapText="1"/>
    </xf>
    <xf numFmtId="0" fontId="61" fillId="0" borderId="3" xfId="0" applyFont="1" applyBorder="1" applyAlignment="1">
      <alignment horizontal="center" vertical="center" wrapText="1"/>
    </xf>
    <xf numFmtId="0" fontId="54" fillId="0" borderId="1" xfId="0" applyFont="1" applyBorder="1" applyAlignment="1">
      <alignment horizontal="center" vertical="center" wrapText="1"/>
    </xf>
    <xf numFmtId="166" fontId="54" fillId="0" borderId="1" xfId="0" applyNumberFormat="1" applyFont="1" applyBorder="1" applyAlignment="1">
      <alignment horizontal="center" vertical="center" wrapText="1"/>
    </xf>
    <xf numFmtId="166" fontId="54" fillId="0" borderId="36" xfId="0" applyNumberFormat="1" applyFont="1" applyBorder="1" applyAlignment="1">
      <alignment horizontal="center" vertical="center" wrapText="1"/>
    </xf>
    <xf numFmtId="0" fontId="54" fillId="0" borderId="3" xfId="0" applyFont="1" applyBorder="1" applyAlignment="1">
      <alignment horizontal="center" vertical="center" wrapText="1"/>
    </xf>
    <xf numFmtId="3" fontId="54" fillId="0" borderId="165" xfId="0" applyNumberFormat="1" applyFont="1" applyBorder="1" applyAlignment="1">
      <alignment horizontal="center" vertical="center" wrapText="1"/>
    </xf>
    <xf numFmtId="166" fontId="54" fillId="0" borderId="165" xfId="0" applyNumberFormat="1" applyFont="1" applyBorder="1" applyAlignment="1">
      <alignment horizontal="center" vertical="center" wrapText="1"/>
    </xf>
    <xf numFmtId="166" fontId="54" fillId="0" borderId="150" xfId="0" applyNumberFormat="1" applyFont="1" applyBorder="1" applyAlignment="1">
      <alignment horizontal="center" vertical="center" wrapText="1"/>
    </xf>
    <xf numFmtId="3" fontId="54" fillId="0" borderId="8" xfId="0" applyNumberFormat="1" applyFont="1" applyBorder="1" applyAlignment="1">
      <alignment horizontal="center" vertical="center" wrapText="1"/>
    </xf>
    <xf numFmtId="0" fontId="54" fillId="0" borderId="0" xfId="0" applyFont="1" applyAlignment="1">
      <alignment horizontal="center" vertical="center" wrapText="1"/>
    </xf>
    <xf numFmtId="0" fontId="41" fillId="10" borderId="207" xfId="0" applyFont="1" applyFill="1" applyBorder="1" applyAlignment="1">
      <alignment horizontal="center" vertical="center"/>
    </xf>
    <xf numFmtId="172" fontId="54" fillId="0" borderId="9" xfId="0" applyNumberFormat="1" applyFont="1" applyBorder="1" applyAlignment="1">
      <alignment horizontal="right" vertical="center"/>
    </xf>
    <xf numFmtId="170" fontId="109" fillId="0" borderId="147" xfId="0" applyNumberFormat="1" applyFont="1" applyBorder="1" applyAlignment="1">
      <alignment horizontal="right" vertical="center" shrinkToFit="1"/>
    </xf>
    <xf numFmtId="170" fontId="109" fillId="0" borderId="27" xfId="0" applyNumberFormat="1" applyFont="1" applyBorder="1" applyAlignment="1">
      <alignment horizontal="right" vertical="center" shrinkToFit="1"/>
    </xf>
    <xf numFmtId="172" fontId="54" fillId="4" borderId="9" xfId="0" applyNumberFormat="1" applyFont="1" applyFill="1" applyBorder="1" applyAlignment="1">
      <alignment horizontal="right" vertical="center"/>
    </xf>
    <xf numFmtId="170" fontId="109" fillId="4" borderId="147" xfId="0" applyNumberFormat="1" applyFont="1" applyFill="1" applyBorder="1" applyAlignment="1">
      <alignment horizontal="right" vertical="center" shrinkToFit="1"/>
    </xf>
    <xf numFmtId="165" fontId="4" fillId="4" borderId="147" xfId="0" applyNumberFormat="1" applyFont="1" applyFill="1" applyBorder="1" applyAlignment="1">
      <alignment horizontal="right" vertical="center"/>
    </xf>
    <xf numFmtId="165" fontId="4" fillId="4" borderId="27" xfId="0" applyNumberFormat="1" applyFont="1" applyFill="1" applyBorder="1" applyAlignment="1">
      <alignment horizontal="right" vertical="center"/>
    </xf>
    <xf numFmtId="165" fontId="54" fillId="4" borderId="9" xfId="0" applyNumberFormat="1" applyFont="1" applyFill="1" applyBorder="1" applyAlignment="1">
      <alignment horizontal="right" vertical="center"/>
    </xf>
    <xf numFmtId="170" fontId="109" fillId="4" borderId="27" xfId="0" applyNumberFormat="1" applyFont="1" applyFill="1" applyBorder="1" applyAlignment="1">
      <alignment horizontal="right" vertical="center" shrinkToFit="1"/>
    </xf>
    <xf numFmtId="165" fontId="4" fillId="0" borderId="147" xfId="0" applyNumberFormat="1" applyFont="1" applyBorder="1" applyAlignment="1">
      <alignment horizontal="right" vertical="center"/>
    </xf>
    <xf numFmtId="165" fontId="4" fillId="0" borderId="9" xfId="0" applyNumberFormat="1" applyFont="1" applyBorder="1" applyAlignment="1">
      <alignment horizontal="right" vertical="center"/>
    </xf>
    <xf numFmtId="165" fontId="54" fillId="0" borderId="9" xfId="0" applyNumberFormat="1" applyFont="1" applyBorder="1" applyAlignment="1">
      <alignment horizontal="right" vertical="center"/>
    </xf>
    <xf numFmtId="165" fontId="4" fillId="0" borderId="27" xfId="0" applyNumberFormat="1" applyFont="1" applyBorder="1" applyAlignment="1">
      <alignment horizontal="right" vertical="center"/>
    </xf>
    <xf numFmtId="165" fontId="4" fillId="4" borderId="9" xfId="0" applyNumberFormat="1" applyFont="1" applyFill="1" applyBorder="1" applyAlignment="1">
      <alignment horizontal="right" vertical="center"/>
    </xf>
    <xf numFmtId="0" fontId="54" fillId="0" borderId="150" xfId="0" applyFont="1" applyBorder="1" applyAlignment="1">
      <alignment horizontal="left" vertical="center" wrapText="1" indent="1"/>
    </xf>
    <xf numFmtId="0" fontId="54" fillId="4" borderId="199" xfId="0" applyFont="1" applyFill="1" applyBorder="1" applyAlignment="1">
      <alignment horizontal="left" vertical="center" wrapText="1" indent="1"/>
    </xf>
    <xf numFmtId="0" fontId="54" fillId="0" borderId="0" xfId="0" applyFont="1" applyAlignment="1">
      <alignment vertical="center" wrapText="1"/>
    </xf>
    <xf numFmtId="0" fontId="54" fillId="0" borderId="0" xfId="0" applyFont="1" applyAlignment="1">
      <alignment horizontal="right" vertical="center" wrapText="1"/>
    </xf>
    <xf numFmtId="0" fontId="54" fillId="0" borderId="9" xfId="0" applyFont="1" applyBorder="1" applyAlignment="1">
      <alignment horizontal="right" vertical="center" wrapText="1"/>
    </xf>
    <xf numFmtId="37" fontId="54" fillId="0" borderId="147" xfId="0" applyNumberFormat="1" applyFont="1" applyBorder="1" applyAlignment="1">
      <alignment horizontal="right" vertical="center" wrapText="1"/>
    </xf>
    <xf numFmtId="0" fontId="62" fillId="0" borderId="0" xfId="0" applyFont="1" applyAlignment="1">
      <alignment horizontal="left" vertical="top"/>
    </xf>
    <xf numFmtId="0" fontId="110" fillId="0" borderId="0" xfId="0" applyFont="1" applyAlignment="1">
      <alignment vertical="top"/>
    </xf>
    <xf numFmtId="0" fontId="56" fillId="0" borderId="0" xfId="0" applyFont="1" applyAlignment="1">
      <alignment horizontal="left" vertical="center" wrapText="1"/>
    </xf>
    <xf numFmtId="0" fontId="110" fillId="0" borderId="0" xfId="0" applyFont="1" applyAlignment="1">
      <alignment horizontal="left" vertical="center"/>
    </xf>
    <xf numFmtId="0" fontId="116" fillId="0" borderId="0" xfId="0" applyFont="1" applyAlignment="1">
      <alignment horizontal="left" vertical="center" wrapText="1"/>
    </xf>
    <xf numFmtId="0" fontId="110" fillId="0" borderId="0" xfId="0" applyFont="1" applyAlignment="1">
      <alignment horizontal="right" vertical="center"/>
    </xf>
    <xf numFmtId="0" fontId="112" fillId="0" borderId="0" xfId="0" applyFont="1" applyAlignment="1">
      <alignment horizontal="right" vertical="center"/>
    </xf>
    <xf numFmtId="0" fontId="60" fillId="10" borderId="20" xfId="0" applyFont="1" applyFill="1" applyBorder="1" applyAlignment="1">
      <alignment horizontal="center" vertical="center"/>
    </xf>
    <xf numFmtId="0" fontId="54" fillId="0" borderId="290" xfId="0" applyFont="1" applyBorder="1" applyAlignment="1">
      <alignment horizontal="left" vertical="center" wrapText="1" indent="1"/>
    </xf>
    <xf numFmtId="37" fontId="109" fillId="12" borderId="9" xfId="0" applyNumberFormat="1" applyFont="1" applyFill="1" applyBorder="1" applyAlignment="1">
      <alignment horizontal="right" vertical="center" shrinkToFit="1"/>
    </xf>
    <xf numFmtId="170" fontId="109" fillId="12" borderId="172" xfId="0" applyNumberFormat="1" applyFont="1" applyFill="1" applyBorder="1" applyAlignment="1">
      <alignment horizontal="right" vertical="center" shrinkToFit="1"/>
    </xf>
    <xf numFmtId="170" fontId="109" fillId="12" borderId="27" xfId="0" applyNumberFormat="1" applyFont="1" applyFill="1" applyBorder="1" applyAlignment="1">
      <alignment horizontal="right" vertical="center" shrinkToFit="1"/>
    </xf>
    <xf numFmtId="0" fontId="112" fillId="0" borderId="0" xfId="0" applyFont="1" applyAlignment="1">
      <alignment horizontal="left" vertical="center"/>
    </xf>
    <xf numFmtId="0" fontId="54" fillId="4" borderId="290" xfId="0" applyFont="1" applyFill="1" applyBorder="1" applyAlignment="1">
      <alignment horizontal="left" vertical="center" wrapText="1" indent="1"/>
    </xf>
    <xf numFmtId="37" fontId="109" fillId="4" borderId="9" xfId="0" applyNumberFormat="1" applyFont="1" applyFill="1" applyBorder="1" applyAlignment="1">
      <alignment horizontal="right" vertical="center" shrinkToFit="1"/>
    </xf>
    <xf numFmtId="170" fontId="109" fillId="12" borderId="147" xfId="0" applyNumberFormat="1" applyFont="1" applyFill="1" applyBorder="1" applyAlignment="1">
      <alignment horizontal="right" vertical="center" shrinkToFit="1"/>
    </xf>
    <xf numFmtId="0" fontId="54" fillId="4" borderId="291" xfId="0" applyFont="1" applyFill="1" applyBorder="1" applyAlignment="1">
      <alignment horizontal="left" vertical="center" wrapText="1" indent="1"/>
    </xf>
    <xf numFmtId="0" fontId="54" fillId="0" borderId="147" xfId="0" applyFont="1" applyBorder="1" applyAlignment="1">
      <alignment horizontal="left" vertical="center" wrapText="1" indent="1"/>
    </xf>
    <xf numFmtId="37" fontId="109" fillId="12" borderId="3" xfId="0" applyNumberFormat="1" applyFont="1" applyFill="1" applyBorder="1" applyAlignment="1">
      <alignment horizontal="right" vertical="center" shrinkToFit="1"/>
    </xf>
    <xf numFmtId="170" fontId="109" fillId="12" borderId="36" xfId="0" applyNumberFormat="1" applyFont="1" applyFill="1" applyBorder="1" applyAlignment="1">
      <alignment horizontal="right" vertical="center" shrinkToFit="1"/>
    </xf>
    <xf numFmtId="170" fontId="109" fillId="12" borderId="1" xfId="0" applyNumberFormat="1" applyFont="1" applyFill="1" applyBorder="1" applyAlignment="1">
      <alignment horizontal="right" vertical="center" shrinkToFit="1"/>
    </xf>
    <xf numFmtId="37" fontId="109" fillId="4" borderId="3" xfId="0" applyNumberFormat="1" applyFont="1" applyFill="1" applyBorder="1" applyAlignment="1">
      <alignment horizontal="right" vertical="center" shrinkToFit="1"/>
    </xf>
    <xf numFmtId="170" fontId="109" fillId="4" borderId="36" xfId="0" applyNumberFormat="1" applyFont="1" applyFill="1" applyBorder="1" applyAlignment="1">
      <alignment horizontal="right" vertical="center" shrinkToFit="1"/>
    </xf>
    <xf numFmtId="170" fontId="109" fillId="4" borderId="1" xfId="0" applyNumberFormat="1" applyFont="1" applyFill="1" applyBorder="1" applyAlignment="1">
      <alignment horizontal="right" vertical="center" shrinkToFit="1"/>
    </xf>
    <xf numFmtId="0" fontId="110" fillId="0" borderId="159" xfId="0" applyFont="1" applyBorder="1" applyAlignment="1">
      <alignment horizontal="left" vertical="center" indent="1"/>
    </xf>
    <xf numFmtId="0" fontId="119" fillId="0" borderId="0" xfId="0" applyFont="1" applyAlignment="1">
      <alignment horizontal="left" vertical="top"/>
    </xf>
    <xf numFmtId="170" fontId="109" fillId="0" borderId="3" xfId="0" applyNumberFormat="1" applyFont="1" applyBorder="1" applyAlignment="1">
      <alignment horizontal="right" vertical="center" shrinkToFit="1"/>
    </xf>
    <xf numFmtId="170" fontId="109" fillId="0" borderId="36" xfId="0" applyNumberFormat="1" applyFont="1" applyBorder="1" applyAlignment="1">
      <alignment horizontal="right" vertical="center" shrinkToFit="1"/>
    </xf>
    <xf numFmtId="0" fontId="54" fillId="0" borderId="278" xfId="0" applyFont="1" applyBorder="1" applyAlignment="1">
      <alignment horizontal="left" vertical="center" wrapText="1" indent="1"/>
    </xf>
    <xf numFmtId="170" fontId="109" fillId="0" borderId="1" xfId="0" applyNumberFormat="1" applyFont="1" applyBorder="1" applyAlignment="1">
      <alignment horizontal="right" vertical="center" shrinkToFit="1"/>
    </xf>
    <xf numFmtId="170" fontId="109" fillId="4" borderId="3" xfId="0" applyNumberFormat="1" applyFont="1" applyFill="1" applyBorder="1" applyAlignment="1">
      <alignment horizontal="right" vertical="center" shrinkToFit="1"/>
    </xf>
    <xf numFmtId="0" fontId="109" fillId="4" borderId="278" xfId="0" applyFont="1" applyFill="1" applyBorder="1" applyAlignment="1">
      <alignment horizontal="left" vertical="center" wrapText="1" indent="1"/>
    </xf>
    <xf numFmtId="0" fontId="54" fillId="4" borderId="278" xfId="0" applyFont="1" applyFill="1" applyBorder="1" applyAlignment="1">
      <alignment horizontal="left" vertical="center" wrapText="1" indent="1"/>
    </xf>
    <xf numFmtId="0" fontId="109" fillId="0" borderId="278" xfId="0" applyFont="1" applyBorder="1" applyAlignment="1">
      <alignment horizontal="left" vertical="center" wrapText="1" indent="1"/>
    </xf>
    <xf numFmtId="0" fontId="54" fillId="4" borderId="150" xfId="0" applyFont="1" applyFill="1" applyBorder="1" applyAlignment="1">
      <alignment horizontal="left" vertical="center" wrapText="1" indent="1"/>
    </xf>
    <xf numFmtId="170" fontId="109" fillId="4" borderId="8" xfId="0" applyNumberFormat="1" applyFont="1" applyFill="1" applyBorder="1" applyAlignment="1">
      <alignment horizontal="right" vertical="center" shrinkToFit="1"/>
    </xf>
    <xf numFmtId="170" fontId="109" fillId="4" borderId="150" xfId="0" applyNumberFormat="1" applyFont="1" applyFill="1" applyBorder="1" applyAlignment="1">
      <alignment horizontal="right" vertical="center" shrinkToFit="1"/>
    </xf>
    <xf numFmtId="170" fontId="109" fillId="0" borderId="126" xfId="0" applyNumberFormat="1" applyFont="1" applyBorder="1" applyAlignment="1">
      <alignment horizontal="right" vertical="center" shrinkToFit="1"/>
    </xf>
    <xf numFmtId="0" fontId="54" fillId="0" borderId="294" xfId="0" applyFont="1" applyBorder="1" applyAlignment="1">
      <alignment horizontal="left" vertical="center" wrapText="1" indent="1"/>
    </xf>
    <xf numFmtId="170" fontId="109" fillId="0" borderId="8" xfId="0" applyNumberFormat="1" applyFont="1" applyBorder="1" applyAlignment="1">
      <alignment horizontal="right" vertical="center" shrinkToFit="1"/>
    </xf>
    <xf numFmtId="170" fontId="109" fillId="0" borderId="165" xfId="0" applyNumberFormat="1" applyFont="1" applyBorder="1" applyAlignment="1">
      <alignment horizontal="right" vertical="center" shrinkToFit="1"/>
    </xf>
    <xf numFmtId="0" fontId="110" fillId="0" borderId="0" xfId="0" applyFont="1" applyAlignment="1">
      <alignment horizontal="left" vertical="center" wrapText="1"/>
    </xf>
    <xf numFmtId="0" fontId="54" fillId="12" borderId="36" xfId="0" applyFont="1" applyFill="1" applyBorder="1" applyAlignment="1">
      <alignment horizontal="left" vertical="center" wrapText="1" indent="1"/>
    </xf>
    <xf numFmtId="170" fontId="109" fillId="12" borderId="3" xfId="0" applyNumberFormat="1" applyFont="1" applyFill="1" applyBorder="1" applyAlignment="1">
      <alignment horizontal="right" vertical="center" shrinkToFit="1"/>
    </xf>
    <xf numFmtId="0" fontId="54" fillId="12" borderId="278" xfId="0" applyFont="1" applyFill="1" applyBorder="1" applyAlignment="1">
      <alignment horizontal="left" vertical="center" wrapText="1" indent="1"/>
    </xf>
    <xf numFmtId="0" fontId="54" fillId="0" borderId="199" xfId="0" applyFont="1" applyBorder="1" applyAlignment="1">
      <alignment horizontal="left" vertical="center" wrapText="1" indent="1"/>
    </xf>
    <xf numFmtId="170" fontId="54" fillId="0" borderId="8" xfId="0" applyNumberFormat="1" applyFont="1" applyBorder="1" applyAlignment="1">
      <alignment horizontal="right" vertical="center"/>
    </xf>
    <xf numFmtId="170" fontId="54" fillId="0" borderId="199" xfId="0" applyNumberFormat="1" applyFont="1" applyBorder="1" applyAlignment="1">
      <alignment horizontal="right" vertical="center"/>
    </xf>
    <xf numFmtId="0" fontId="54" fillId="12" borderId="294" xfId="0" applyFont="1" applyFill="1" applyBorder="1" applyAlignment="1">
      <alignment horizontal="left" vertical="center" wrapText="1" indent="1"/>
    </xf>
    <xf numFmtId="170" fontId="109" fillId="12" borderId="8" xfId="0" applyNumberFormat="1" applyFont="1" applyFill="1" applyBorder="1" applyAlignment="1">
      <alignment horizontal="right" vertical="center" shrinkToFit="1"/>
    </xf>
    <xf numFmtId="170" fontId="109" fillId="12" borderId="165" xfId="0" applyNumberFormat="1" applyFont="1" applyFill="1" applyBorder="1" applyAlignment="1">
      <alignment horizontal="right" vertical="center" shrinkToFit="1"/>
    </xf>
    <xf numFmtId="0" fontId="120" fillId="0" borderId="0" xfId="0" applyFont="1" applyAlignment="1">
      <alignment horizontal="left" vertical="top"/>
    </xf>
    <xf numFmtId="0" fontId="109" fillId="12" borderId="295" xfId="0" applyFont="1" applyFill="1" applyBorder="1" applyAlignment="1">
      <alignment horizontal="left" vertical="center" wrapText="1" indent="1"/>
    </xf>
    <xf numFmtId="170" fontId="109" fillId="4" borderId="199" xfId="0" applyNumberFormat="1" applyFont="1" applyFill="1" applyBorder="1" applyAlignment="1">
      <alignment horizontal="right" vertical="center" shrinkToFit="1"/>
    </xf>
    <xf numFmtId="0" fontId="54" fillId="4" borderId="296" xfId="0" applyFont="1" applyFill="1" applyBorder="1" applyAlignment="1">
      <alignment horizontal="left" vertical="top"/>
    </xf>
    <xf numFmtId="170" fontId="54" fillId="4" borderId="126" xfId="0" applyNumberFormat="1" applyFont="1" applyFill="1" applyBorder="1" applyAlignment="1">
      <alignment horizontal="right" vertical="top"/>
    </xf>
    <xf numFmtId="170" fontId="54" fillId="4" borderId="169" xfId="0" applyNumberFormat="1" applyFont="1" applyFill="1" applyBorder="1" applyAlignment="1">
      <alignment horizontal="right" vertical="top"/>
    </xf>
    <xf numFmtId="0" fontId="109" fillId="12" borderId="135" xfId="0" applyFont="1" applyFill="1" applyBorder="1" applyAlignment="1">
      <alignment horizontal="left" vertical="center" wrapText="1" indent="1"/>
    </xf>
    <xf numFmtId="0" fontId="54" fillId="4" borderId="135" xfId="0" applyFont="1" applyFill="1" applyBorder="1" applyAlignment="1">
      <alignment horizontal="left" vertical="center" wrapText="1" indent="1"/>
    </xf>
    <xf numFmtId="0" fontId="109" fillId="12" borderId="36" xfId="0" applyFont="1" applyFill="1" applyBorder="1" applyAlignment="1">
      <alignment horizontal="left" vertical="center" wrapText="1" indent="1"/>
    </xf>
    <xf numFmtId="0" fontId="54" fillId="12" borderId="135" xfId="0" applyFont="1" applyFill="1" applyBorder="1" applyAlignment="1">
      <alignment horizontal="left" vertical="center" wrapText="1" indent="1"/>
    </xf>
    <xf numFmtId="0" fontId="109" fillId="4" borderId="135" xfId="0" applyFont="1" applyFill="1" applyBorder="1" applyAlignment="1">
      <alignment horizontal="left" vertical="center" wrapText="1" indent="1"/>
    </xf>
    <xf numFmtId="0" fontId="109" fillId="12" borderId="150" xfId="0" applyFont="1" applyFill="1" applyBorder="1" applyAlignment="1">
      <alignment horizontal="left" vertical="center" wrapText="1" indent="1"/>
    </xf>
    <xf numFmtId="170" fontId="109" fillId="12" borderId="150" xfId="0" applyNumberFormat="1" applyFont="1" applyFill="1" applyBorder="1" applyAlignment="1">
      <alignment horizontal="right" vertical="center" shrinkToFit="1"/>
    </xf>
    <xf numFmtId="0" fontId="54" fillId="12" borderId="295" xfId="0" applyFont="1" applyFill="1" applyBorder="1" applyAlignment="1">
      <alignment horizontal="left" vertical="center" wrapText="1" indent="1"/>
    </xf>
    <xf numFmtId="0" fontId="54" fillId="4" borderId="147" xfId="0" applyFont="1" applyFill="1" applyBorder="1" applyAlignment="1">
      <alignment horizontal="left" vertical="center" wrapText="1" indent="1"/>
    </xf>
    <xf numFmtId="170" fontId="109" fillId="4" borderId="9" xfId="0" applyNumberFormat="1" applyFont="1" applyFill="1" applyBorder="1" applyAlignment="1">
      <alignment horizontal="right" vertical="center" shrinkToFit="1"/>
    </xf>
    <xf numFmtId="0" fontId="54" fillId="4" borderId="296" xfId="0" applyFont="1" applyFill="1" applyBorder="1" applyAlignment="1">
      <alignment horizontal="left" vertical="center" wrapText="1" indent="1"/>
    </xf>
    <xf numFmtId="170" fontId="109" fillId="4" borderId="297" xfId="0" applyNumberFormat="1" applyFont="1" applyFill="1" applyBorder="1" applyAlignment="1">
      <alignment horizontal="right" vertical="center" shrinkToFit="1"/>
    </xf>
    <xf numFmtId="170" fontId="109" fillId="4" borderId="286" xfId="0" applyNumberFormat="1" applyFont="1" applyFill="1" applyBorder="1" applyAlignment="1">
      <alignment horizontal="right" vertical="center" shrinkToFit="1"/>
    </xf>
    <xf numFmtId="0" fontId="121" fillId="0" borderId="0" xfId="0" applyFont="1" applyAlignment="1">
      <alignment horizontal="left" vertical="top"/>
    </xf>
    <xf numFmtId="0" fontId="41" fillId="10" borderId="224" xfId="0" applyFont="1" applyFill="1" applyBorder="1" applyAlignment="1">
      <alignment horizontal="center" vertical="center" wrapText="1"/>
    </xf>
    <xf numFmtId="170" fontId="109" fillId="0" borderId="294" xfId="0" applyNumberFormat="1" applyFont="1" applyBorder="1" applyAlignment="1">
      <alignment horizontal="right" vertical="center" shrinkToFit="1"/>
    </xf>
    <xf numFmtId="170" fontId="109" fillId="0" borderId="9" xfId="0" applyNumberFormat="1" applyFont="1" applyBorder="1" applyAlignment="1">
      <alignment horizontal="right" vertical="center" shrinkToFit="1"/>
    </xf>
    <xf numFmtId="170" fontId="109" fillId="4" borderId="282" xfId="0" applyNumberFormat="1" applyFont="1" applyFill="1" applyBorder="1" applyAlignment="1">
      <alignment horizontal="right" vertical="center" shrinkToFit="1"/>
    </xf>
    <xf numFmtId="0" fontId="116" fillId="0" borderId="0" xfId="0" applyFont="1" applyAlignment="1">
      <alignment horizontal="right" vertical="center" wrapText="1"/>
    </xf>
    <xf numFmtId="170" fontId="109" fillId="0" borderId="282" xfId="0" applyNumberFormat="1" applyFont="1" applyBorder="1" applyAlignment="1">
      <alignment horizontal="right" vertical="center" shrinkToFit="1"/>
    </xf>
    <xf numFmtId="0" fontId="122" fillId="0" borderId="0" xfId="0" applyFont="1" applyAlignment="1">
      <alignment horizontal="left" vertical="top"/>
    </xf>
    <xf numFmtId="172" fontId="116" fillId="0" borderId="134" xfId="0" applyNumberFormat="1" applyFont="1" applyBorder="1" applyAlignment="1">
      <alignment vertical="center"/>
    </xf>
    <xf numFmtId="172" fontId="116" fillId="0" borderId="25" xfId="0" applyNumberFormat="1" applyFont="1" applyBorder="1" applyAlignment="1">
      <alignment vertical="center"/>
    </xf>
    <xf numFmtId="172" fontId="116" fillId="4" borderId="227" xfId="0" applyNumberFormat="1" applyFont="1" applyFill="1" applyBorder="1" applyAlignment="1">
      <alignment vertical="center"/>
    </xf>
    <xf numFmtId="172" fontId="116" fillId="4" borderId="25" xfId="0" applyNumberFormat="1" applyFont="1" applyFill="1" applyBorder="1" applyAlignment="1">
      <alignment vertical="center"/>
    </xf>
    <xf numFmtId="172" fontId="116" fillId="0" borderId="227" xfId="0" applyNumberFormat="1" applyFont="1" applyBorder="1" applyAlignment="1">
      <alignment vertical="center"/>
    </xf>
    <xf numFmtId="0" fontId="109" fillId="4" borderId="1" xfId="0" applyFont="1" applyFill="1" applyBorder="1" applyAlignment="1">
      <alignment horizontal="left" vertical="center" wrapText="1" indent="1"/>
    </xf>
    <xf numFmtId="165" fontId="116" fillId="4" borderId="7" xfId="0" applyNumberFormat="1" applyFont="1" applyFill="1" applyBorder="1" applyAlignment="1">
      <alignment horizontal="right" vertical="center"/>
    </xf>
    <xf numFmtId="0" fontId="54" fillId="0" borderId="2" xfId="0" applyFont="1" applyBorder="1" applyAlignment="1">
      <alignment horizontal="left" vertical="center" indent="1"/>
    </xf>
    <xf numFmtId="172" fontId="110" fillId="0" borderId="298" xfId="0" applyNumberFormat="1" applyFont="1" applyBorder="1" applyAlignment="1">
      <alignment horizontal="right" vertical="center"/>
    </xf>
    <xf numFmtId="170" fontId="109" fillId="0" borderId="114" xfId="0" applyNumberFormat="1" applyFont="1" applyBorder="1" applyAlignment="1">
      <alignment horizontal="right" vertical="center" shrinkToFit="1"/>
    </xf>
    <xf numFmtId="172" fontId="110" fillId="0" borderId="48" xfId="0" applyNumberFormat="1" applyFont="1" applyBorder="1" applyAlignment="1">
      <alignment horizontal="right" vertical="center"/>
    </xf>
    <xf numFmtId="170" fontId="109" fillId="0" borderId="115" xfId="0" applyNumberFormat="1" applyFont="1" applyBorder="1" applyAlignment="1">
      <alignment horizontal="right" vertical="center" shrinkToFit="1"/>
    </xf>
    <xf numFmtId="0" fontId="59" fillId="10" borderId="1" xfId="0" applyFont="1" applyFill="1" applyBorder="1" applyAlignment="1">
      <alignment horizontal="left" vertical="center"/>
    </xf>
    <xf numFmtId="172" fontId="110" fillId="4" borderId="10" xfId="0" applyNumberFormat="1" applyFont="1" applyFill="1" applyBorder="1" applyAlignment="1">
      <alignment horizontal="right" vertical="center"/>
    </xf>
    <xf numFmtId="170" fontId="109" fillId="4" borderId="41" xfId="0" applyNumberFormat="1" applyFont="1" applyFill="1" applyBorder="1" applyAlignment="1">
      <alignment horizontal="right" vertical="center" shrinkToFit="1"/>
    </xf>
    <xf numFmtId="172" fontId="110" fillId="4" borderId="299" xfId="0" applyNumberFormat="1" applyFont="1" applyFill="1" applyBorder="1" applyAlignment="1">
      <alignment horizontal="right" vertical="center"/>
    </xf>
    <xf numFmtId="170" fontId="109" fillId="4" borderId="37" xfId="0" applyNumberFormat="1" applyFont="1" applyFill="1" applyBorder="1" applyAlignment="1">
      <alignment horizontal="right" vertical="center" shrinkToFit="1"/>
    </xf>
    <xf numFmtId="0" fontId="92" fillId="0" borderId="0" xfId="0" applyFont="1" applyAlignment="1">
      <alignment vertical="center"/>
    </xf>
    <xf numFmtId="0" fontId="41" fillId="10" borderId="293" xfId="0" applyFont="1" applyFill="1" applyBorder="1" applyAlignment="1">
      <alignment horizontal="center" vertical="center" wrapText="1"/>
    </xf>
    <xf numFmtId="164" fontId="116" fillId="0" borderId="300" xfId="0" applyNumberFormat="1" applyFont="1" applyBorder="1" applyAlignment="1">
      <alignment horizontal="right" vertical="center"/>
    </xf>
    <xf numFmtId="164" fontId="110" fillId="12" borderId="36" xfId="0" applyNumberFormat="1" applyFont="1" applyFill="1" applyBorder="1" applyAlignment="1">
      <alignment horizontal="right" vertical="center" wrapText="1"/>
    </xf>
    <xf numFmtId="164" fontId="116" fillId="0" borderId="10" xfId="0" applyNumberFormat="1" applyFont="1" applyBorder="1" applyAlignment="1">
      <alignment horizontal="right" vertical="center"/>
    </xf>
    <xf numFmtId="164" fontId="109" fillId="12" borderId="36" xfId="0" applyNumberFormat="1" applyFont="1" applyFill="1" applyBorder="1" applyAlignment="1">
      <alignment horizontal="right" vertical="center" shrinkToFit="1"/>
    </xf>
    <xf numFmtId="164" fontId="110" fillId="0" borderId="10" xfId="0" applyNumberFormat="1" applyFont="1" applyBorder="1" applyAlignment="1">
      <alignment horizontal="right" vertical="center"/>
    </xf>
    <xf numFmtId="164" fontId="110" fillId="0" borderId="68" xfId="0" applyNumberFormat="1" applyFont="1" applyBorder="1" applyAlignment="1">
      <alignment horizontal="right" vertical="center"/>
    </xf>
    <xf numFmtId="164" fontId="109" fillId="12" borderId="1" xfId="0" applyNumberFormat="1" applyFont="1" applyFill="1" applyBorder="1" applyAlignment="1">
      <alignment horizontal="right" vertical="center" shrinkToFit="1"/>
    </xf>
    <xf numFmtId="164" fontId="116" fillId="4" borderId="25" xfId="0" applyNumberFormat="1" applyFont="1" applyFill="1" applyBorder="1" applyAlignment="1">
      <alignment horizontal="right" vertical="center"/>
    </xf>
    <xf numFmtId="164" fontId="109" fillId="4" borderId="36" xfId="0" applyNumberFormat="1" applyFont="1" applyFill="1" applyBorder="1" applyAlignment="1">
      <alignment horizontal="right" vertical="center" shrinkToFit="1"/>
    </xf>
    <xf numFmtId="164" fontId="116" fillId="4" borderId="3" xfId="0" applyNumberFormat="1" applyFont="1" applyFill="1" applyBorder="1" applyAlignment="1">
      <alignment horizontal="right" vertical="center"/>
    </xf>
    <xf numFmtId="164" fontId="110" fillId="4" borderId="3" xfId="0" applyNumberFormat="1" applyFont="1" applyFill="1" applyBorder="1" applyAlignment="1">
      <alignment horizontal="right" vertical="center"/>
    </xf>
    <xf numFmtId="164" fontId="110" fillId="4" borderId="68" xfId="0" applyNumberFormat="1" applyFont="1" applyFill="1" applyBorder="1" applyAlignment="1">
      <alignment horizontal="right" vertical="center"/>
    </xf>
    <xf numFmtId="164" fontId="109" fillId="4" borderId="1" xfId="0" applyNumberFormat="1" applyFont="1" applyFill="1" applyBorder="1" applyAlignment="1">
      <alignment horizontal="right" vertical="center" shrinkToFit="1"/>
    </xf>
    <xf numFmtId="166" fontId="112" fillId="0" borderId="0" xfId="0" applyNumberFormat="1" applyFont="1" applyAlignment="1">
      <alignment horizontal="right" vertical="center"/>
    </xf>
    <xf numFmtId="166" fontId="110" fillId="0" borderId="0" xfId="0" applyNumberFormat="1" applyFont="1" applyAlignment="1">
      <alignment horizontal="right" vertical="top"/>
    </xf>
    <xf numFmtId="164" fontId="116" fillId="0" borderId="25" xfId="0" applyNumberFormat="1" applyFont="1" applyBorder="1" applyAlignment="1">
      <alignment horizontal="right" vertical="center"/>
    </xf>
    <xf numFmtId="164" fontId="116" fillId="0" borderId="3" xfId="0" applyNumberFormat="1" applyFont="1" applyBorder="1" applyAlignment="1">
      <alignment horizontal="right" vertical="center"/>
    </xf>
    <xf numFmtId="164" fontId="110" fillId="0" borderId="3" xfId="0" applyNumberFormat="1" applyFont="1" applyBorder="1" applyAlignment="1">
      <alignment horizontal="right" vertical="center"/>
    </xf>
    <xf numFmtId="164" fontId="110" fillId="0" borderId="25" xfId="0" applyNumberFormat="1" applyFont="1" applyBorder="1" applyAlignment="1">
      <alignment horizontal="right" vertical="center"/>
    </xf>
    <xf numFmtId="164" fontId="110" fillId="4" borderId="36" xfId="0" applyNumberFormat="1" applyFont="1" applyFill="1" applyBorder="1" applyAlignment="1">
      <alignment horizontal="right" vertical="center" wrapText="1"/>
    </xf>
    <xf numFmtId="165" fontId="116" fillId="4" borderId="0" xfId="0" applyNumberFormat="1" applyFont="1" applyFill="1" applyAlignment="1">
      <alignment horizontal="right" vertical="center"/>
    </xf>
    <xf numFmtId="164" fontId="110" fillId="0" borderId="48" xfId="0" applyNumberFormat="1" applyFont="1" applyBorder="1" applyAlignment="1">
      <alignment horizontal="right" vertical="center"/>
    </xf>
    <xf numFmtId="164" fontId="110" fillId="12" borderId="156" xfId="0" applyNumberFormat="1" applyFont="1" applyFill="1" applyBorder="1" applyAlignment="1">
      <alignment horizontal="right" vertical="center" wrapText="1"/>
    </xf>
    <xf numFmtId="164" fontId="110" fillId="0" borderId="168" xfId="0" applyNumberFormat="1" applyFont="1" applyBorder="1" applyAlignment="1">
      <alignment horizontal="right" vertical="center"/>
    </xf>
    <xf numFmtId="164" fontId="109" fillId="12" borderId="156" xfId="0" applyNumberFormat="1" applyFont="1" applyFill="1" applyBorder="1" applyAlignment="1">
      <alignment horizontal="right" vertical="center" shrinkToFit="1"/>
    </xf>
    <xf numFmtId="164" fontId="110" fillId="0" borderId="284" xfId="0" applyNumberFormat="1" applyFont="1" applyBorder="1" applyAlignment="1">
      <alignment horizontal="right" vertical="center"/>
    </xf>
    <xf numFmtId="164" fontId="109" fillId="12" borderId="115" xfId="0" applyNumberFormat="1" applyFont="1" applyFill="1" applyBorder="1" applyAlignment="1">
      <alignment horizontal="right" vertical="center" shrinkToFit="1"/>
    </xf>
    <xf numFmtId="164" fontId="110" fillId="4" borderId="37" xfId="16" applyNumberFormat="1" applyFont="1" applyFill="1" applyBorder="1" applyAlignment="1">
      <alignment horizontal="right" vertical="center"/>
    </xf>
    <xf numFmtId="164" fontId="109" fillId="4" borderId="139" xfId="0" applyNumberFormat="1" applyFont="1" applyFill="1" applyBorder="1" applyAlignment="1">
      <alignment horizontal="right" vertical="center" shrinkToFit="1"/>
    </xf>
    <xf numFmtId="164" fontId="109" fillId="4" borderId="10" xfId="0" applyNumberFormat="1" applyFont="1" applyFill="1" applyBorder="1" applyAlignment="1">
      <alignment horizontal="right" vertical="center" shrinkToFit="1"/>
    </xf>
    <xf numFmtId="164" fontId="110" fillId="4" borderId="10" xfId="0" applyNumberFormat="1" applyFont="1" applyFill="1" applyBorder="1" applyAlignment="1">
      <alignment horizontal="right" vertical="top"/>
    </xf>
    <xf numFmtId="164" fontId="110" fillId="4" borderId="78" xfId="0" applyNumberFormat="1" applyFont="1" applyFill="1" applyBorder="1" applyAlignment="1">
      <alignment horizontal="right" vertical="top"/>
    </xf>
    <xf numFmtId="164" fontId="109" fillId="4" borderId="37" xfId="0" applyNumberFormat="1" applyFont="1" applyFill="1" applyBorder="1" applyAlignment="1">
      <alignment horizontal="right" vertical="center" shrinkToFit="1"/>
    </xf>
    <xf numFmtId="170" fontId="109" fillId="0" borderId="172" xfId="0" applyNumberFormat="1" applyFont="1" applyBorder="1" applyAlignment="1">
      <alignment horizontal="right" vertical="center" shrinkToFit="1"/>
    </xf>
    <xf numFmtId="0" fontId="123" fillId="0" borderId="0" xfId="0" applyFont="1" applyAlignment="1">
      <alignment horizontal="left" vertical="center"/>
    </xf>
    <xf numFmtId="172" fontId="116" fillId="0" borderId="134" xfId="0" applyNumberFormat="1" applyFont="1" applyBorder="1" applyAlignment="1">
      <alignment horizontal="right" vertical="center"/>
    </xf>
    <xf numFmtId="170" fontId="0" fillId="0" borderId="26" xfId="0" applyNumberFormat="1" applyBorder="1" applyAlignment="1">
      <alignment horizontal="right" vertical="center"/>
    </xf>
    <xf numFmtId="172" fontId="116" fillId="0" borderId="279" xfId="0" applyNumberFormat="1" applyFont="1" applyBorder="1" applyAlignment="1">
      <alignment horizontal="right" vertical="center"/>
    </xf>
    <xf numFmtId="170" fontId="0" fillId="0" borderId="27" xfId="0" applyNumberFormat="1" applyBorder="1" applyAlignment="1">
      <alignment horizontal="right" vertical="center"/>
    </xf>
    <xf numFmtId="172" fontId="116" fillId="4" borderId="227" xfId="0" applyNumberFormat="1" applyFont="1" applyFill="1" applyBorder="1" applyAlignment="1">
      <alignment horizontal="right" vertical="center"/>
    </xf>
    <xf numFmtId="170" fontId="0" fillId="4" borderId="147" xfId="0" applyNumberFormat="1" applyFill="1" applyBorder="1" applyAlignment="1">
      <alignment horizontal="right" vertical="center"/>
    </xf>
    <xf numFmtId="172" fontId="116" fillId="4" borderId="9" xfId="0" applyNumberFormat="1" applyFont="1" applyFill="1" applyBorder="1" applyAlignment="1">
      <alignment horizontal="right" vertical="center"/>
    </xf>
    <xf numFmtId="170" fontId="0" fillId="4" borderId="27" xfId="0" applyNumberFormat="1" applyFill="1" applyBorder="1" applyAlignment="1">
      <alignment horizontal="right" vertical="center"/>
    </xf>
    <xf numFmtId="172" fontId="116" fillId="0" borderId="227" xfId="0" applyNumberFormat="1" applyFont="1" applyBorder="1" applyAlignment="1">
      <alignment horizontal="right" vertical="center"/>
    </xf>
    <xf numFmtId="172" fontId="116" fillId="4" borderId="7" xfId="0" applyNumberFormat="1" applyFont="1" applyFill="1" applyBorder="1" applyAlignment="1">
      <alignment horizontal="right" vertical="center"/>
    </xf>
    <xf numFmtId="170" fontId="19" fillId="4" borderId="27" xfId="0" applyNumberFormat="1" applyFont="1" applyFill="1" applyBorder="1" applyAlignment="1">
      <alignment horizontal="right" vertical="center"/>
    </xf>
    <xf numFmtId="170" fontId="0" fillId="0" borderId="176" xfId="0" applyNumberFormat="1" applyBorder="1" applyAlignment="1">
      <alignment horizontal="right" vertical="center"/>
    </xf>
    <xf numFmtId="172" fontId="110" fillId="0" borderId="126" xfId="0" applyNumberFormat="1" applyFont="1" applyBorder="1" applyAlignment="1">
      <alignment horizontal="right" vertical="center"/>
    </xf>
    <xf numFmtId="170" fontId="0" fillId="0" borderId="169" xfId="0" applyNumberFormat="1" applyBorder="1" applyAlignment="1">
      <alignment horizontal="right" vertical="center"/>
    </xf>
    <xf numFmtId="172" fontId="110" fillId="4" borderId="41" xfId="0" applyNumberFormat="1" applyFont="1" applyFill="1" applyBorder="1" applyAlignment="1">
      <alignment horizontal="right" vertical="center"/>
    </xf>
    <xf numFmtId="170" fontId="110" fillId="4" borderId="127" xfId="0" applyNumberFormat="1" applyFont="1" applyFill="1" applyBorder="1" applyAlignment="1">
      <alignment horizontal="right" vertical="center"/>
    </xf>
    <xf numFmtId="172" fontId="110" fillId="4" borderId="301" xfId="0" applyNumberFormat="1" applyFont="1" applyFill="1" applyBorder="1" applyAlignment="1">
      <alignment horizontal="right" vertical="center"/>
    </xf>
    <xf numFmtId="170" fontId="0" fillId="4" borderId="302" xfId="0" applyNumberFormat="1" applyFill="1" applyBorder="1" applyAlignment="1">
      <alignment horizontal="right" vertical="center"/>
    </xf>
    <xf numFmtId="0" fontId="41" fillId="10" borderId="89" xfId="0" applyFont="1" applyFill="1" applyBorder="1" applyAlignment="1">
      <alignment horizontal="center" vertical="center" wrapText="1"/>
    </xf>
    <xf numFmtId="0" fontId="41" fillId="10" borderId="198" xfId="0" applyFont="1" applyFill="1" applyBorder="1" applyAlignment="1">
      <alignment horizontal="center" vertical="center" wrapText="1"/>
    </xf>
    <xf numFmtId="0" fontId="41" fillId="10" borderId="83" xfId="0" applyFont="1" applyFill="1" applyBorder="1" applyAlignment="1">
      <alignment horizontal="center" vertical="center" wrapText="1"/>
    </xf>
    <xf numFmtId="0" fontId="110" fillId="0" borderId="24" xfId="0" applyFont="1" applyBorder="1" applyAlignment="1">
      <alignment horizontal="left" vertical="center" indent="1"/>
    </xf>
    <xf numFmtId="164" fontId="116" fillId="0" borderId="3" xfId="0" applyNumberFormat="1" applyFont="1" applyBorder="1" applyAlignment="1">
      <alignment vertical="center"/>
    </xf>
    <xf numFmtId="164" fontId="0" fillId="0" borderId="270" xfId="0" applyNumberFormat="1" applyBorder="1" applyAlignment="1">
      <alignment horizontal="right" vertical="center"/>
    </xf>
    <xf numFmtId="164" fontId="0" fillId="0" borderId="27" xfId="0" applyNumberFormat="1" applyBorder="1" applyAlignment="1">
      <alignment horizontal="right" vertical="center"/>
    </xf>
    <xf numFmtId="164" fontId="116" fillId="4" borderId="3" xfId="0" applyNumberFormat="1" applyFont="1" applyFill="1" applyBorder="1" applyAlignment="1">
      <alignment vertical="center"/>
    </xf>
    <xf numFmtId="164" fontId="0" fillId="4" borderId="270" xfId="0" applyNumberFormat="1" applyFill="1" applyBorder="1" applyAlignment="1">
      <alignment horizontal="right" vertical="center"/>
    </xf>
    <xf numFmtId="164" fontId="0" fillId="4" borderId="27" xfId="0" applyNumberFormat="1" applyFill="1" applyBorder="1" applyAlignment="1">
      <alignment horizontal="right" vertical="center"/>
    </xf>
    <xf numFmtId="164" fontId="110" fillId="4" borderId="8" xfId="0" applyNumberFormat="1" applyFont="1" applyFill="1" applyBorder="1" applyAlignment="1">
      <alignment horizontal="right" vertical="center"/>
    </xf>
    <xf numFmtId="164" fontId="116" fillId="4" borderId="8" xfId="0" applyNumberFormat="1" applyFont="1" applyFill="1" applyBorder="1" applyAlignment="1">
      <alignment vertical="center"/>
    </xf>
    <xf numFmtId="164" fontId="110" fillId="0" borderId="113" xfId="0" applyNumberFormat="1" applyFont="1" applyBorder="1" applyAlignment="1">
      <alignment horizontal="right" vertical="center"/>
    </xf>
    <xf numFmtId="164" fontId="0" fillId="0" borderId="303" xfId="0" applyNumberFormat="1" applyBorder="1" applyAlignment="1">
      <alignment horizontal="right" vertical="center"/>
    </xf>
    <xf numFmtId="164" fontId="0" fillId="0" borderId="157" xfId="0" applyNumberFormat="1" applyBorder="1" applyAlignment="1">
      <alignment horizontal="right" vertical="center"/>
    </xf>
    <xf numFmtId="164" fontId="0" fillId="4" borderId="304" xfId="0" applyNumberFormat="1" applyFill="1" applyBorder="1" applyAlignment="1">
      <alignment horizontal="right" vertical="center"/>
    </xf>
    <xf numFmtId="164" fontId="110" fillId="4" borderId="10" xfId="0" applyNumberFormat="1" applyFont="1" applyFill="1" applyBorder="1" applyAlignment="1">
      <alignment horizontal="right" vertical="center"/>
    </xf>
    <xf numFmtId="164" fontId="0" fillId="4" borderId="52" xfId="0" applyNumberFormat="1" applyFill="1" applyBorder="1" applyAlignment="1">
      <alignment horizontal="right" vertical="center"/>
    </xf>
    <xf numFmtId="0" fontId="110" fillId="0" borderId="0" xfId="0" applyFont="1" applyAlignment="1">
      <alignment vertical="center"/>
    </xf>
    <xf numFmtId="0" fontId="41" fillId="10" borderId="305" xfId="0" applyFont="1" applyFill="1" applyBorder="1" applyAlignment="1">
      <alignment horizontal="center" vertical="center" wrapText="1"/>
    </xf>
    <xf numFmtId="0" fontId="41" fillId="10" borderId="144" xfId="0" applyFont="1" applyFill="1" applyBorder="1" applyAlignment="1">
      <alignment horizontal="center" vertical="center" wrapText="1"/>
    </xf>
    <xf numFmtId="170" fontId="116" fillId="0" borderId="25" xfId="0" applyNumberFormat="1" applyFont="1" applyBorder="1" applyAlignment="1">
      <alignment horizontal="right" vertical="center"/>
    </xf>
    <xf numFmtId="170" fontId="110" fillId="0" borderId="36" xfId="0" applyNumberFormat="1" applyFont="1" applyBorder="1" applyAlignment="1">
      <alignment horizontal="right" vertical="center"/>
    </xf>
    <xf numFmtId="170" fontId="116" fillId="0" borderId="68" xfId="0" applyNumberFormat="1" applyFont="1" applyBorder="1" applyAlignment="1">
      <alignment horizontal="right" vertical="center"/>
    </xf>
    <xf numFmtId="170" fontId="110" fillId="0" borderId="1" xfId="0" applyNumberFormat="1" applyFont="1" applyBorder="1" applyAlignment="1">
      <alignment horizontal="right" vertical="center"/>
    </xf>
    <xf numFmtId="170" fontId="116" fillId="0" borderId="3" xfId="0" applyNumberFormat="1" applyFont="1" applyBorder="1" applyAlignment="1">
      <alignment horizontal="right" vertical="center"/>
    </xf>
    <xf numFmtId="173" fontId="110" fillId="0" borderId="0" xfId="0" applyNumberFormat="1" applyFont="1" applyAlignment="1">
      <alignment horizontal="right" vertical="center"/>
    </xf>
    <xf numFmtId="0" fontId="5" fillId="4" borderId="2" xfId="0" applyFont="1" applyFill="1" applyBorder="1" applyAlignment="1">
      <alignment horizontal="left" vertical="center" wrapText="1" indent="1"/>
    </xf>
    <xf numFmtId="170" fontId="116" fillId="4" borderId="57" xfId="0" applyNumberFormat="1" applyFont="1" applyFill="1" applyBorder="1" applyAlignment="1">
      <alignment horizontal="right" vertical="center"/>
    </xf>
    <xf numFmtId="170" fontId="110" fillId="4" borderId="36" xfId="0" applyNumberFormat="1" applyFont="1" applyFill="1" applyBorder="1" applyAlignment="1">
      <alignment horizontal="right" vertical="center"/>
    </xf>
    <xf numFmtId="170" fontId="116" fillId="4" borderId="68" xfId="0" applyNumberFormat="1" applyFont="1" applyFill="1" applyBorder="1" applyAlignment="1">
      <alignment horizontal="right" vertical="center"/>
    </xf>
    <xf numFmtId="170" fontId="110" fillId="4" borderId="1" xfId="0" applyNumberFormat="1" applyFont="1" applyFill="1" applyBorder="1" applyAlignment="1">
      <alignment horizontal="right" vertical="center"/>
    </xf>
    <xf numFmtId="170" fontId="116" fillId="4" borderId="3" xfId="0" applyNumberFormat="1" applyFont="1" applyFill="1" applyBorder="1" applyAlignment="1">
      <alignment horizontal="right" vertical="center"/>
    </xf>
    <xf numFmtId="170" fontId="116" fillId="0" borderId="57" xfId="0" applyNumberFormat="1" applyFont="1" applyBorder="1" applyAlignment="1">
      <alignment horizontal="right" vertical="center"/>
    </xf>
    <xf numFmtId="170" fontId="116" fillId="4" borderId="306" xfId="0" applyNumberFormat="1" applyFont="1" applyFill="1" applyBorder="1" applyAlignment="1">
      <alignment horizontal="right" vertical="center"/>
    </xf>
    <xf numFmtId="170" fontId="116" fillId="4" borderId="112" xfId="0" applyNumberFormat="1" applyFont="1" applyFill="1" applyBorder="1" applyAlignment="1">
      <alignment horizontal="right" vertical="center"/>
    </xf>
    <xf numFmtId="170" fontId="116" fillId="4" borderId="8" xfId="0" applyNumberFormat="1" applyFont="1" applyFill="1" applyBorder="1" applyAlignment="1">
      <alignment horizontal="right" vertical="center"/>
    </xf>
    <xf numFmtId="0" fontId="5" fillId="0" borderId="2" xfId="0" applyFont="1" applyBorder="1" applyAlignment="1">
      <alignment horizontal="left" vertical="center" indent="1"/>
    </xf>
    <xf numFmtId="170" fontId="110" fillId="0" borderId="48" xfId="0" applyNumberFormat="1" applyFont="1" applyBorder="1" applyAlignment="1">
      <alignment horizontal="right" vertical="center"/>
    </xf>
    <xf numFmtId="170" fontId="110" fillId="0" borderId="150" xfId="0" applyNumberFormat="1" applyFont="1" applyBorder="1" applyAlignment="1">
      <alignment horizontal="right" vertical="center"/>
    </xf>
    <xf numFmtId="170" fontId="110" fillId="0" borderId="307" xfId="0" applyNumberFormat="1" applyFont="1" applyBorder="1" applyAlignment="1">
      <alignment horizontal="right" vertical="center"/>
    </xf>
    <xf numFmtId="170" fontId="110" fillId="0" borderId="114" xfId="0" applyNumberFormat="1" applyFont="1" applyBorder="1" applyAlignment="1">
      <alignment horizontal="right" vertical="center"/>
    </xf>
    <xf numFmtId="170" fontId="110" fillId="0" borderId="156" xfId="0" applyNumberFormat="1" applyFont="1" applyBorder="1" applyAlignment="1">
      <alignment horizontal="right" vertical="center"/>
    </xf>
    <xf numFmtId="170" fontId="110" fillId="0" borderId="47" xfId="0" applyNumberFormat="1" applyFont="1" applyBorder="1" applyAlignment="1">
      <alignment horizontal="right" vertical="center"/>
    </xf>
    <xf numFmtId="170" fontId="110" fillId="0" borderId="165" xfId="0" applyNumberFormat="1" applyFont="1" applyBorder="1" applyAlignment="1">
      <alignment horizontal="right" vertical="center"/>
    </xf>
    <xf numFmtId="0" fontId="40" fillId="10" borderId="1" xfId="0" applyFont="1" applyFill="1" applyBorder="1" applyAlignment="1">
      <alignment vertical="center"/>
    </xf>
    <xf numFmtId="170" fontId="110" fillId="4" borderId="37" xfId="0" applyNumberFormat="1" applyFont="1" applyFill="1" applyBorder="1" applyAlignment="1">
      <alignment horizontal="right" vertical="center"/>
    </xf>
    <xf numFmtId="170" fontId="110" fillId="4" borderId="308" xfId="0" applyNumberFormat="1" applyFont="1" applyFill="1" applyBorder="1" applyAlignment="1">
      <alignment horizontal="right" vertical="center"/>
    </xf>
    <xf numFmtId="170" fontId="110" fillId="4" borderId="78" xfId="0" applyNumberFormat="1" applyFont="1" applyFill="1" applyBorder="1" applyAlignment="1">
      <alignment horizontal="right" vertical="center"/>
    </xf>
    <xf numFmtId="170" fontId="110" fillId="4" borderId="57" xfId="0" applyNumberFormat="1" applyFont="1" applyFill="1" applyBorder="1" applyAlignment="1">
      <alignment horizontal="right" vertical="center"/>
    </xf>
    <xf numFmtId="170" fontId="110" fillId="4" borderId="139" xfId="0" applyNumberFormat="1" applyFont="1" applyFill="1" applyBorder="1" applyAlignment="1">
      <alignment horizontal="right" vertical="center"/>
    </xf>
    <xf numFmtId="170" fontId="110" fillId="4" borderId="10" xfId="0" applyNumberFormat="1" applyFont="1" applyFill="1" applyBorder="1" applyAlignment="1">
      <alignment horizontal="right" vertical="center"/>
    </xf>
    <xf numFmtId="170" fontId="110" fillId="4" borderId="309" xfId="0" applyNumberFormat="1" applyFont="1" applyFill="1" applyBorder="1" applyAlignment="1">
      <alignment horizontal="right" vertical="center"/>
    </xf>
    <xf numFmtId="0" fontId="28" fillId="0" borderId="2" xfId="0" applyFont="1" applyBorder="1" applyAlignment="1">
      <alignment horizontal="left" vertical="center" indent="1"/>
    </xf>
    <xf numFmtId="164" fontId="110" fillId="0" borderId="36" xfId="0" applyNumberFormat="1" applyFont="1" applyBorder="1" applyAlignment="1">
      <alignment horizontal="right" vertical="center"/>
    </xf>
    <xf numFmtId="164" fontId="110" fillId="0" borderId="1" xfId="0" applyNumberFormat="1" applyFont="1" applyBorder="1" applyAlignment="1">
      <alignment horizontal="right" vertical="center"/>
    </xf>
    <xf numFmtId="164" fontId="110" fillId="4" borderId="36" xfId="0" applyNumberFormat="1" applyFont="1" applyFill="1" applyBorder="1" applyAlignment="1">
      <alignment horizontal="right" vertical="center"/>
    </xf>
    <xf numFmtId="164" fontId="110" fillId="4" borderId="1" xfId="0" applyNumberFormat="1" applyFont="1" applyFill="1" applyBorder="1" applyAlignment="1">
      <alignment horizontal="right" vertical="center"/>
    </xf>
    <xf numFmtId="164" fontId="110" fillId="4" borderId="310" xfId="0" applyNumberFormat="1" applyFont="1" applyFill="1" applyBorder="1" applyAlignment="1">
      <alignment horizontal="right" vertical="center"/>
    </xf>
    <xf numFmtId="164" fontId="116" fillId="4" borderId="8" xfId="0" applyNumberFormat="1" applyFont="1" applyFill="1" applyBorder="1" applyAlignment="1">
      <alignment horizontal="right" vertical="center"/>
    </xf>
    <xf numFmtId="164" fontId="110" fillId="0" borderId="156" xfId="0" applyNumberFormat="1" applyFont="1" applyBorder="1" applyAlignment="1">
      <alignment horizontal="right" vertical="center"/>
    </xf>
    <xf numFmtId="164" fontId="110" fillId="0" borderId="115" xfId="0" applyNumberFormat="1" applyFont="1" applyBorder="1" applyAlignment="1">
      <alignment horizontal="right" vertical="center"/>
    </xf>
    <xf numFmtId="164" fontId="110" fillId="4" borderId="139" xfId="0" applyNumberFormat="1" applyFont="1" applyFill="1" applyBorder="1" applyAlignment="1">
      <alignment horizontal="right" vertical="center"/>
    </xf>
    <xf numFmtId="164" fontId="110" fillId="4" borderId="37" xfId="0" applyNumberFormat="1" applyFont="1" applyFill="1" applyBorder="1" applyAlignment="1">
      <alignment horizontal="right" vertical="center"/>
    </xf>
    <xf numFmtId="0" fontId="124" fillId="0" borderId="0" xfId="0" applyFont="1" applyAlignment="1">
      <alignment horizontal="left" vertical="top"/>
    </xf>
    <xf numFmtId="172" fontId="116" fillId="0" borderId="25" xfId="0" applyNumberFormat="1" applyFont="1" applyBorder="1" applyAlignment="1">
      <alignment horizontal="right" vertical="center"/>
    </xf>
    <xf numFmtId="172" fontId="116" fillId="0" borderId="68" xfId="0" applyNumberFormat="1" applyFont="1" applyBorder="1" applyAlignment="1">
      <alignment horizontal="right" vertical="center"/>
    </xf>
    <xf numFmtId="172" fontId="116" fillId="0" borderId="68" xfId="0" applyNumberFormat="1" applyFont="1" applyBorder="1" applyAlignment="1">
      <alignment vertical="center"/>
    </xf>
    <xf numFmtId="172" fontId="116" fillId="4" borderId="57" xfId="0" applyNumberFormat="1" applyFont="1" applyFill="1" applyBorder="1" applyAlignment="1">
      <alignment horizontal="right" vertical="center"/>
    </xf>
    <xf numFmtId="172" fontId="116" fillId="4" borderId="68" xfId="0" applyNumberFormat="1" applyFont="1" applyFill="1" applyBorder="1" applyAlignment="1">
      <alignment horizontal="right" vertical="center"/>
    </xf>
    <xf numFmtId="172" fontId="116" fillId="4" borderId="57" xfId="0" applyNumberFormat="1" applyFont="1" applyFill="1" applyBorder="1" applyAlignment="1">
      <alignment vertical="center"/>
    </xf>
    <xf numFmtId="172" fontId="116" fillId="4" borderId="68" xfId="0" applyNumberFormat="1" applyFont="1" applyFill="1" applyBorder="1" applyAlignment="1">
      <alignment vertical="center"/>
    </xf>
    <xf numFmtId="172" fontId="116" fillId="0" borderId="57" xfId="0" applyNumberFormat="1" applyFont="1" applyBorder="1" applyAlignment="1">
      <alignment horizontal="right" vertical="center"/>
    </xf>
    <xf numFmtId="172" fontId="116" fillId="0" borderId="57" xfId="0" applyNumberFormat="1" applyFont="1" applyBorder="1" applyAlignment="1">
      <alignment vertical="center"/>
    </xf>
    <xf numFmtId="172" fontId="110" fillId="0" borderId="25" xfId="0" applyNumberFormat="1" applyFont="1" applyBorder="1" applyAlignment="1">
      <alignment horizontal="right" vertical="center"/>
    </xf>
    <xf numFmtId="172" fontId="110" fillId="4" borderId="310" xfId="0" applyNumberFormat="1" applyFont="1" applyFill="1" applyBorder="1" applyAlignment="1">
      <alignment horizontal="right" vertical="center"/>
    </xf>
    <xf numFmtId="172" fontId="116" fillId="4" borderId="112" xfId="0" applyNumberFormat="1" applyFont="1" applyFill="1" applyBorder="1" applyAlignment="1">
      <alignment horizontal="right" vertical="center"/>
    </xf>
    <xf numFmtId="172" fontId="116" fillId="4" borderId="306" xfId="0" applyNumberFormat="1" applyFont="1" applyFill="1" applyBorder="1" applyAlignment="1">
      <alignment vertical="center"/>
    </xf>
    <xf numFmtId="172" fontId="116" fillId="4" borderId="112" xfId="0" applyNumberFormat="1" applyFont="1" applyFill="1" applyBorder="1" applyAlignment="1">
      <alignment vertical="center"/>
    </xf>
    <xf numFmtId="172" fontId="110" fillId="0" borderId="113" xfId="0" applyNumberFormat="1" applyFont="1" applyBorder="1" applyAlignment="1">
      <alignment horizontal="right" vertical="center"/>
    </xf>
    <xf numFmtId="172" fontId="110" fillId="0" borderId="284" xfId="0" applyNumberFormat="1" applyFont="1" applyBorder="1" applyAlignment="1">
      <alignment horizontal="right" vertical="center"/>
    </xf>
    <xf numFmtId="170" fontId="110" fillId="0" borderId="115" xfId="0" applyNumberFormat="1" applyFont="1" applyBorder="1" applyAlignment="1">
      <alignment horizontal="right" vertical="center"/>
    </xf>
    <xf numFmtId="172" fontId="116" fillId="4" borderId="37" xfId="0" applyNumberFormat="1" applyFont="1" applyFill="1" applyBorder="1" applyAlignment="1">
      <alignment horizontal="right" vertical="center"/>
    </xf>
    <xf numFmtId="172" fontId="110" fillId="4" borderId="78" xfId="0" applyNumberFormat="1" applyFont="1" applyFill="1" applyBorder="1" applyAlignment="1">
      <alignment horizontal="right" vertical="center"/>
    </xf>
    <xf numFmtId="172" fontId="110" fillId="4" borderId="57" xfId="0" applyNumberFormat="1" applyFont="1" applyFill="1" applyBorder="1" applyAlignment="1">
      <alignment horizontal="right" vertical="center"/>
    </xf>
    <xf numFmtId="164" fontId="110" fillId="0" borderId="203" xfId="0" applyNumberFormat="1" applyFont="1" applyBorder="1" applyAlignment="1">
      <alignment horizontal="right" vertical="center"/>
    </xf>
    <xf numFmtId="164" fontId="110" fillId="4" borderId="25" xfId="0" applyNumberFormat="1" applyFont="1" applyFill="1" applyBorder="1" applyAlignment="1">
      <alignment horizontal="right" vertical="center"/>
    </xf>
    <xf numFmtId="164" fontId="116" fillId="4" borderId="37" xfId="0" applyNumberFormat="1" applyFont="1" applyFill="1" applyBorder="1" applyAlignment="1">
      <alignment horizontal="right" vertical="center"/>
    </xf>
    <xf numFmtId="0" fontId="117" fillId="0" borderId="0" xfId="0" applyFont="1" applyAlignment="1">
      <alignment horizontal="left" vertical="top"/>
    </xf>
    <xf numFmtId="0" fontId="4" fillId="0" borderId="2" xfId="0" applyFont="1" applyBorder="1" applyAlignment="1">
      <alignment horizontal="left" vertical="center" indent="1"/>
    </xf>
    <xf numFmtId="0" fontId="4" fillId="4" borderId="2" xfId="0" applyFont="1" applyFill="1" applyBorder="1" applyAlignment="1">
      <alignment horizontal="left" vertical="center" indent="1"/>
    </xf>
    <xf numFmtId="170" fontId="116" fillId="4" borderId="10" xfId="0" applyNumberFormat="1" applyFont="1" applyFill="1" applyBorder="1" applyAlignment="1">
      <alignment horizontal="right" vertical="center"/>
    </xf>
    <xf numFmtId="0" fontId="4" fillId="0" borderId="41" xfId="0" applyFont="1" applyBorder="1" applyAlignment="1">
      <alignment horizontal="left" vertical="center" indent="1"/>
    </xf>
    <xf numFmtId="170" fontId="116" fillId="0" borderId="10" xfId="0" applyNumberFormat="1" applyFont="1" applyBorder="1" applyAlignment="1">
      <alignment horizontal="right" vertical="center"/>
    </xf>
    <xf numFmtId="170" fontId="116" fillId="0" borderId="306" xfId="0" applyNumberFormat="1" applyFont="1" applyBorder="1" applyAlignment="1">
      <alignment horizontal="right" vertical="center"/>
    </xf>
    <xf numFmtId="170" fontId="109" fillId="0" borderId="150" xfId="0" applyNumberFormat="1" applyFont="1" applyBorder="1" applyAlignment="1">
      <alignment horizontal="right" vertical="center" shrinkToFit="1"/>
    </xf>
    <xf numFmtId="170" fontId="116" fillId="0" borderId="112" xfId="0" applyNumberFormat="1" applyFont="1" applyBorder="1" applyAlignment="1">
      <alignment horizontal="right" vertical="center"/>
    </xf>
    <xf numFmtId="170" fontId="116" fillId="0" borderId="85" xfId="0" applyNumberFormat="1" applyFont="1" applyBorder="1" applyAlignment="1">
      <alignment horizontal="right" vertical="center"/>
    </xf>
    <xf numFmtId="170" fontId="116" fillId="0" borderId="8" xfId="0" applyNumberFormat="1" applyFont="1" applyBorder="1" applyAlignment="1">
      <alignment horizontal="right" vertical="center"/>
    </xf>
    <xf numFmtId="0" fontId="44" fillId="4" borderId="172" xfId="0" applyFont="1" applyFill="1" applyBorder="1" applyAlignment="1">
      <alignment horizontal="left" vertical="center" wrapText="1" indent="1"/>
    </xf>
    <xf numFmtId="170" fontId="116" fillId="4" borderId="9" xfId="0" applyNumberFormat="1" applyFont="1" applyFill="1" applyBorder="1" applyAlignment="1">
      <alignment horizontal="right" vertical="center"/>
    </xf>
    <xf numFmtId="170" fontId="116" fillId="0" borderId="155" xfId="0" applyNumberFormat="1" applyFont="1" applyBorder="1" applyAlignment="1">
      <alignment horizontal="right" vertical="center"/>
    </xf>
    <xf numFmtId="170" fontId="109" fillId="0" borderId="176" xfId="0" applyNumberFormat="1" applyFont="1" applyBorder="1" applyAlignment="1">
      <alignment horizontal="right" vertical="center" shrinkToFit="1"/>
    </xf>
    <xf numFmtId="170" fontId="109" fillId="0" borderId="157" xfId="0" applyNumberFormat="1" applyFont="1" applyBorder="1" applyAlignment="1">
      <alignment horizontal="right" vertical="center" shrinkToFit="1"/>
    </xf>
    <xf numFmtId="0" fontId="59" fillId="10" borderId="127" xfId="0" applyFont="1" applyFill="1" applyBorder="1" applyAlignment="1">
      <alignment horizontal="left" vertical="center" wrapText="1" indent="1"/>
    </xf>
    <xf numFmtId="170" fontId="116" fillId="4" borderId="52" xfId="0" applyNumberFormat="1" applyFont="1" applyFill="1" applyBorder="1" applyAlignment="1">
      <alignment horizontal="right" vertical="center"/>
    </xf>
    <xf numFmtId="170" fontId="109" fillId="4" borderId="158" xfId="0" applyNumberFormat="1" applyFont="1" applyFill="1" applyBorder="1" applyAlignment="1">
      <alignment horizontal="right" vertical="center" shrinkToFit="1"/>
    </xf>
    <xf numFmtId="170" fontId="116" fillId="4" borderId="129" xfId="0" applyNumberFormat="1" applyFont="1" applyFill="1" applyBorder="1" applyAlignment="1">
      <alignment horizontal="right" vertical="center"/>
    </xf>
    <xf numFmtId="170" fontId="109" fillId="4" borderId="52" xfId="0" applyNumberFormat="1" applyFont="1" applyFill="1" applyBorder="1" applyAlignment="1">
      <alignment horizontal="right" vertical="center" shrinkToFit="1"/>
    </xf>
    <xf numFmtId="0" fontId="4" fillId="0" borderId="36" xfId="0" applyFont="1" applyBorder="1" applyAlignment="1">
      <alignment horizontal="left" vertical="center" indent="1"/>
    </xf>
    <xf numFmtId="172" fontId="116" fillId="0" borderId="3" xfId="0" applyNumberFormat="1" applyFont="1" applyBorder="1" applyAlignment="1">
      <alignment vertical="center"/>
    </xf>
    <xf numFmtId="0" fontId="4" fillId="4" borderId="36" xfId="0" applyFont="1" applyFill="1" applyBorder="1" applyAlignment="1">
      <alignment horizontal="left" vertical="center" indent="1"/>
    </xf>
    <xf numFmtId="172" fontId="116" fillId="4" borderId="10" xfId="0" applyNumberFormat="1" applyFont="1" applyFill="1" applyBorder="1" applyAlignment="1">
      <alignment vertical="center"/>
    </xf>
    <xf numFmtId="172" fontId="116" fillId="4" borderId="3" xfId="0" applyNumberFormat="1" applyFont="1" applyFill="1" applyBorder="1" applyAlignment="1">
      <alignment vertical="center"/>
    </xf>
    <xf numFmtId="0" fontId="4" fillId="0" borderId="139" xfId="0" applyFont="1" applyBorder="1" applyAlignment="1">
      <alignment horizontal="left" vertical="center" indent="1"/>
    </xf>
    <xf numFmtId="172" fontId="116" fillId="0" borderId="10" xfId="0" applyNumberFormat="1" applyFont="1" applyBorder="1" applyAlignment="1">
      <alignment vertical="center"/>
    </xf>
    <xf numFmtId="172" fontId="116" fillId="0" borderId="85" xfId="0" applyNumberFormat="1" applyFont="1" applyBorder="1" applyAlignment="1">
      <alignment vertical="center"/>
    </xf>
    <xf numFmtId="172" fontId="116" fillId="0" borderId="112" xfId="0" applyNumberFormat="1" applyFont="1" applyBorder="1" applyAlignment="1">
      <alignment vertical="center"/>
    </xf>
    <xf numFmtId="172" fontId="116" fillId="0" borderId="306" xfId="0" applyNumberFormat="1" applyFont="1" applyBorder="1" applyAlignment="1">
      <alignment vertical="center"/>
    </xf>
    <xf numFmtId="172" fontId="116" fillId="0" borderId="8" xfId="0" applyNumberFormat="1" applyFont="1" applyBorder="1" applyAlignment="1">
      <alignment vertical="center"/>
    </xf>
    <xf numFmtId="172" fontId="116" fillId="4" borderId="9" xfId="0" applyNumberFormat="1" applyFont="1" applyFill="1" applyBorder="1" applyAlignment="1">
      <alignment vertical="center"/>
    </xf>
    <xf numFmtId="170" fontId="110" fillId="4" borderId="147" xfId="0" applyNumberFormat="1" applyFont="1" applyFill="1" applyBorder="1" applyAlignment="1">
      <alignment horizontal="right" vertical="center"/>
    </xf>
    <xf numFmtId="170" fontId="110" fillId="4" borderId="3" xfId="0" applyNumberFormat="1" applyFont="1" applyFill="1" applyBorder="1" applyAlignment="1">
      <alignment horizontal="right" vertical="center"/>
    </xf>
    <xf numFmtId="0" fontId="54" fillId="0" borderId="156" xfId="0" applyFont="1" applyBorder="1" applyAlignment="1">
      <alignment horizontal="left" vertical="center" wrapText="1" indent="1"/>
    </xf>
    <xf numFmtId="172" fontId="116" fillId="0" borderId="155" xfId="0" applyNumberFormat="1" applyFont="1" applyBorder="1" applyAlignment="1">
      <alignment vertical="center"/>
    </xf>
    <xf numFmtId="170" fontId="110" fillId="0" borderId="176" xfId="0" applyNumberFormat="1" applyFont="1" applyBorder="1" applyAlignment="1">
      <alignment horizontal="right" vertical="center"/>
    </xf>
    <xf numFmtId="170" fontId="110" fillId="0" borderId="168" xfId="0" applyNumberFormat="1" applyFont="1" applyBorder="1" applyAlignment="1">
      <alignment horizontal="right" vertical="center"/>
    </xf>
    <xf numFmtId="172" fontId="116" fillId="0" borderId="52" xfId="0" applyNumberFormat="1" applyFont="1" applyBorder="1" applyAlignment="1">
      <alignment vertical="center"/>
    </xf>
    <xf numFmtId="170" fontId="110" fillId="0" borderId="158" xfId="0" applyNumberFormat="1" applyFont="1" applyBorder="1" applyAlignment="1">
      <alignment horizontal="right" vertical="center"/>
    </xf>
    <xf numFmtId="172" fontId="116" fillId="0" borderId="129" xfId="0" applyNumberFormat="1" applyFont="1" applyBorder="1" applyAlignment="1">
      <alignment vertical="center"/>
    </xf>
    <xf numFmtId="170" fontId="110" fillId="0" borderId="10" xfId="0" applyNumberFormat="1" applyFont="1" applyBorder="1" applyAlignment="1">
      <alignment horizontal="right" vertical="center"/>
    </xf>
    <xf numFmtId="170" fontId="116" fillId="0" borderId="25" xfId="0" applyNumberFormat="1" applyFont="1" applyBorder="1" applyAlignment="1">
      <alignment vertical="center"/>
    </xf>
    <xf numFmtId="170" fontId="110" fillId="0" borderId="36" xfId="0" applyNumberFormat="1" applyFont="1" applyBorder="1" applyAlignment="1">
      <alignment vertical="center"/>
    </xf>
    <xf numFmtId="170" fontId="116" fillId="0" borderId="68" xfId="0" applyNumberFormat="1" applyFont="1" applyBorder="1" applyAlignment="1">
      <alignment vertical="center"/>
    </xf>
    <xf numFmtId="170" fontId="110" fillId="0" borderId="1" xfId="0" applyNumberFormat="1" applyFont="1" applyBorder="1" applyAlignment="1">
      <alignment vertical="center"/>
    </xf>
    <xf numFmtId="170" fontId="116" fillId="0" borderId="3" xfId="0" applyNumberFormat="1" applyFont="1" applyBorder="1" applyAlignment="1">
      <alignment vertical="center"/>
    </xf>
    <xf numFmtId="170" fontId="116" fillId="4" borderId="57" xfId="0" applyNumberFormat="1" applyFont="1" applyFill="1" applyBorder="1" applyAlignment="1">
      <alignment vertical="center"/>
    </xf>
    <xf numFmtId="170" fontId="110" fillId="4" borderId="36" xfId="0" applyNumberFormat="1" applyFont="1" applyFill="1" applyBorder="1" applyAlignment="1">
      <alignment vertical="center"/>
    </xf>
    <xf numFmtId="170" fontId="116" fillId="4" borderId="68" xfId="0" applyNumberFormat="1" applyFont="1" applyFill="1" applyBorder="1" applyAlignment="1">
      <alignment vertical="center"/>
    </xf>
    <xf numFmtId="170" fontId="110" fillId="4" borderId="1" xfId="0" applyNumberFormat="1" applyFont="1" applyFill="1" applyBorder="1" applyAlignment="1">
      <alignment vertical="center"/>
    </xf>
    <xf numFmtId="170" fontId="116" fillId="4" borderId="3" xfId="0" applyNumberFormat="1" applyFont="1" applyFill="1" applyBorder="1" applyAlignment="1">
      <alignment vertical="center"/>
    </xf>
    <xf numFmtId="170" fontId="116" fillId="0" borderId="57" xfId="0" applyNumberFormat="1" applyFont="1" applyBorder="1" applyAlignment="1">
      <alignment vertical="center"/>
    </xf>
    <xf numFmtId="170" fontId="116" fillId="0" borderId="306" xfId="0" applyNumberFormat="1" applyFont="1" applyBorder="1" applyAlignment="1">
      <alignment vertical="center"/>
    </xf>
    <xf numFmtId="170" fontId="110" fillId="0" borderId="150" xfId="0" applyNumberFormat="1" applyFont="1" applyBorder="1" applyAlignment="1">
      <alignment vertical="center"/>
    </xf>
    <xf numFmtId="170" fontId="116" fillId="0" borderId="112" xfId="0" applyNumberFormat="1" applyFont="1" applyBorder="1" applyAlignment="1">
      <alignment vertical="center"/>
    </xf>
    <xf numFmtId="170" fontId="110" fillId="0" borderId="165" xfId="0" applyNumberFormat="1" applyFont="1" applyBorder="1" applyAlignment="1">
      <alignment vertical="center"/>
    </xf>
    <xf numFmtId="170" fontId="116" fillId="0" borderId="8" xfId="0" applyNumberFormat="1" applyFont="1" applyBorder="1" applyAlignment="1">
      <alignment vertical="center"/>
    </xf>
    <xf numFmtId="170" fontId="116" fillId="4" borderId="9" xfId="0" applyNumberFormat="1" applyFont="1" applyFill="1" applyBorder="1" applyAlignment="1">
      <alignment vertical="center"/>
    </xf>
    <xf numFmtId="170" fontId="110" fillId="4" borderId="147" xfId="0" applyNumberFormat="1" applyFont="1" applyFill="1" applyBorder="1" applyAlignment="1">
      <alignment vertical="center"/>
    </xf>
    <xf numFmtId="0" fontId="110" fillId="4" borderId="9" xfId="0" applyFont="1" applyFill="1" applyBorder="1" applyAlignment="1">
      <alignment horizontal="left" vertical="top"/>
    </xf>
    <xf numFmtId="170" fontId="110" fillId="4" borderId="27" xfId="0" applyNumberFormat="1" applyFont="1" applyFill="1" applyBorder="1" applyAlignment="1">
      <alignment vertical="center"/>
    </xf>
    <xf numFmtId="170" fontId="116" fillId="0" borderId="204" xfId="0" applyNumberFormat="1" applyFont="1" applyBorder="1" applyAlignment="1">
      <alignment vertical="center"/>
    </xf>
    <xf numFmtId="170" fontId="110" fillId="0" borderId="176" xfId="0" applyNumberFormat="1" applyFont="1" applyBorder="1" applyAlignment="1">
      <alignment vertical="center"/>
    </xf>
    <xf numFmtId="170" fontId="116" fillId="0" borderId="155" xfId="0" applyNumberFormat="1" applyFont="1" applyBorder="1" applyAlignment="1">
      <alignment vertical="center"/>
    </xf>
    <xf numFmtId="0" fontId="110" fillId="0" borderId="155" xfId="0" applyFont="1" applyBorder="1" applyAlignment="1">
      <alignment horizontal="left" vertical="top"/>
    </xf>
    <xf numFmtId="170" fontId="110" fillId="0" borderId="157" xfId="0" applyNumberFormat="1" applyFont="1" applyBorder="1" applyAlignment="1">
      <alignment vertical="center"/>
    </xf>
    <xf numFmtId="170" fontId="116" fillId="4" borderId="52" xfId="0" applyNumberFormat="1" applyFont="1" applyFill="1" applyBorder="1" applyAlignment="1">
      <alignment vertical="center"/>
    </xf>
    <xf numFmtId="170" fontId="110" fillId="4" borderId="158" xfId="0" applyNumberFormat="1" applyFont="1" applyFill="1" applyBorder="1" applyAlignment="1">
      <alignment vertical="center"/>
    </xf>
    <xf numFmtId="170" fontId="116" fillId="4" borderId="129" xfId="0" applyNumberFormat="1" applyFont="1" applyFill="1" applyBorder="1" applyAlignment="1">
      <alignment vertical="center"/>
    </xf>
    <xf numFmtId="0" fontId="110" fillId="4" borderId="129" xfId="0" applyFont="1" applyFill="1" applyBorder="1" applyAlignment="1">
      <alignment horizontal="left" vertical="top"/>
    </xf>
    <xf numFmtId="170" fontId="110" fillId="4" borderId="52" xfId="0" applyNumberFormat="1" applyFont="1" applyFill="1" applyBorder="1" applyAlignment="1">
      <alignment vertical="center"/>
    </xf>
    <xf numFmtId="0" fontId="4" fillId="0" borderId="4" xfId="0" applyFont="1" applyBorder="1" applyAlignment="1">
      <alignment horizontal="left" vertical="center" indent="1"/>
    </xf>
    <xf numFmtId="0" fontId="44" fillId="4" borderId="147" xfId="0" applyFont="1" applyFill="1" applyBorder="1" applyAlignment="1">
      <alignment horizontal="left" vertical="center" wrapText="1" indent="1"/>
    </xf>
    <xf numFmtId="170" fontId="54" fillId="4" borderId="147" xfId="0" applyNumberFormat="1" applyFont="1" applyFill="1" applyBorder="1" applyAlignment="1">
      <alignment horizontal="right" vertical="center" wrapText="1"/>
    </xf>
    <xf numFmtId="170" fontId="116" fillId="4" borderId="234" xfId="0" applyNumberFormat="1" applyFont="1" applyFill="1" applyBorder="1" applyAlignment="1">
      <alignment vertical="center"/>
    </xf>
    <xf numFmtId="0" fontId="110" fillId="4" borderId="27" xfId="0" applyFont="1" applyFill="1" applyBorder="1" applyAlignment="1">
      <alignment horizontal="left" vertical="top"/>
    </xf>
    <xf numFmtId="170" fontId="116" fillId="0" borderId="311" xfId="0" applyNumberFormat="1" applyFont="1" applyBorder="1" applyAlignment="1">
      <alignment vertical="center"/>
    </xf>
    <xf numFmtId="0" fontId="110" fillId="0" borderId="157" xfId="0" applyFont="1" applyBorder="1" applyAlignment="1">
      <alignment horizontal="left" vertical="top"/>
    </xf>
    <xf numFmtId="0" fontId="110" fillId="4" borderId="0" xfId="0" applyFont="1" applyFill="1" applyAlignment="1">
      <alignment horizontal="left" vertical="top"/>
    </xf>
    <xf numFmtId="172" fontId="116" fillId="0" borderId="9" xfId="0" applyNumberFormat="1" applyFont="1" applyBorder="1" applyAlignment="1">
      <alignment horizontal="right" vertical="center"/>
    </xf>
    <xf numFmtId="172" fontId="116" fillId="0" borderId="155" xfId="0" applyNumberFormat="1" applyFont="1" applyBorder="1" applyAlignment="1">
      <alignment horizontal="right" vertical="center"/>
    </xf>
    <xf numFmtId="172" fontId="116" fillId="4" borderId="52" xfId="0" applyNumberFormat="1" applyFont="1" applyFill="1" applyBorder="1" applyAlignment="1">
      <alignment horizontal="right" vertical="center"/>
    </xf>
    <xf numFmtId="172" fontId="116" fillId="4" borderId="129" xfId="0" applyNumberFormat="1" applyFont="1" applyFill="1" applyBorder="1" applyAlignment="1">
      <alignment horizontal="right" vertical="center"/>
    </xf>
    <xf numFmtId="170" fontId="54" fillId="0" borderId="147" xfId="0" applyNumberFormat="1" applyFont="1" applyBorder="1" applyAlignment="1">
      <alignment horizontal="right" vertical="center" wrapText="1"/>
    </xf>
    <xf numFmtId="172" fontId="116" fillId="0" borderId="3" xfId="0" applyNumberFormat="1" applyFont="1" applyBorder="1" applyAlignment="1">
      <alignment horizontal="right" vertical="center"/>
    </xf>
    <xf numFmtId="170" fontId="54" fillId="0" borderId="27" xfId="0" applyNumberFormat="1" applyFont="1" applyBorder="1" applyAlignment="1">
      <alignment horizontal="right" vertical="center" wrapText="1"/>
    </xf>
    <xf numFmtId="172" fontId="116" fillId="4" borderId="10" xfId="0" applyNumberFormat="1" applyFont="1" applyFill="1" applyBorder="1" applyAlignment="1">
      <alignment horizontal="right" vertical="center"/>
    </xf>
    <xf numFmtId="172" fontId="116" fillId="4" borderId="3" xfId="0" applyNumberFormat="1" applyFont="1" applyFill="1" applyBorder="1" applyAlignment="1">
      <alignment horizontal="right" vertical="center"/>
    </xf>
    <xf numFmtId="172" fontId="116" fillId="0" borderId="10" xfId="0" applyNumberFormat="1" applyFont="1" applyBorder="1" applyAlignment="1">
      <alignment horizontal="right" vertical="center"/>
    </xf>
    <xf numFmtId="172" fontId="116" fillId="0" borderId="306" xfId="0" applyNumberFormat="1" applyFont="1" applyBorder="1" applyAlignment="1">
      <alignment horizontal="right" vertical="center"/>
    </xf>
    <xf numFmtId="170" fontId="109" fillId="0" borderId="171" xfId="0" applyNumberFormat="1" applyFont="1" applyBorder="1" applyAlignment="1">
      <alignment horizontal="right" vertical="center" shrinkToFit="1"/>
    </xf>
    <xf numFmtId="172" fontId="116" fillId="0" borderId="112" xfId="0" applyNumberFormat="1" applyFont="1" applyBorder="1" applyAlignment="1">
      <alignment horizontal="right" vertical="center"/>
    </xf>
    <xf numFmtId="172" fontId="116" fillId="0" borderId="85" xfId="0" applyNumberFormat="1" applyFont="1" applyBorder="1" applyAlignment="1">
      <alignment horizontal="right" vertical="center"/>
    </xf>
    <xf numFmtId="172" fontId="116" fillId="0" borderId="8" xfId="0" applyNumberFormat="1" applyFont="1" applyBorder="1" applyAlignment="1">
      <alignment horizontal="right" vertical="center"/>
    </xf>
    <xf numFmtId="170" fontId="54" fillId="0" borderId="169" xfId="0" applyNumberFormat="1" applyFont="1" applyBorder="1" applyAlignment="1">
      <alignment horizontal="right" vertical="center" wrapText="1"/>
    </xf>
    <xf numFmtId="0" fontId="44" fillId="4" borderId="171" xfId="0" applyFont="1" applyFill="1" applyBorder="1" applyAlignment="1">
      <alignment horizontal="left" vertical="center" wrapText="1" indent="1"/>
    </xf>
    <xf numFmtId="0" fontId="110" fillId="4" borderId="147" xfId="0" applyFont="1" applyFill="1" applyBorder="1" applyAlignment="1">
      <alignment horizontal="left" vertical="top"/>
    </xf>
    <xf numFmtId="0" fontId="54" fillId="0" borderId="171" xfId="0" applyFont="1" applyBorder="1" applyAlignment="1">
      <alignment horizontal="left" vertical="center" wrapText="1" indent="1"/>
    </xf>
    <xf numFmtId="170" fontId="54" fillId="0" borderId="176" xfId="0" applyNumberFormat="1" applyFont="1" applyBorder="1" applyAlignment="1">
      <alignment horizontal="right" vertical="center" wrapText="1"/>
    </xf>
    <xf numFmtId="0" fontId="110" fillId="0" borderId="176" xfId="0" applyFont="1" applyBorder="1" applyAlignment="1">
      <alignment horizontal="left" vertical="top"/>
    </xf>
    <xf numFmtId="170" fontId="116" fillId="4" borderId="10" xfId="0" applyNumberFormat="1" applyFont="1" applyFill="1" applyBorder="1" applyAlignment="1">
      <alignment vertical="center"/>
    </xf>
    <xf numFmtId="170" fontId="116" fillId="0" borderId="10" xfId="0" applyNumberFormat="1" applyFont="1" applyBorder="1" applyAlignment="1">
      <alignment vertical="center"/>
    </xf>
    <xf numFmtId="170" fontId="116" fillId="0" borderId="85" xfId="0" applyNumberFormat="1" applyFont="1" applyBorder="1" applyAlignment="1">
      <alignment vertical="center"/>
    </xf>
    <xf numFmtId="170" fontId="54" fillId="4" borderId="27" xfId="0" applyNumberFormat="1" applyFont="1" applyFill="1" applyBorder="1" applyAlignment="1">
      <alignment horizontal="right" vertical="center" wrapText="1"/>
    </xf>
    <xf numFmtId="170" fontId="109" fillId="4" borderId="312" xfId="0" applyNumberFormat="1" applyFont="1" applyFill="1" applyBorder="1" applyAlignment="1">
      <alignment horizontal="right" vertical="center" shrinkToFit="1"/>
    </xf>
    <xf numFmtId="170" fontId="109" fillId="4" borderId="129" xfId="0" applyNumberFormat="1" applyFont="1" applyFill="1" applyBorder="1" applyAlignment="1">
      <alignment horizontal="right" vertical="center" shrinkToFit="1"/>
    </xf>
    <xf numFmtId="170" fontId="116" fillId="0" borderId="9" xfId="0" applyNumberFormat="1" applyFont="1" applyBorder="1" applyAlignment="1">
      <alignment vertical="center"/>
    </xf>
    <xf numFmtId="0" fontId="4" fillId="0" borderId="150" xfId="0" applyFont="1" applyBorder="1" applyAlignment="1">
      <alignment horizontal="left" vertical="center" indent="1"/>
    </xf>
    <xf numFmtId="0" fontId="117" fillId="0" borderId="0" xfId="0" applyFont="1" applyAlignment="1">
      <alignment horizontal="left" vertical="center"/>
    </xf>
    <xf numFmtId="170" fontId="116" fillId="0" borderId="134" xfId="0" applyNumberFormat="1" applyFont="1" applyBorder="1" applyAlignment="1">
      <alignment vertical="center"/>
    </xf>
    <xf numFmtId="170" fontId="116" fillId="4" borderId="227" xfId="0" applyNumberFormat="1" applyFont="1" applyFill="1" applyBorder="1" applyAlignment="1">
      <alignment vertical="center"/>
    </xf>
    <xf numFmtId="170" fontId="116" fillId="4" borderId="25" xfId="0" applyNumberFormat="1" applyFont="1" applyFill="1" applyBorder="1" applyAlignment="1">
      <alignment vertical="center"/>
    </xf>
    <xf numFmtId="170" fontId="116" fillId="0" borderId="227" xfId="0" applyNumberFormat="1" applyFont="1" applyBorder="1" applyAlignment="1">
      <alignment vertical="center"/>
    </xf>
    <xf numFmtId="170" fontId="116" fillId="0" borderId="7" xfId="0" applyNumberFormat="1" applyFont="1" applyBorder="1" applyAlignment="1">
      <alignment vertical="center"/>
    </xf>
    <xf numFmtId="170" fontId="116" fillId="0" borderId="310" xfId="0" applyNumberFormat="1" applyFont="1" applyBorder="1" applyAlignment="1">
      <alignment vertical="center"/>
    </xf>
    <xf numFmtId="170" fontId="110" fillId="4" borderId="27" xfId="0" applyNumberFormat="1" applyFont="1" applyFill="1" applyBorder="1" applyAlignment="1">
      <alignment horizontal="right" vertical="center"/>
    </xf>
    <xf numFmtId="0" fontId="5" fillId="0" borderId="36" xfId="0" applyFont="1" applyBorder="1" applyAlignment="1">
      <alignment horizontal="left" vertical="center" indent="1"/>
    </xf>
    <xf numFmtId="170" fontId="110" fillId="0" borderId="157" xfId="0" applyNumberFormat="1" applyFont="1" applyBorder="1" applyAlignment="1">
      <alignment horizontal="right" vertical="center"/>
    </xf>
    <xf numFmtId="0" fontId="59" fillId="10" borderId="4" xfId="0" applyFont="1" applyFill="1" applyBorder="1" applyAlignment="1">
      <alignment horizontal="left" vertical="center"/>
    </xf>
    <xf numFmtId="170" fontId="116" fillId="4" borderId="281" xfId="0" applyNumberFormat="1" applyFont="1" applyFill="1" applyBorder="1" applyAlignment="1">
      <alignment vertical="center"/>
    </xf>
    <xf numFmtId="170" fontId="110" fillId="4" borderId="313" xfId="0" applyNumberFormat="1" applyFont="1" applyFill="1" applyBorder="1" applyAlignment="1">
      <alignment horizontal="right" vertical="center"/>
    </xf>
    <xf numFmtId="170" fontId="116" fillId="4" borderId="301" xfId="0" applyNumberFormat="1" applyFont="1" applyFill="1" applyBorder="1" applyAlignment="1">
      <alignment vertical="center"/>
    </xf>
    <xf numFmtId="170" fontId="110" fillId="4" borderId="281" xfId="0" applyNumberFormat="1" applyFont="1" applyFill="1" applyBorder="1" applyAlignment="1">
      <alignment horizontal="right" vertical="center"/>
    </xf>
    <xf numFmtId="170" fontId="116" fillId="0" borderId="314" xfId="0" applyNumberFormat="1" applyFont="1" applyBorder="1" applyAlignment="1">
      <alignment vertical="center"/>
    </xf>
    <xf numFmtId="170" fontId="116" fillId="0" borderId="135" xfId="0" applyNumberFormat="1" applyFont="1" applyBorder="1" applyAlignment="1">
      <alignment vertical="center"/>
    </xf>
    <xf numFmtId="170" fontId="110" fillId="0" borderId="147" xfId="0" applyNumberFormat="1" applyFont="1" applyBorder="1" applyAlignment="1">
      <alignment horizontal="right" vertical="center"/>
    </xf>
    <xf numFmtId="0" fontId="110" fillId="0" borderId="27" xfId="0" applyFont="1" applyBorder="1" applyAlignment="1">
      <alignment horizontal="left" vertical="top"/>
    </xf>
    <xf numFmtId="170" fontId="116" fillId="4" borderId="314" xfId="0" applyNumberFormat="1" applyFont="1" applyFill="1" applyBorder="1" applyAlignment="1">
      <alignment vertical="center"/>
    </xf>
    <xf numFmtId="170" fontId="116" fillId="4" borderId="133" xfId="0" applyNumberFormat="1" applyFont="1" applyFill="1" applyBorder="1" applyAlignment="1">
      <alignment vertical="center"/>
    </xf>
    <xf numFmtId="170" fontId="116" fillId="0" borderId="133" xfId="0" applyNumberFormat="1" applyFont="1" applyBorder="1" applyAlignment="1">
      <alignment vertical="center"/>
    </xf>
    <xf numFmtId="170" fontId="116" fillId="0" borderId="315" xfId="0" applyNumberFormat="1" applyFont="1" applyBorder="1" applyAlignment="1">
      <alignment vertical="center"/>
    </xf>
    <xf numFmtId="170" fontId="116" fillId="0" borderId="316" xfId="0" applyNumberFormat="1" applyFont="1" applyBorder="1" applyAlignment="1">
      <alignment vertical="center"/>
    </xf>
    <xf numFmtId="170" fontId="116" fillId="4" borderId="27" xfId="0" applyNumberFormat="1" applyFont="1" applyFill="1" applyBorder="1" applyAlignment="1">
      <alignment vertical="center"/>
    </xf>
    <xf numFmtId="170" fontId="116" fillId="4" borderId="147" xfId="0" applyNumberFormat="1" applyFont="1" applyFill="1" applyBorder="1" applyAlignment="1">
      <alignment vertical="center"/>
    </xf>
    <xf numFmtId="170" fontId="116" fillId="0" borderId="176" xfId="0" applyNumberFormat="1" applyFont="1" applyBorder="1" applyAlignment="1">
      <alignment vertical="center"/>
    </xf>
    <xf numFmtId="0" fontId="59" fillId="10" borderId="165" xfId="0" applyFont="1" applyFill="1" applyBorder="1" applyAlignment="1">
      <alignment horizontal="left" vertical="center"/>
    </xf>
    <xf numFmtId="170" fontId="110" fillId="4" borderId="153" xfId="0" applyNumberFormat="1" applyFont="1" applyFill="1" applyBorder="1" applyAlignment="1">
      <alignment horizontal="right" vertical="center"/>
    </xf>
    <xf numFmtId="170" fontId="116" fillId="4" borderId="178" xfId="0" applyNumberFormat="1" applyFont="1" applyFill="1" applyBorder="1" applyAlignment="1">
      <alignment vertical="center"/>
    </xf>
    <xf numFmtId="170" fontId="116" fillId="4" borderId="173" xfId="0" applyNumberFormat="1" applyFont="1" applyFill="1" applyBorder="1" applyAlignment="1">
      <alignment vertical="center"/>
    </xf>
    <xf numFmtId="170" fontId="110" fillId="4" borderId="173" xfId="0" applyNumberFormat="1" applyFont="1" applyFill="1" applyBorder="1" applyAlignment="1">
      <alignment horizontal="right" vertical="center"/>
    </xf>
    <xf numFmtId="0" fontId="110" fillId="4" borderId="281" xfId="0" applyFont="1" applyFill="1" applyBorder="1" applyAlignment="1">
      <alignment horizontal="left" vertical="top"/>
    </xf>
    <xf numFmtId="0" fontId="125" fillId="0" borderId="0" xfId="0" applyFont="1" applyAlignment="1">
      <alignment horizontal="left" vertical="top"/>
    </xf>
    <xf numFmtId="0" fontId="60" fillId="10" borderId="41" xfId="0" applyFont="1" applyFill="1" applyBorder="1" applyAlignment="1">
      <alignment horizontal="center" vertical="center" wrapText="1"/>
    </xf>
    <xf numFmtId="166" fontId="60" fillId="10" borderId="88" xfId="0" applyNumberFormat="1" applyFont="1" applyFill="1" applyBorder="1" applyAlignment="1">
      <alignment horizontal="center" vertical="center" wrapText="1"/>
    </xf>
    <xf numFmtId="166" fontId="110" fillId="4" borderId="36" xfId="0" applyNumberFormat="1" applyFont="1" applyFill="1" applyBorder="1" applyAlignment="1">
      <alignment horizontal="center" vertical="center" wrapText="1"/>
    </xf>
    <xf numFmtId="3" fontId="110" fillId="4" borderId="174" xfId="0" applyNumberFormat="1" applyFont="1" applyFill="1" applyBorder="1" applyAlignment="1">
      <alignment horizontal="center" vertical="center" wrapText="1"/>
    </xf>
    <xf numFmtId="3" fontId="110" fillId="0" borderId="1" xfId="0" applyNumberFormat="1" applyFont="1" applyBorder="1" applyAlignment="1">
      <alignment horizontal="center" vertical="center" wrapText="1"/>
    </xf>
    <xf numFmtId="166" fontId="110" fillId="0" borderId="36" xfId="0" applyNumberFormat="1" applyFont="1" applyBorder="1" applyAlignment="1">
      <alignment horizontal="center" vertical="center" wrapText="1"/>
    </xf>
    <xf numFmtId="3" fontId="110" fillId="0" borderId="174" xfId="0" applyNumberFormat="1" applyFont="1" applyBorder="1" applyAlignment="1">
      <alignment horizontal="center" vertical="center" wrapText="1"/>
    </xf>
    <xf numFmtId="3" fontId="110" fillId="0" borderId="3" xfId="0" applyNumberFormat="1" applyFont="1" applyBorder="1" applyAlignment="1">
      <alignment horizontal="center" vertical="center" wrapText="1"/>
    </xf>
    <xf numFmtId="3" fontId="109" fillId="4" borderId="174" xfId="0" applyNumberFormat="1" applyFont="1" applyFill="1" applyBorder="1" applyAlignment="1">
      <alignment horizontal="center" vertical="center" wrapText="1"/>
    </xf>
    <xf numFmtId="166" fontId="109" fillId="4" borderId="36" xfId="0" applyNumberFormat="1" applyFont="1" applyFill="1" applyBorder="1" applyAlignment="1">
      <alignment horizontal="center" vertical="center" wrapText="1"/>
    </xf>
    <xf numFmtId="3" fontId="109" fillId="0" borderId="37" xfId="0" applyNumberFormat="1" applyFont="1" applyBorder="1" applyAlignment="1">
      <alignment horizontal="center" vertical="center" wrapText="1"/>
    </xf>
    <xf numFmtId="166" fontId="110" fillId="0" borderId="316" xfId="0" applyNumberFormat="1" applyFont="1" applyBorder="1" applyAlignment="1">
      <alignment horizontal="center" vertical="center"/>
    </xf>
    <xf numFmtId="3" fontId="109" fillId="0" borderId="174" xfId="0" applyNumberFormat="1" applyFont="1" applyBorder="1" applyAlignment="1">
      <alignment horizontal="center" vertical="center" wrapText="1"/>
    </xf>
    <xf numFmtId="3" fontId="54" fillId="0" borderId="1" xfId="0" applyNumberFormat="1" applyFont="1" applyBorder="1" applyAlignment="1">
      <alignment horizontal="center" vertical="center" wrapText="1"/>
    </xf>
    <xf numFmtId="3" fontId="54" fillId="0" borderId="174" xfId="0" applyNumberFormat="1" applyFont="1" applyBorder="1" applyAlignment="1">
      <alignment horizontal="center" vertical="center" wrapText="1"/>
    </xf>
    <xf numFmtId="3" fontId="109" fillId="0" borderId="174" xfId="0" applyNumberFormat="1" applyFont="1" applyBorder="1" applyAlignment="1">
      <alignment horizontal="center" vertical="center" shrinkToFit="1"/>
    </xf>
    <xf numFmtId="3" fontId="54" fillId="0" borderId="3" xfId="0" applyNumberFormat="1" applyFont="1" applyBorder="1" applyAlignment="1">
      <alignment horizontal="center" vertical="center" wrapText="1"/>
    </xf>
    <xf numFmtId="0" fontId="60" fillId="10" borderId="81" xfId="0" applyFont="1" applyFill="1" applyBorder="1" applyAlignment="1">
      <alignment horizontal="center" vertical="center" wrapText="1"/>
    </xf>
    <xf numFmtId="166" fontId="60" fillId="10" borderId="198" xfId="0" applyNumberFormat="1" applyFont="1" applyFill="1" applyBorder="1" applyAlignment="1">
      <alignment horizontal="center" vertical="center" wrapText="1"/>
    </xf>
    <xf numFmtId="0" fontId="60" fillId="10" borderId="83" xfId="0" applyFont="1" applyFill="1" applyBorder="1" applyAlignment="1">
      <alignment horizontal="center" vertical="center" wrapText="1"/>
    </xf>
    <xf numFmtId="166" fontId="60" fillId="10" borderId="149" xfId="0" applyNumberFormat="1" applyFont="1" applyFill="1" applyBorder="1" applyAlignment="1">
      <alignment horizontal="center" vertical="center" wrapText="1"/>
    </xf>
    <xf numFmtId="0" fontId="126" fillId="4" borderId="77" xfId="0" applyFont="1" applyFill="1" applyBorder="1" applyAlignment="1">
      <alignment horizontal="center" vertical="center" wrapText="1"/>
    </xf>
    <xf numFmtId="0" fontId="126" fillId="4" borderId="318" xfId="0" applyFont="1" applyFill="1" applyBorder="1" applyAlignment="1">
      <alignment horizontal="center" vertical="center" wrapText="1"/>
    </xf>
    <xf numFmtId="0" fontId="126" fillId="4" borderId="9" xfId="0" applyFont="1" applyFill="1" applyBorder="1" applyAlignment="1">
      <alignment horizontal="center" vertical="center" wrapText="1"/>
    </xf>
    <xf numFmtId="0" fontId="127" fillId="4" borderId="27" xfId="0" applyFont="1" applyFill="1" applyBorder="1" applyAlignment="1">
      <alignment horizontal="center" vertical="top" wrapText="1"/>
    </xf>
    <xf numFmtId="166" fontId="127" fillId="4" borderId="77" xfId="0" applyNumberFormat="1" applyFont="1" applyFill="1" applyBorder="1" applyAlignment="1">
      <alignment horizontal="center" vertical="center" wrapText="1"/>
    </xf>
    <xf numFmtId="0" fontId="127" fillId="4" borderId="318" xfId="0" applyFont="1" applyFill="1" applyBorder="1" applyAlignment="1">
      <alignment horizontal="center" vertical="top" wrapText="1"/>
    </xf>
    <xf numFmtId="166" fontId="110" fillId="4" borderId="77" xfId="0" applyNumberFormat="1" applyFont="1" applyFill="1" applyBorder="1" applyAlignment="1">
      <alignment horizontal="center" vertical="center" wrapText="1"/>
    </xf>
    <xf numFmtId="0" fontId="127" fillId="4" borderId="318" xfId="0" applyFont="1" applyFill="1" applyBorder="1" applyAlignment="1">
      <alignment horizontal="center" vertical="top"/>
    </xf>
    <xf numFmtId="166" fontId="127" fillId="4" borderId="77" xfId="0" applyNumberFormat="1" applyFont="1" applyFill="1" applyBorder="1" applyAlignment="1">
      <alignment horizontal="center" vertical="center"/>
    </xf>
    <xf numFmtId="0" fontId="127" fillId="4" borderId="9" xfId="0" applyFont="1" applyFill="1" applyBorder="1" applyAlignment="1">
      <alignment horizontal="center" vertical="top" wrapText="1"/>
    </xf>
    <xf numFmtId="166" fontId="127" fillId="4" borderId="27" xfId="0" applyNumberFormat="1" applyFont="1" applyFill="1" applyBorder="1" applyAlignment="1">
      <alignment horizontal="center" vertical="center" wrapText="1"/>
    </xf>
    <xf numFmtId="0" fontId="127" fillId="0" borderId="27" xfId="0" applyFont="1" applyBorder="1" applyAlignment="1">
      <alignment horizontal="center" vertical="top" wrapText="1"/>
    </xf>
    <xf numFmtId="166" fontId="127" fillId="0" borderId="77" xfId="0" applyNumberFormat="1" applyFont="1" applyBorder="1" applyAlignment="1">
      <alignment horizontal="center" vertical="center" wrapText="1"/>
    </xf>
    <xf numFmtId="0" fontId="127" fillId="0" borderId="318" xfId="0" applyFont="1" applyBorder="1" applyAlignment="1">
      <alignment horizontal="center" vertical="top" wrapText="1"/>
    </xf>
    <xf numFmtId="166" fontId="110" fillId="0" borderId="77" xfId="0" applyNumberFormat="1" applyFont="1" applyBorder="1" applyAlignment="1">
      <alignment horizontal="center" vertical="top" wrapText="1"/>
    </xf>
    <xf numFmtId="166" fontId="110" fillId="0" borderId="77" xfId="0" applyNumberFormat="1" applyFont="1" applyBorder="1" applyAlignment="1">
      <alignment horizontal="center" vertical="center" wrapText="1"/>
    </xf>
    <xf numFmtId="0" fontId="127" fillId="0" borderId="9" xfId="0" applyFont="1" applyBorder="1" applyAlignment="1">
      <alignment horizontal="center" vertical="top" wrapText="1"/>
    </xf>
    <xf numFmtId="166" fontId="127" fillId="0" borderId="27" xfId="0" applyNumberFormat="1" applyFont="1" applyBorder="1" applyAlignment="1">
      <alignment horizontal="center" vertical="center" wrapText="1"/>
    </xf>
    <xf numFmtId="166" fontId="110" fillId="0" borderId="27" xfId="0" applyNumberFormat="1" applyFont="1" applyBorder="1" applyAlignment="1">
      <alignment horizontal="center" vertical="center" wrapText="1"/>
    </xf>
    <xf numFmtId="0" fontId="127" fillId="0" borderId="27" xfId="0" applyFont="1" applyBorder="1" applyAlignment="1">
      <alignment horizontal="center" vertical="center" wrapText="1"/>
    </xf>
    <xf numFmtId="0" fontId="127" fillId="0" borderId="318" xfId="0" applyFont="1" applyBorder="1" applyAlignment="1">
      <alignment horizontal="center" vertical="center" wrapText="1"/>
    </xf>
    <xf numFmtId="0" fontId="127" fillId="0" borderId="9" xfId="0" applyFont="1" applyBorder="1" applyAlignment="1">
      <alignment horizontal="center" vertical="center" wrapText="1"/>
    </xf>
    <xf numFmtId="0" fontId="127" fillId="4" borderId="27" xfId="0" applyFont="1" applyFill="1" applyBorder="1" applyAlignment="1">
      <alignment horizontal="center" vertical="center" wrapText="1"/>
    </xf>
    <xf numFmtId="0" fontId="127" fillId="4" borderId="318" xfId="0" applyFont="1" applyFill="1" applyBorder="1" applyAlignment="1">
      <alignment horizontal="center" vertical="center" wrapText="1"/>
    </xf>
    <xf numFmtId="166" fontId="110" fillId="4" borderId="77" xfId="0" applyNumberFormat="1" applyFont="1" applyFill="1" applyBorder="1" applyAlignment="1">
      <alignment horizontal="center" vertical="center"/>
    </xf>
    <xf numFmtId="0" fontId="127" fillId="4" borderId="9" xfId="0" applyFont="1" applyFill="1" applyBorder="1" applyAlignment="1">
      <alignment horizontal="center" vertical="center" wrapText="1"/>
    </xf>
    <xf numFmtId="166" fontId="110" fillId="4" borderId="27" xfId="0" applyNumberFormat="1" applyFont="1" applyFill="1" applyBorder="1" applyAlignment="1">
      <alignment horizontal="center" vertical="center"/>
    </xf>
    <xf numFmtId="0" fontId="23" fillId="6" borderId="2" xfId="0" applyFont="1" applyFill="1" applyBorder="1" applyAlignment="1">
      <alignment horizontal="left" vertical="center" indent="1"/>
    </xf>
    <xf numFmtId="0" fontId="23" fillId="6" borderId="3" xfId="0" applyFont="1" applyFill="1" applyBorder="1" applyAlignment="1">
      <alignment horizontal="left" vertical="center" indent="1"/>
    </xf>
    <xf numFmtId="0" fontId="45" fillId="0" borderId="0" xfId="0" applyFont="1" applyAlignment="1">
      <alignment horizontal="left" vertical="top" wrapText="1"/>
    </xf>
    <xf numFmtId="0" fontId="38" fillId="10" borderId="0" xfId="0" applyFont="1" applyFill="1" applyAlignment="1">
      <alignment horizontal="left" vertical="center" wrapText="1" indent="1"/>
    </xf>
    <xf numFmtId="0" fontId="40" fillId="10" borderId="11" xfId="0" applyFont="1" applyFill="1" applyBorder="1" applyAlignment="1">
      <alignment horizontal="left" vertical="center" wrapText="1" indent="1"/>
    </xf>
    <xf numFmtId="0" fontId="40" fillId="10" borderId="14" xfId="0" applyFont="1" applyFill="1" applyBorder="1" applyAlignment="1">
      <alignment horizontal="left" vertical="center" wrapText="1" indent="1"/>
    </xf>
    <xf numFmtId="0" fontId="40" fillId="10" borderId="19" xfId="0" applyFont="1" applyFill="1" applyBorder="1" applyAlignment="1">
      <alignment horizontal="left" vertical="center" wrapText="1" indent="1"/>
    </xf>
    <xf numFmtId="0" fontId="40" fillId="10" borderId="12" xfId="0" applyFont="1" applyFill="1" applyBorder="1" applyAlignment="1">
      <alignment horizontal="center" vertical="center" wrapText="1"/>
    </xf>
    <xf numFmtId="0" fontId="40" fillId="10" borderId="13" xfId="0" applyFont="1" applyFill="1" applyBorder="1" applyAlignment="1">
      <alignment horizontal="center" vertical="center" wrapText="1"/>
    </xf>
    <xf numFmtId="0" fontId="40" fillId="10" borderId="15" xfId="0" applyFont="1" applyFill="1" applyBorder="1" applyAlignment="1">
      <alignment horizontal="center" vertical="center" wrapText="1"/>
    </xf>
    <xf numFmtId="0" fontId="40" fillId="10" borderId="16" xfId="0" applyFont="1" applyFill="1" applyBorder="1" applyAlignment="1">
      <alignment horizontal="center" vertical="center" wrapText="1"/>
    </xf>
    <xf numFmtId="0" fontId="40" fillId="10" borderId="17" xfId="0" applyFont="1" applyFill="1" applyBorder="1" applyAlignment="1">
      <alignment horizontal="center" vertical="center" wrapText="1"/>
    </xf>
    <xf numFmtId="0" fontId="40" fillId="10" borderId="18" xfId="0" applyFont="1" applyFill="1" applyBorder="1" applyAlignment="1">
      <alignment horizontal="center" vertical="center" wrapText="1"/>
    </xf>
    <xf numFmtId="0" fontId="40" fillId="10" borderId="23" xfId="0" applyFont="1" applyFill="1" applyBorder="1" applyAlignment="1">
      <alignment horizontal="center" vertical="center" wrapText="1"/>
    </xf>
    <xf numFmtId="0" fontId="45" fillId="0" borderId="0" xfId="0" applyFont="1" applyAlignment="1">
      <alignment horizontal="left" vertical="center" wrapText="1"/>
    </xf>
    <xf numFmtId="0" fontId="40" fillId="10" borderId="28" xfId="0" applyFont="1" applyFill="1" applyBorder="1" applyAlignment="1">
      <alignment horizontal="center" vertical="center"/>
    </xf>
    <xf numFmtId="0" fontId="40" fillId="10" borderId="29" xfId="0" applyFont="1" applyFill="1" applyBorder="1" applyAlignment="1">
      <alignment horizontal="center" vertical="center"/>
    </xf>
    <xf numFmtId="0" fontId="40" fillId="10" borderId="30" xfId="0" applyFont="1" applyFill="1" applyBorder="1" applyAlignment="1">
      <alignment horizontal="center" vertical="center"/>
    </xf>
    <xf numFmtId="0" fontId="40" fillId="10" borderId="31" xfId="0" applyFont="1" applyFill="1" applyBorder="1" applyAlignment="1">
      <alignment horizontal="center" vertical="center"/>
    </xf>
    <xf numFmtId="0" fontId="40" fillId="10" borderId="33" xfId="0" applyFont="1" applyFill="1" applyBorder="1" applyAlignment="1">
      <alignment horizontal="center" vertical="center"/>
    </xf>
    <xf numFmtId="0" fontId="40" fillId="10" borderId="32" xfId="0" applyFont="1" applyFill="1" applyBorder="1" applyAlignment="1">
      <alignment horizontal="center" vertical="center"/>
    </xf>
    <xf numFmtId="0" fontId="40" fillId="10" borderId="15" xfId="0" applyFont="1" applyFill="1" applyBorder="1" applyAlignment="1">
      <alignment horizontal="center" vertical="center"/>
    </xf>
    <xf numFmtId="0" fontId="40" fillId="10" borderId="16" xfId="0" applyFont="1" applyFill="1" applyBorder="1" applyAlignment="1">
      <alignment horizontal="center" vertical="center"/>
    </xf>
    <xf numFmtId="0" fontId="40" fillId="10" borderId="31" xfId="0" applyFont="1" applyFill="1" applyBorder="1" applyAlignment="1">
      <alignment horizontal="center" vertical="center" wrapText="1"/>
    </xf>
    <xf numFmtId="0" fontId="40" fillId="10" borderId="32" xfId="0" applyFont="1" applyFill="1" applyBorder="1" applyAlignment="1">
      <alignment horizontal="center" vertical="center" wrapText="1"/>
    </xf>
    <xf numFmtId="0" fontId="40" fillId="10" borderId="34" xfId="0" applyFont="1" applyFill="1" applyBorder="1" applyAlignment="1">
      <alignment horizontal="center" vertical="center" wrapText="1"/>
    </xf>
    <xf numFmtId="0" fontId="40" fillId="10" borderId="35" xfId="0" applyFont="1" applyFill="1" applyBorder="1" applyAlignment="1">
      <alignment horizontal="center" vertical="center" wrapText="1"/>
    </xf>
    <xf numFmtId="0" fontId="38" fillId="10" borderId="0" xfId="0" applyFont="1" applyFill="1" applyAlignment="1">
      <alignment horizontal="left" vertical="center" indent="1"/>
    </xf>
    <xf numFmtId="0" fontId="5" fillId="0" borderId="1" xfId="0" applyFont="1" applyBorder="1" applyAlignment="1">
      <alignment vertical="center" wrapText="1"/>
    </xf>
    <xf numFmtId="0" fontId="40" fillId="10" borderId="11" xfId="0" applyFont="1" applyFill="1" applyBorder="1" applyAlignment="1">
      <alignment horizontal="left" vertical="center" wrapText="1"/>
    </xf>
    <xf numFmtId="0" fontId="40" fillId="10" borderId="14" xfId="0" applyFont="1" applyFill="1" applyBorder="1" applyAlignment="1">
      <alignment horizontal="left" vertical="center" wrapText="1"/>
    </xf>
    <xf numFmtId="0" fontId="40" fillId="10" borderId="19" xfId="0" applyFont="1" applyFill="1" applyBorder="1" applyAlignment="1">
      <alignment horizontal="left" vertical="center" wrapText="1"/>
    </xf>
    <xf numFmtId="0" fontId="40" fillId="10" borderId="58" xfId="0" applyFont="1" applyFill="1" applyBorder="1" applyAlignment="1">
      <alignment horizontal="center" vertical="center" wrapText="1"/>
    </xf>
    <xf numFmtId="0" fontId="40" fillId="10" borderId="59" xfId="0"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10" fillId="0" borderId="0" xfId="0" applyFont="1" applyAlignment="1">
      <alignment horizontal="left" vertical="center"/>
    </xf>
    <xf numFmtId="0" fontId="40" fillId="10" borderId="63" xfId="0" applyFont="1" applyFill="1" applyBorder="1" applyAlignment="1">
      <alignment horizontal="left" vertical="center" wrapText="1"/>
    </xf>
    <xf numFmtId="0" fontId="40" fillId="10" borderId="33" xfId="0" applyFont="1" applyFill="1" applyBorder="1" applyAlignment="1">
      <alignment horizontal="center" vertical="center" wrapText="1"/>
    </xf>
    <xf numFmtId="0" fontId="40" fillId="10" borderId="61" xfId="0" applyFont="1" applyFill="1" applyBorder="1" applyAlignment="1">
      <alignment horizontal="center" vertical="center" wrapText="1"/>
    </xf>
    <xf numFmtId="0" fontId="40" fillId="10" borderId="62" xfId="0" applyFont="1" applyFill="1" applyBorder="1" applyAlignment="1">
      <alignment horizontal="center" vertical="center" wrapText="1"/>
    </xf>
    <xf numFmtId="0" fontId="40" fillId="10" borderId="28" xfId="0" applyFont="1" applyFill="1" applyBorder="1" applyAlignment="1">
      <alignment horizontal="center" vertical="center" wrapText="1"/>
    </xf>
    <xf numFmtId="0" fontId="40" fillId="10" borderId="2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40" fillId="10" borderId="54" xfId="0" applyFont="1" applyFill="1" applyBorder="1" applyAlignment="1">
      <alignment horizontal="center" vertical="center" wrapText="1"/>
    </xf>
    <xf numFmtId="0" fontId="40" fillId="10" borderId="4" xfId="0" applyFont="1" applyFill="1" applyBorder="1" applyAlignment="1">
      <alignment horizontal="left" vertical="center" wrapText="1"/>
    </xf>
    <xf numFmtId="0" fontId="40" fillId="10" borderId="39" xfId="0" applyFont="1" applyFill="1" applyBorder="1" applyAlignment="1">
      <alignment horizontal="left" vertical="center" wrapText="1"/>
    </xf>
    <xf numFmtId="0" fontId="40" fillId="10" borderId="41" xfId="0" applyFont="1" applyFill="1" applyBorder="1" applyAlignment="1">
      <alignment horizontal="left" vertical="center" wrapText="1"/>
    </xf>
    <xf numFmtId="0" fontId="40" fillId="10" borderId="40" xfId="0" applyFont="1" applyFill="1" applyBorder="1" applyAlignment="1">
      <alignment horizontal="center" vertical="center" wrapText="1"/>
    </xf>
    <xf numFmtId="0" fontId="50" fillId="0" borderId="1" xfId="0" applyFont="1" applyBorder="1" applyAlignment="1">
      <alignment vertical="center" wrapText="1"/>
    </xf>
    <xf numFmtId="0" fontId="40" fillId="10" borderId="4" xfId="0" applyFont="1" applyFill="1" applyBorder="1" applyAlignment="1">
      <alignment horizontal="left" vertical="center" wrapText="1" indent="1"/>
    </xf>
    <xf numFmtId="0" fontId="40" fillId="10" borderId="39" xfId="0" applyFont="1" applyFill="1" applyBorder="1" applyAlignment="1">
      <alignment horizontal="left" vertical="center" wrapText="1" indent="1"/>
    </xf>
    <xf numFmtId="0" fontId="40" fillId="10" borderId="41" xfId="0" applyFont="1" applyFill="1" applyBorder="1" applyAlignment="1">
      <alignment horizontal="left" vertical="center" wrapText="1" indent="1"/>
    </xf>
    <xf numFmtId="0" fontId="5" fillId="0" borderId="1" xfId="0" applyFont="1" applyBorder="1" applyAlignment="1">
      <alignment horizontal="left" vertical="center"/>
    </xf>
    <xf numFmtId="0" fontId="5" fillId="0" borderId="37" xfId="0" applyFont="1" applyBorder="1" applyAlignment="1">
      <alignment horizontal="left" vertical="center"/>
    </xf>
    <xf numFmtId="0" fontId="19" fillId="0" borderId="0" xfId="0" applyFont="1" applyAlignment="1">
      <alignment horizontal="left" vertical="center" wrapText="1"/>
    </xf>
    <xf numFmtId="0" fontId="50" fillId="0" borderId="1" xfId="0" applyFont="1" applyBorder="1" applyAlignment="1">
      <alignment horizontal="left" vertical="center"/>
    </xf>
    <xf numFmtId="0" fontId="50" fillId="0" borderId="37" xfId="0" applyFont="1" applyBorder="1" applyAlignment="1">
      <alignment horizontal="left" vertical="center"/>
    </xf>
    <xf numFmtId="0" fontId="50" fillId="0" borderId="2" xfId="0" applyFont="1" applyBorder="1" applyAlignment="1">
      <alignment vertical="center" wrapText="1"/>
    </xf>
    <xf numFmtId="0" fontId="50" fillId="0" borderId="68" xfId="0" applyFont="1" applyBorder="1" applyAlignment="1">
      <alignment vertical="center" wrapText="1"/>
    </xf>
    <xf numFmtId="0" fontId="50" fillId="0" borderId="3" xfId="0" applyFont="1" applyBorder="1" applyAlignment="1">
      <alignment vertical="center" wrapText="1"/>
    </xf>
    <xf numFmtId="0" fontId="50" fillId="0" borderId="2" xfId="0" applyFont="1" applyBorder="1" applyAlignment="1">
      <alignment vertical="center"/>
    </xf>
    <xf numFmtId="0" fontId="50" fillId="0" borderId="78" xfId="0" applyFont="1" applyBorder="1" applyAlignment="1">
      <alignment vertical="center"/>
    </xf>
    <xf numFmtId="0" fontId="50" fillId="0" borderId="10" xfId="0" applyFont="1" applyBorder="1" applyAlignment="1">
      <alignment vertical="center"/>
    </xf>
    <xf numFmtId="0" fontId="40" fillId="10" borderId="70" xfId="0" applyFont="1" applyFill="1" applyBorder="1" applyAlignment="1">
      <alignment horizontal="center" vertical="center" wrapText="1"/>
    </xf>
    <xf numFmtId="0" fontId="40" fillId="10" borderId="0" xfId="0" applyFont="1" applyFill="1" applyAlignment="1">
      <alignment horizontal="center" vertical="center" wrapText="1"/>
    </xf>
    <xf numFmtId="0" fontId="18" fillId="0" borderId="0" xfId="0" applyFont="1" applyAlignment="1">
      <alignment horizontal="left" vertical="center" wrapText="1"/>
    </xf>
    <xf numFmtId="0" fontId="58" fillId="0" borderId="0" xfId="0" applyFont="1" applyAlignment="1">
      <alignment horizontal="left" vertical="center"/>
    </xf>
    <xf numFmtId="0" fontId="40" fillId="10" borderId="83" xfId="0"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57" fillId="0" borderId="37" xfId="0" applyFont="1" applyBorder="1" applyAlignment="1">
      <alignment horizontal="left" vertical="center" wrapText="1"/>
    </xf>
    <xf numFmtId="0" fontId="40" fillId="10" borderId="81" xfId="0" applyFont="1" applyFill="1" applyBorder="1" applyAlignment="1">
      <alignment horizontal="left" vertical="center" wrapText="1" indent="1"/>
    </xf>
    <xf numFmtId="0" fontId="40" fillId="10" borderId="58" xfId="0" applyFont="1" applyFill="1" applyBorder="1" applyAlignment="1">
      <alignment horizontal="center" vertical="center"/>
    </xf>
    <xf numFmtId="0" fontId="40" fillId="10" borderId="79" xfId="0" applyFont="1" applyFill="1" applyBorder="1" applyAlignment="1">
      <alignment horizontal="center" vertical="center"/>
    </xf>
    <xf numFmtId="0" fontId="40" fillId="10" borderId="59" xfId="0" applyFont="1" applyFill="1" applyBorder="1" applyAlignment="1">
      <alignment horizontal="center" vertical="center"/>
    </xf>
    <xf numFmtId="0" fontId="40" fillId="10" borderId="60" xfId="0" applyFont="1" applyFill="1" applyBorder="1" applyAlignment="1">
      <alignment horizontal="center" vertical="center"/>
    </xf>
    <xf numFmtId="0" fontId="40" fillId="10" borderId="80" xfId="0" applyFont="1" applyFill="1" applyBorder="1" applyAlignment="1">
      <alignment horizontal="center" vertical="center"/>
    </xf>
    <xf numFmtId="0" fontId="40" fillId="10" borderId="80" xfId="0" applyFont="1" applyFill="1" applyBorder="1" applyAlignment="1">
      <alignment horizontal="center" vertical="center" wrapText="1"/>
    </xf>
    <xf numFmtId="0" fontId="40" fillId="10" borderId="8" xfId="0" applyFont="1" applyFill="1" applyBorder="1" applyAlignment="1">
      <alignment horizontal="center" vertical="center" wrapText="1"/>
    </xf>
    <xf numFmtId="0" fontId="40" fillId="10" borderId="10"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57" fillId="0" borderId="1" xfId="0" applyFont="1" applyBorder="1" applyAlignment="1">
      <alignment horizontal="left" vertical="center" wrapText="1"/>
    </xf>
    <xf numFmtId="0" fontId="40" fillId="10" borderId="87" xfId="0" applyFont="1" applyFill="1" applyBorder="1" applyAlignment="1">
      <alignment horizontal="center" vertical="center" wrapText="1"/>
    </xf>
    <xf numFmtId="0" fontId="62" fillId="0" borderId="1" xfId="0" applyFont="1" applyBorder="1" applyAlignment="1">
      <alignment horizontal="left" vertical="center" wrapText="1"/>
    </xf>
    <xf numFmtId="0" fontId="59" fillId="10" borderId="31"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62" xfId="0" applyFont="1" applyFill="1" applyBorder="1" applyAlignment="1">
      <alignment horizontal="center" vertical="center" wrapText="1"/>
    </xf>
    <xf numFmtId="0" fontId="59" fillId="10" borderId="11" xfId="0" applyFont="1" applyFill="1" applyBorder="1" applyAlignment="1">
      <alignment horizontal="left" vertical="center" wrapText="1" indent="1"/>
    </xf>
    <xf numFmtId="0" fontId="59" fillId="10" borderId="14" xfId="0" applyFont="1" applyFill="1" applyBorder="1" applyAlignment="1">
      <alignment horizontal="left" vertical="center" wrapText="1" indent="1"/>
    </xf>
    <xf numFmtId="0" fontId="59" fillId="10" borderId="19" xfId="0" applyFont="1" applyFill="1" applyBorder="1" applyAlignment="1">
      <alignment horizontal="left" vertical="center" wrapText="1" indent="1"/>
    </xf>
    <xf numFmtId="0" fontId="59" fillId="10" borderId="58" xfId="0" applyFont="1" applyFill="1" applyBorder="1" applyAlignment="1">
      <alignment horizontal="center" vertical="center" wrapText="1"/>
    </xf>
    <xf numFmtId="0" fontId="59" fillId="10" borderId="59" xfId="0" applyFont="1" applyFill="1" applyBorder="1" applyAlignment="1">
      <alignment horizontal="center" vertical="center" wrapText="1"/>
    </xf>
    <xf numFmtId="0" fontId="59" fillId="10" borderId="91" xfId="0" applyFont="1" applyFill="1" applyBorder="1" applyAlignment="1">
      <alignment horizontal="center" vertical="center" wrapText="1"/>
    </xf>
    <xf numFmtId="0" fontId="59" fillId="10" borderId="0" xfId="0" applyFont="1" applyFill="1" applyAlignment="1">
      <alignment horizontal="center" vertical="center" wrapText="1"/>
    </xf>
    <xf numFmtId="0" fontId="59" fillId="10" borderId="78" xfId="0" applyFont="1" applyFill="1" applyBorder="1" applyAlignment="1">
      <alignment horizontal="center" vertical="center" wrapText="1"/>
    </xf>
    <xf numFmtId="0" fontId="54"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68" xfId="0" applyFont="1" applyBorder="1" applyAlignment="1">
      <alignment horizontal="left" vertical="center" wrapText="1"/>
    </xf>
    <xf numFmtId="0" fontId="21" fillId="0" borderId="3" xfId="0" applyFont="1" applyBorder="1" applyAlignment="1">
      <alignment horizontal="left" vertical="center" wrapText="1"/>
    </xf>
    <xf numFmtId="0" fontId="59" fillId="10" borderId="1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59" fillId="10" borderId="17" xfId="0" applyFont="1" applyFill="1" applyBorder="1" applyAlignment="1">
      <alignment horizontal="center" vertical="center" wrapText="1"/>
    </xf>
    <xf numFmtId="0" fontId="21" fillId="0" borderId="1" xfId="0" applyFont="1" applyBorder="1" applyAlignment="1">
      <alignment horizontal="left" vertical="center" wrapText="1"/>
    </xf>
    <xf numFmtId="0" fontId="60" fillId="10" borderId="11" xfId="0" applyFont="1" applyFill="1" applyBorder="1" applyAlignment="1">
      <alignment horizontal="left" vertical="center" wrapText="1" indent="1"/>
    </xf>
    <xf numFmtId="0" fontId="60" fillId="10" borderId="14" xfId="0" applyFont="1" applyFill="1" applyBorder="1" applyAlignment="1">
      <alignment horizontal="left" vertical="center" wrapText="1" indent="1"/>
    </xf>
    <xf numFmtId="0" fontId="60" fillId="10" borderId="19" xfId="0" applyFont="1" applyFill="1" applyBorder="1" applyAlignment="1">
      <alignment horizontal="left" vertical="center" wrapText="1" indent="1"/>
    </xf>
    <xf numFmtId="0" fontId="41" fillId="10" borderId="70" xfId="0" applyFont="1" applyFill="1" applyBorder="1" applyAlignment="1">
      <alignment horizontal="center" vertical="center" wrapText="1"/>
    </xf>
    <xf numFmtId="0" fontId="41" fillId="10" borderId="23" xfId="0" applyFont="1" applyFill="1" applyBorder="1" applyAlignment="1">
      <alignment horizontal="center" vertical="center" wrapText="1"/>
    </xf>
    <xf numFmtId="0" fontId="59" fillId="10" borderId="92" xfId="0" applyFont="1" applyFill="1" applyBorder="1" applyAlignment="1">
      <alignment horizontal="center" vertical="center" wrapText="1"/>
    </xf>
    <xf numFmtId="0" fontId="18" fillId="0" borderId="1" xfId="0" applyFont="1" applyBorder="1" applyAlignment="1">
      <alignment horizontal="left" vertical="center" wrapText="1"/>
    </xf>
    <xf numFmtId="0" fontId="21" fillId="0" borderId="1" xfId="0" applyFont="1" applyBorder="1" applyAlignment="1">
      <alignment vertical="center" wrapText="1"/>
    </xf>
    <xf numFmtId="0" fontId="40" fillId="10" borderId="70" xfId="0" applyFont="1" applyFill="1" applyBorder="1" applyAlignment="1">
      <alignment horizontal="center" vertical="center"/>
    </xf>
    <xf numFmtId="0" fontId="40" fillId="10" borderId="0" xfId="0" applyFont="1" applyFill="1" applyAlignment="1">
      <alignment horizontal="center" vertical="center"/>
    </xf>
    <xf numFmtId="0" fontId="40" fillId="10" borderId="94" xfId="0" applyFont="1" applyFill="1" applyBorder="1" applyAlignment="1">
      <alignment horizontal="center" vertical="center"/>
    </xf>
    <xf numFmtId="0" fontId="62" fillId="0" borderId="2" xfId="0" applyFont="1" applyBorder="1" applyAlignment="1">
      <alignment horizontal="left" vertical="center"/>
    </xf>
    <xf numFmtId="0" fontId="62" fillId="0" borderId="68" xfId="0" applyFont="1" applyBorder="1" applyAlignment="1">
      <alignment horizontal="left" vertical="center"/>
    </xf>
    <xf numFmtId="0" fontId="62" fillId="0" borderId="3" xfId="0" applyFont="1" applyBorder="1" applyAlignment="1">
      <alignment horizontal="left" vertical="center"/>
    </xf>
    <xf numFmtId="0" fontId="60" fillId="10" borderId="95" xfId="0" applyFont="1" applyFill="1" applyBorder="1" applyAlignment="1">
      <alignment horizontal="center" vertical="center" wrapText="1"/>
    </xf>
    <xf numFmtId="0" fontId="59" fillId="10" borderId="33" xfId="0" applyFont="1" applyFill="1" applyBorder="1" applyAlignment="1">
      <alignment horizontal="center" vertical="center" wrapText="1"/>
    </xf>
    <xf numFmtId="0" fontId="59" fillId="10" borderId="80" xfId="0" applyFont="1" applyFill="1" applyBorder="1" applyAlignment="1">
      <alignment horizontal="center" vertical="center" wrapText="1"/>
    </xf>
    <xf numFmtId="0" fontId="40" fillId="10" borderId="164" xfId="0" applyFont="1" applyFill="1" applyBorder="1" applyAlignment="1">
      <alignment horizontal="center" vertical="center" wrapText="1"/>
    </xf>
    <xf numFmtId="0" fontId="21" fillId="0" borderId="78" xfId="0" applyFont="1" applyBorder="1" applyAlignment="1">
      <alignment horizontal="left" vertical="center" wrapText="1"/>
    </xf>
    <xf numFmtId="0" fontId="40" fillId="10" borderId="96" xfId="0" applyFont="1" applyFill="1" applyBorder="1" applyAlignment="1">
      <alignment horizontal="left" vertical="center" wrapText="1" indent="1"/>
    </xf>
    <xf numFmtId="0" fontId="40" fillId="10" borderId="97" xfId="0" applyFont="1" applyFill="1" applyBorder="1" applyAlignment="1">
      <alignment horizontal="left" vertical="center" wrapText="1" indent="1"/>
    </xf>
    <xf numFmtId="0" fontId="40" fillId="10" borderId="99" xfId="0" applyFont="1" applyFill="1" applyBorder="1" applyAlignment="1">
      <alignment horizontal="left" vertical="center" wrapText="1" indent="1"/>
    </xf>
    <xf numFmtId="0" fontId="60" fillId="10" borderId="8" xfId="0" applyFont="1" applyFill="1" applyBorder="1" applyAlignment="1">
      <alignment horizontal="center" vertical="center" wrapText="1"/>
    </xf>
    <xf numFmtId="0" fontId="60" fillId="10" borderId="85" xfId="0" applyFont="1" applyFill="1" applyBorder="1" applyAlignment="1">
      <alignment horizontal="center" vertical="center" wrapText="1"/>
    </xf>
    <xf numFmtId="0" fontId="60" fillId="10" borderId="10" xfId="0" applyFont="1" applyFill="1" applyBorder="1" applyAlignment="1">
      <alignment horizontal="center" vertical="center" wrapText="1"/>
    </xf>
    <xf numFmtId="0" fontId="40" fillId="10" borderId="136" xfId="0" applyFont="1" applyFill="1" applyBorder="1" applyAlignment="1">
      <alignment horizontal="center" vertical="center" wrapText="1"/>
    </xf>
    <xf numFmtId="0" fontId="40" fillId="10" borderId="112" xfId="0" applyFont="1" applyFill="1" applyBorder="1" applyAlignment="1">
      <alignment horizontal="center" vertical="center" wrapText="1"/>
    </xf>
    <xf numFmtId="0" fontId="40" fillId="10" borderId="269" xfId="0" applyFont="1" applyFill="1" applyBorder="1" applyAlignment="1">
      <alignment horizontal="center" vertical="center" wrapText="1"/>
    </xf>
    <xf numFmtId="0" fontId="44" fillId="0" borderId="27" xfId="0" applyFont="1" applyBorder="1" applyAlignment="1">
      <alignment horizontal="left" vertical="center" wrapText="1"/>
    </xf>
    <xf numFmtId="0" fontId="5" fillId="0" borderId="0" xfId="0" applyFont="1" applyAlignment="1">
      <alignment vertical="center" wrapText="1"/>
    </xf>
    <xf numFmtId="0" fontId="40" fillId="10" borderId="78" xfId="0" applyFont="1" applyFill="1" applyBorder="1" applyAlignment="1">
      <alignment horizontal="center" vertical="center" wrapText="1"/>
    </xf>
    <xf numFmtId="0" fontId="8" fillId="0" borderId="0" xfId="0" applyFont="1" applyAlignment="1">
      <alignment vertical="center" wrapText="1"/>
    </xf>
    <xf numFmtId="0" fontId="57" fillId="0" borderId="27" xfId="0" applyFont="1" applyBorder="1" applyAlignment="1">
      <alignment horizontal="left" vertical="center" wrapText="1"/>
    </xf>
    <xf numFmtId="0" fontId="45" fillId="0" borderId="0" xfId="0" applyFont="1" applyAlignment="1">
      <alignment vertical="center" wrapText="1"/>
    </xf>
    <xf numFmtId="0" fontId="57" fillId="0" borderId="52" xfId="0" applyFont="1" applyBorder="1" applyAlignment="1">
      <alignment horizontal="left" vertical="center" wrapText="1"/>
    </xf>
    <xf numFmtId="0" fontId="21" fillId="0" borderId="2" xfId="0" applyFont="1" applyBorder="1" applyAlignment="1">
      <alignment vertical="center" wrapText="1"/>
    </xf>
    <xf numFmtId="0" fontId="21" fillId="0" borderId="68" xfId="0" applyFont="1" applyBorder="1" applyAlignment="1">
      <alignment vertical="center" wrapText="1"/>
    </xf>
    <xf numFmtId="0" fontId="21" fillId="0" borderId="3" xfId="0" applyFont="1" applyBorder="1" applyAlignment="1">
      <alignment vertical="center" wrapText="1"/>
    </xf>
    <xf numFmtId="0" fontId="40" fillId="10" borderId="105" xfId="0" applyFont="1" applyFill="1" applyBorder="1" applyAlignment="1">
      <alignment horizontal="left" vertical="center" wrapText="1"/>
    </xf>
    <xf numFmtId="0" fontId="40" fillId="10" borderId="106" xfId="0" applyFont="1" applyFill="1" applyBorder="1" applyAlignment="1">
      <alignment horizontal="left" vertical="center" wrapText="1"/>
    </xf>
    <xf numFmtId="0" fontId="40" fillId="10" borderId="107" xfId="0" applyFont="1" applyFill="1" applyBorder="1" applyAlignment="1">
      <alignment horizontal="left" vertical="center" wrapText="1"/>
    </xf>
    <xf numFmtId="0" fontId="40" fillId="10" borderId="79" xfId="0" applyFont="1" applyFill="1" applyBorder="1" applyAlignment="1">
      <alignment horizontal="center" vertical="center" wrapText="1"/>
    </xf>
    <xf numFmtId="0" fontId="41" fillId="10" borderId="54" xfId="0" applyFont="1" applyFill="1" applyBorder="1" applyAlignment="1">
      <alignment horizontal="center" vertical="center" wrapText="1"/>
    </xf>
    <xf numFmtId="0" fontId="41" fillId="10" borderId="108" xfId="0" applyFont="1" applyFill="1" applyBorder="1" applyAlignment="1">
      <alignment horizontal="center" vertical="center" wrapText="1"/>
    </xf>
    <xf numFmtId="0" fontId="40" fillId="10" borderId="105" xfId="0" applyFont="1" applyFill="1" applyBorder="1" applyAlignment="1">
      <alignment horizontal="left" vertical="center" wrapText="1" indent="1"/>
    </xf>
    <xf numFmtId="0" fontId="40" fillId="10" borderId="106" xfId="0" applyFont="1" applyFill="1" applyBorder="1" applyAlignment="1">
      <alignment horizontal="left" vertical="center" wrapText="1" indent="1"/>
    </xf>
    <xf numFmtId="0" fontId="40" fillId="10" borderId="107" xfId="0" applyFont="1" applyFill="1" applyBorder="1" applyAlignment="1">
      <alignment horizontal="left" vertical="center" wrapText="1" indent="1"/>
    </xf>
    <xf numFmtId="0" fontId="5" fillId="0" borderId="4" xfId="0" applyFont="1" applyBorder="1" applyAlignment="1">
      <alignment vertical="center" wrapText="1"/>
    </xf>
    <xf numFmtId="0" fontId="5" fillId="0" borderId="112" xfId="0" applyFont="1" applyBorder="1" applyAlignment="1">
      <alignment vertical="center" wrapText="1"/>
    </xf>
    <xf numFmtId="0" fontId="5" fillId="0" borderId="8" xfId="0" applyFont="1" applyBorder="1" applyAlignment="1">
      <alignment vertical="center" wrapText="1"/>
    </xf>
    <xf numFmtId="0" fontId="18" fillId="0" borderId="41" xfId="0" applyFont="1" applyBorder="1" applyAlignment="1">
      <alignment horizontal="left" vertical="center" wrapText="1"/>
    </xf>
    <xf numFmtId="0" fontId="18" fillId="0" borderId="78" xfId="0" applyFont="1" applyBorder="1" applyAlignment="1">
      <alignment horizontal="left" vertical="center" wrapText="1"/>
    </xf>
    <xf numFmtId="0" fontId="18" fillId="0" borderId="10" xfId="0" applyFont="1" applyBorder="1" applyAlignment="1">
      <alignment horizontal="left" vertical="center" wrapText="1"/>
    </xf>
    <xf numFmtId="0" fontId="10" fillId="0" borderId="0" xfId="0" applyFont="1" applyAlignment="1">
      <alignment horizontal="left" vertical="center" wrapText="1"/>
    </xf>
    <xf numFmtId="0" fontId="40" fillId="10" borderId="11" xfId="0" applyFont="1" applyFill="1" applyBorder="1" applyAlignment="1">
      <alignment vertical="center" wrapText="1"/>
    </xf>
    <xf numFmtId="0" fontId="40" fillId="10" borderId="14" xfId="0" applyFont="1" applyFill="1" applyBorder="1" applyAlignment="1">
      <alignment vertical="center" wrapText="1"/>
    </xf>
    <xf numFmtId="0" fontId="40" fillId="10" borderId="19" xfId="0" applyFont="1" applyFill="1" applyBorder="1" applyAlignment="1">
      <alignment vertical="center" wrapText="1"/>
    </xf>
    <xf numFmtId="0" fontId="50" fillId="0" borderId="4" xfId="0" applyFont="1" applyBorder="1" applyAlignment="1">
      <alignment vertical="center" wrapText="1"/>
    </xf>
    <xf numFmtId="0" fontId="50" fillId="0" borderId="112" xfId="0" applyFont="1" applyBorder="1" applyAlignment="1">
      <alignment vertical="center" wrapText="1"/>
    </xf>
    <xf numFmtId="0" fontId="50" fillId="0" borderId="8" xfId="0" applyFont="1" applyBorder="1" applyAlignment="1">
      <alignment vertical="center" wrapText="1"/>
    </xf>
    <xf numFmtId="0" fontId="21" fillId="0" borderId="41" xfId="0" applyFont="1" applyBorder="1" applyAlignment="1">
      <alignment horizontal="left" vertical="center" wrapText="1"/>
    </xf>
    <xf numFmtId="0" fontId="21" fillId="0" borderId="10" xfId="0" applyFont="1" applyBorder="1" applyAlignment="1">
      <alignment horizontal="left" vertical="center" wrapText="1"/>
    </xf>
    <xf numFmtId="0" fontId="40" fillId="10" borderId="116" xfId="0"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18" fillId="0" borderId="2" xfId="0" applyFont="1" applyBorder="1" applyAlignment="1">
      <alignment horizontal="left" vertical="top" wrapText="1"/>
    </xf>
    <xf numFmtId="0" fontId="18" fillId="0" borderId="78" xfId="0" applyFont="1" applyBorder="1" applyAlignment="1">
      <alignment horizontal="left" vertical="top" wrapText="1"/>
    </xf>
    <xf numFmtId="0" fontId="18" fillId="0" borderId="10" xfId="0" applyFont="1" applyBorder="1" applyAlignment="1">
      <alignment horizontal="left" vertical="top" wrapText="1"/>
    </xf>
    <xf numFmtId="0" fontId="21" fillId="0" borderId="124" xfId="0" applyFont="1" applyBorder="1" applyAlignment="1">
      <alignment horizontal="left" vertical="center"/>
    </xf>
    <xf numFmtId="0" fontId="21" fillId="0" borderId="125" xfId="0" applyFont="1" applyBorder="1" applyAlignment="1">
      <alignment horizontal="left" vertical="center"/>
    </xf>
    <xf numFmtId="0" fontId="21" fillId="0" borderId="0" xfId="0" applyFont="1" applyAlignment="1">
      <alignment horizontal="left" vertical="center"/>
    </xf>
    <xf numFmtId="0" fontId="21" fillId="0" borderId="178" xfId="0" applyFont="1" applyBorder="1" applyAlignment="1">
      <alignment horizontal="left" vertical="center"/>
    </xf>
    <xf numFmtId="0" fontId="21" fillId="0" borderId="127" xfId="0" applyFont="1" applyBorder="1" applyAlignment="1">
      <alignment horizontal="left" vertical="center" wrapText="1"/>
    </xf>
    <xf numFmtId="0" fontId="21" fillId="0" borderId="128" xfId="0" applyFont="1" applyBorder="1" applyAlignment="1">
      <alignment horizontal="left" vertical="center" wrapText="1"/>
    </xf>
    <xf numFmtId="0" fontId="21" fillId="0" borderId="129" xfId="0" applyFont="1" applyBorder="1" applyAlignment="1">
      <alignment horizontal="left" vertical="center" wrapText="1"/>
    </xf>
    <xf numFmtId="0" fontId="40" fillId="10" borderId="0" xfId="0" applyFont="1" applyFill="1" applyAlignment="1">
      <alignment horizontal="left" vertical="center" wrapText="1" indent="1"/>
    </xf>
    <xf numFmtId="0" fontId="40" fillId="10" borderId="78" xfId="0" applyFont="1" applyFill="1" applyBorder="1" applyAlignment="1">
      <alignment horizontal="left" vertical="center" wrapText="1" indent="1"/>
    </xf>
    <xf numFmtId="0" fontId="40" fillId="10" borderId="12" xfId="0" applyFont="1" applyFill="1" applyBorder="1" applyAlignment="1">
      <alignment horizontal="center" vertical="center"/>
    </xf>
    <xf numFmtId="0" fontId="40" fillId="10" borderId="13" xfId="0" applyFont="1" applyFill="1" applyBorder="1" applyAlignment="1">
      <alignment horizontal="center" vertical="center"/>
    </xf>
    <xf numFmtId="0" fontId="40" fillId="10" borderId="119" xfId="0" applyFont="1" applyFill="1" applyBorder="1" applyAlignment="1">
      <alignment horizontal="center" vertical="center" wrapText="1"/>
    </xf>
    <xf numFmtId="0" fontId="40" fillId="10" borderId="120" xfId="0" applyFont="1" applyFill="1" applyBorder="1" applyAlignment="1">
      <alignment horizontal="center" vertical="center" wrapText="1"/>
    </xf>
    <xf numFmtId="0" fontId="40" fillId="10" borderId="122" xfId="0" applyFont="1" applyFill="1" applyBorder="1" applyAlignment="1">
      <alignment horizontal="center" vertical="center" wrapText="1"/>
    </xf>
    <xf numFmtId="0" fontId="40" fillId="10" borderId="121" xfId="0" applyFont="1" applyFill="1" applyBorder="1" applyAlignment="1">
      <alignment horizontal="center" vertical="center" wrapText="1"/>
    </xf>
    <xf numFmtId="0" fontId="5" fillId="0" borderId="0" xfId="0" applyFont="1" applyAlignment="1">
      <alignment horizontal="left" vertical="center" wrapText="1"/>
    </xf>
    <xf numFmtId="0" fontId="5" fillId="4" borderId="218" xfId="0" applyFont="1" applyFill="1" applyBorder="1" applyAlignment="1">
      <alignment horizontal="left" vertical="center" wrapText="1" indent="1"/>
    </xf>
    <xf numFmtId="0" fontId="78" fillId="10" borderId="0" xfId="0" applyFont="1" applyFill="1" applyAlignment="1">
      <alignment horizontal="left" vertical="center" wrapText="1" indent="1"/>
    </xf>
    <xf numFmtId="0" fontId="78" fillId="10" borderId="78" xfId="0" applyFont="1" applyFill="1" applyBorder="1" applyAlignment="1">
      <alignment horizontal="left" vertical="center" wrapText="1" indent="1"/>
    </xf>
    <xf numFmtId="0" fontId="78" fillId="10" borderId="15" xfId="0" applyFont="1" applyFill="1" applyBorder="1" applyAlignment="1">
      <alignment horizontal="center" vertical="center"/>
    </xf>
    <xf numFmtId="0" fontId="78" fillId="10" borderId="16" xfId="0" applyFont="1" applyFill="1" applyBorder="1" applyAlignment="1">
      <alignment horizontal="center" vertical="center"/>
    </xf>
    <xf numFmtId="0" fontId="78" fillId="10" borderId="17" xfId="0" applyFont="1" applyFill="1" applyBorder="1" applyAlignment="1">
      <alignment horizontal="center" vertical="center"/>
    </xf>
    <xf numFmtId="0" fontId="78" fillId="10" borderId="54" xfId="0" applyFont="1" applyFill="1" applyBorder="1" applyAlignment="1">
      <alignment horizontal="center" vertical="center"/>
    </xf>
    <xf numFmtId="0" fontId="40" fillId="10" borderId="94" xfId="0" applyFont="1" applyFill="1" applyBorder="1" applyAlignment="1">
      <alignment horizontal="left" vertical="center" indent="1"/>
    </xf>
    <xf numFmtId="0" fontId="40" fillId="10" borderId="131" xfId="0" applyFont="1" applyFill="1" applyBorder="1" applyAlignment="1">
      <alignment horizontal="left" vertical="center" indent="1"/>
    </xf>
    <xf numFmtId="0" fontId="66" fillId="0" borderId="2" xfId="0" applyFont="1" applyBorder="1" applyAlignment="1">
      <alignment horizontal="left" vertical="center" wrapText="1"/>
    </xf>
    <xf numFmtId="0" fontId="66" fillId="0" borderId="68" xfId="0" applyFont="1" applyBorder="1" applyAlignment="1">
      <alignment horizontal="left" vertical="center" wrapText="1"/>
    </xf>
    <xf numFmtId="0" fontId="66" fillId="0" borderId="3" xfId="0" applyFont="1" applyBorder="1" applyAlignment="1">
      <alignment horizontal="left" vertical="center" wrapText="1"/>
    </xf>
    <xf numFmtId="0" fontId="40" fillId="10" borderId="137" xfId="0" applyFont="1" applyFill="1" applyBorder="1" applyAlignment="1">
      <alignment horizontal="center" vertical="center" wrapText="1"/>
    </xf>
    <xf numFmtId="0" fontId="40" fillId="10" borderId="4" xfId="0" applyFont="1" applyFill="1" applyBorder="1" applyAlignment="1">
      <alignment horizontal="left" vertical="center"/>
    </xf>
    <xf numFmtId="0" fontId="40" fillId="10" borderId="39" xfId="0" applyFont="1" applyFill="1" applyBorder="1" applyAlignment="1">
      <alignment horizontal="left" vertical="center"/>
    </xf>
    <xf numFmtId="0" fontId="40" fillId="10" borderId="41" xfId="0" applyFont="1" applyFill="1" applyBorder="1" applyAlignment="1">
      <alignment horizontal="left" vertical="center"/>
    </xf>
    <xf numFmtId="0" fontId="40" fillId="10" borderId="136" xfId="0" applyFont="1" applyFill="1" applyBorder="1" applyAlignment="1">
      <alignment horizontal="center" vertical="center"/>
    </xf>
    <xf numFmtId="0" fontId="40" fillId="10" borderId="112" xfId="0" applyFont="1" applyFill="1" applyBorder="1" applyAlignment="1">
      <alignment horizontal="center" vertical="center"/>
    </xf>
    <xf numFmtId="0" fontId="40" fillId="10" borderId="8" xfId="0" applyFont="1" applyFill="1" applyBorder="1" applyAlignment="1">
      <alignment horizontal="center" vertical="center"/>
    </xf>
    <xf numFmtId="0" fontId="66" fillId="0" borderId="1" xfId="0" applyFont="1" applyBorder="1" applyAlignment="1">
      <alignment horizontal="left" vertical="center" wrapText="1"/>
    </xf>
    <xf numFmtId="0" fontId="66" fillId="0" borderId="124" xfId="0" applyFont="1" applyBorder="1" applyAlignment="1">
      <alignment horizontal="left" vertical="center" wrapText="1"/>
    </xf>
    <xf numFmtId="0" fontId="66" fillId="0" borderId="125" xfId="0" applyFont="1" applyBorder="1" applyAlignment="1">
      <alignment horizontal="left" vertical="center" wrapText="1"/>
    </xf>
    <xf numFmtId="0" fontId="66" fillId="0" borderId="0" xfId="0" applyFont="1" applyAlignment="1">
      <alignment horizontal="left" vertical="center" wrapText="1"/>
    </xf>
    <xf numFmtId="0" fontId="66" fillId="0" borderId="178" xfId="0" applyFont="1" applyBorder="1" applyAlignment="1">
      <alignment horizontal="left" vertical="center" wrapText="1"/>
    </xf>
    <xf numFmtId="0" fontId="57" fillId="0" borderId="127" xfId="0" applyFont="1" applyBorder="1" applyAlignment="1">
      <alignment horizontal="left" vertical="center" wrapText="1"/>
    </xf>
    <xf numFmtId="0" fontId="57" fillId="0" borderId="128" xfId="0" applyFont="1" applyBorder="1" applyAlignment="1">
      <alignment horizontal="left" vertical="center" wrapText="1"/>
    </xf>
    <xf numFmtId="0" fontId="57" fillId="0" borderId="129" xfId="0" applyFont="1" applyBorder="1" applyAlignment="1">
      <alignment horizontal="left" vertical="center" wrapText="1"/>
    </xf>
    <xf numFmtId="0" fontId="40" fillId="10" borderId="4" xfId="0" applyFont="1" applyFill="1" applyBorder="1" applyAlignment="1">
      <alignment horizontal="left" vertical="center" indent="1"/>
    </xf>
    <xf numFmtId="0" fontId="40" fillId="10" borderId="39" xfId="0" applyFont="1" applyFill="1" applyBorder="1" applyAlignment="1">
      <alignment horizontal="left" vertical="center" indent="1"/>
    </xf>
    <xf numFmtId="0" fontId="40" fillId="10" borderId="41" xfId="0" applyFont="1" applyFill="1" applyBorder="1" applyAlignment="1">
      <alignment horizontal="left" vertical="center" indent="1"/>
    </xf>
    <xf numFmtId="0" fontId="40" fillId="10" borderId="62" xfId="0" applyFont="1" applyFill="1" applyBorder="1" applyAlignment="1">
      <alignment horizontal="center" vertical="center"/>
    </xf>
    <xf numFmtId="0" fontId="40" fillId="10" borderId="61" xfId="0" applyFont="1" applyFill="1" applyBorder="1" applyAlignment="1">
      <alignment horizontal="center" vertical="center"/>
    </xf>
    <xf numFmtId="0" fontId="50" fillId="0" borderId="112" xfId="0" applyFont="1" applyBorder="1" applyAlignment="1">
      <alignment vertical="center"/>
    </xf>
    <xf numFmtId="0" fontId="50" fillId="0" borderId="8" xfId="0" applyFont="1" applyBorder="1" applyAlignment="1">
      <alignment vertical="center"/>
    </xf>
    <xf numFmtId="0" fontId="66" fillId="0" borderId="41" xfId="0" applyFont="1" applyBorder="1" applyAlignment="1">
      <alignment horizontal="left" vertical="center"/>
    </xf>
    <xf numFmtId="0" fontId="66" fillId="0" borderId="78" xfId="0" applyFont="1" applyBorder="1" applyAlignment="1">
      <alignment horizontal="left" vertical="center"/>
    </xf>
    <xf numFmtId="0" fontId="66" fillId="0" borderId="10" xfId="0" applyFont="1" applyBorder="1" applyAlignment="1">
      <alignment horizontal="left" vertical="center"/>
    </xf>
    <xf numFmtId="0" fontId="40" fillId="10" borderId="140" xfId="0" applyFont="1" applyFill="1" applyBorder="1" applyAlignment="1">
      <alignment horizontal="center" vertical="center" wrapText="1"/>
    </xf>
    <xf numFmtId="0" fontId="40" fillId="10" borderId="141" xfId="0" applyFont="1" applyFill="1" applyBorder="1" applyAlignment="1">
      <alignment horizontal="center" vertical="center" wrapText="1"/>
    </xf>
    <xf numFmtId="0" fontId="40" fillId="10" borderId="0" xfId="0" applyFont="1" applyFill="1" applyAlignment="1">
      <alignment horizontal="left" vertical="center" indent="1"/>
    </xf>
    <xf numFmtId="0" fontId="40" fillId="10" borderId="78" xfId="0" applyFont="1" applyFill="1" applyBorder="1" applyAlignment="1">
      <alignment horizontal="left" vertical="center" indent="1"/>
    </xf>
    <xf numFmtId="0" fontId="40" fillId="10" borderId="144" xfId="0" applyFont="1" applyFill="1" applyBorder="1" applyAlignment="1">
      <alignment horizontal="center" vertical="center" wrapText="1"/>
    </xf>
    <xf numFmtId="0" fontId="40" fillId="10" borderId="92" xfId="0" applyFont="1" applyFill="1" applyBorder="1" applyAlignment="1">
      <alignment horizontal="center" vertical="center" wrapText="1"/>
    </xf>
    <xf numFmtId="0" fontId="18" fillId="0" borderId="2" xfId="0" applyFont="1" applyBorder="1" applyAlignment="1">
      <alignment horizontal="left" vertical="center" wrapText="1"/>
    </xf>
    <xf numFmtId="0" fontId="18" fillId="0" borderId="68" xfId="0" applyFont="1" applyBorder="1" applyAlignment="1">
      <alignment horizontal="left" vertical="center" wrapText="1"/>
    </xf>
    <xf numFmtId="0" fontId="18" fillId="0" borderId="3" xfId="0" applyFont="1" applyBorder="1" applyAlignment="1">
      <alignment horizontal="left" vertical="center" wrapText="1"/>
    </xf>
    <xf numFmtId="0" fontId="50" fillId="0" borderId="2" xfId="0" applyFont="1" applyBorder="1" applyAlignment="1">
      <alignment horizontal="left" vertical="center" wrapText="1"/>
    </xf>
    <xf numFmtId="0" fontId="50" fillId="0" borderId="68" xfId="0" applyFont="1" applyBorder="1" applyAlignment="1">
      <alignment horizontal="left" vertical="center" wrapText="1"/>
    </xf>
    <xf numFmtId="0" fontId="50" fillId="0" borderId="3" xfId="0" applyFont="1" applyBorder="1" applyAlignment="1">
      <alignment horizontal="left" vertical="center" wrapText="1"/>
    </xf>
    <xf numFmtId="0" fontId="21" fillId="0" borderId="2" xfId="0" applyFont="1" applyBorder="1" applyAlignment="1">
      <alignment vertical="center"/>
    </xf>
    <xf numFmtId="0" fontId="21" fillId="0" borderId="68" xfId="0" applyFont="1" applyBorder="1" applyAlignment="1">
      <alignment vertical="center"/>
    </xf>
    <xf numFmtId="0" fontId="21" fillId="0" borderId="3" xfId="0" applyFont="1" applyBorder="1" applyAlignment="1">
      <alignment vertical="center"/>
    </xf>
    <xf numFmtId="0" fontId="44" fillId="0" borderId="27" xfId="0" applyFont="1" applyBorder="1" applyAlignment="1">
      <alignment horizontal="left" vertical="center"/>
    </xf>
    <xf numFmtId="0" fontId="51" fillId="10" borderId="0" xfId="0" applyFont="1" applyFill="1" applyAlignment="1">
      <alignment horizontal="left" vertical="center" indent="1"/>
    </xf>
    <xf numFmtId="0" fontId="44" fillId="4" borderId="218" xfId="0" applyFont="1" applyFill="1" applyBorder="1" applyAlignment="1">
      <alignment horizontal="left" vertical="center" wrapText="1" indent="1"/>
    </xf>
    <xf numFmtId="0" fontId="59" fillId="10" borderId="11" xfId="0" applyFont="1" applyFill="1" applyBorder="1" applyAlignment="1">
      <alignment horizontal="left" vertical="center" indent="1"/>
    </xf>
    <xf numFmtId="0" fontId="59" fillId="10" borderId="14" xfId="0" applyFont="1" applyFill="1" applyBorder="1" applyAlignment="1">
      <alignment horizontal="left" vertical="center" indent="1"/>
    </xf>
    <xf numFmtId="0" fontId="59" fillId="10" borderId="19" xfId="0" applyFont="1" applyFill="1" applyBorder="1" applyAlignment="1">
      <alignment horizontal="left" vertical="center" indent="1"/>
    </xf>
    <xf numFmtId="0" fontId="59" fillId="10" borderId="12" xfId="0" applyFont="1" applyFill="1" applyBorder="1" applyAlignment="1">
      <alignment horizontal="center" vertical="center"/>
    </xf>
    <xf numFmtId="0" fontId="59" fillId="10" borderId="13" xfId="0" applyFont="1" applyFill="1" applyBorder="1" applyAlignment="1">
      <alignment horizontal="center" vertical="center"/>
    </xf>
    <xf numFmtId="0" fontId="97" fillId="10" borderId="15" xfId="0" applyFont="1" applyFill="1" applyBorder="1" applyAlignment="1">
      <alignment horizontal="center" vertical="center"/>
    </xf>
    <xf numFmtId="0" fontId="97" fillId="10" borderId="16" xfId="0" applyFont="1" applyFill="1" applyBorder="1" applyAlignment="1">
      <alignment horizontal="center" vertical="center"/>
    </xf>
    <xf numFmtId="0" fontId="97" fillId="10" borderId="17" xfId="0" applyFont="1" applyFill="1" applyBorder="1" applyAlignment="1">
      <alignment horizontal="center" vertical="center"/>
    </xf>
    <xf numFmtId="0" fontId="97" fillId="10" borderId="54" xfId="0" applyFont="1" applyFill="1" applyBorder="1" applyAlignment="1">
      <alignment horizontal="center" vertical="center"/>
    </xf>
    <xf numFmtId="0" fontId="57" fillId="0" borderId="2" xfId="0" applyFont="1" applyBorder="1" applyAlignment="1">
      <alignment vertical="center" wrapText="1"/>
    </xf>
    <xf numFmtId="0" fontId="57" fillId="0" borderId="68" xfId="0" applyFont="1" applyBorder="1" applyAlignment="1">
      <alignment vertical="center" wrapText="1"/>
    </xf>
    <xf numFmtId="0" fontId="57" fillId="0" borderId="3" xfId="0" applyFont="1" applyBorder="1" applyAlignment="1">
      <alignment vertical="center" wrapText="1"/>
    </xf>
    <xf numFmtId="0" fontId="97" fillId="10" borderId="12" xfId="0" applyFont="1" applyFill="1" applyBorder="1" applyAlignment="1">
      <alignment horizontal="center" vertical="center"/>
    </xf>
    <xf numFmtId="0" fontId="97" fillId="10" borderId="13" xfId="0" applyFont="1" applyFill="1" applyBorder="1" applyAlignment="1">
      <alignment horizontal="center" vertical="center"/>
    </xf>
    <xf numFmtId="0" fontId="97" fillId="10" borderId="40" xfId="0" applyFont="1" applyFill="1" applyBorder="1" applyAlignment="1">
      <alignment horizontal="center" vertical="center"/>
    </xf>
    <xf numFmtId="0" fontId="54" fillId="0" borderId="0" xfId="0" applyFont="1" applyAlignment="1">
      <alignment horizontal="left" vertical="center" wrapText="1"/>
    </xf>
    <xf numFmtId="0" fontId="39" fillId="10" borderId="0" xfId="0" applyFont="1" applyFill="1" applyAlignment="1">
      <alignment horizontal="left" vertical="center" indent="1"/>
    </xf>
    <xf numFmtId="0" fontId="45" fillId="4" borderId="210" xfId="0" applyFont="1" applyFill="1" applyBorder="1" applyAlignment="1">
      <alignment horizontal="left" vertical="center" wrapText="1" indent="1"/>
    </xf>
    <xf numFmtId="0" fontId="45" fillId="4" borderId="211" xfId="0" applyFont="1" applyFill="1" applyBorder="1" applyAlignment="1">
      <alignment horizontal="left" vertical="center" wrapText="1" indent="1"/>
    </xf>
    <xf numFmtId="0" fontId="45" fillId="4" borderId="212" xfId="0" applyFont="1" applyFill="1" applyBorder="1" applyAlignment="1">
      <alignment horizontal="left" vertical="center" wrapText="1" indent="1"/>
    </xf>
    <xf numFmtId="0" fontId="59" fillId="10" borderId="213" xfId="0" applyFont="1" applyFill="1" applyBorder="1" applyAlignment="1">
      <alignment horizontal="center" vertical="center"/>
    </xf>
    <xf numFmtId="0" fontId="59" fillId="10" borderId="166" xfId="0" applyFont="1" applyFill="1" applyBorder="1" applyAlignment="1">
      <alignment horizontal="center" vertical="center"/>
    </xf>
    <xf numFmtId="0" fontId="96" fillId="10" borderId="32" xfId="0" applyFont="1" applyFill="1" applyBorder="1" applyAlignment="1">
      <alignment horizontal="left" vertical="center" wrapText="1"/>
    </xf>
    <xf numFmtId="0" fontId="96" fillId="10" borderId="21" xfId="0" applyFont="1" applyFill="1" applyBorder="1" applyAlignment="1">
      <alignment horizontal="left" vertical="center" wrapText="1"/>
    </xf>
    <xf numFmtId="0" fontId="96" fillId="10" borderId="31" xfId="0" applyFont="1" applyFill="1" applyBorder="1" applyAlignment="1">
      <alignment horizontal="center" vertical="center" wrapText="1"/>
    </xf>
    <xf numFmtId="0" fontId="96" fillId="10" borderId="33" xfId="0" applyFont="1" applyFill="1" applyBorder="1" applyAlignment="1">
      <alignment horizontal="center" vertical="center" wrapText="1"/>
    </xf>
    <xf numFmtId="0" fontId="96" fillId="10" borderId="61" xfId="0" applyFont="1" applyFill="1" applyBorder="1" applyAlignment="1">
      <alignment horizontal="center" vertical="center" wrapText="1"/>
    </xf>
    <xf numFmtId="0" fontId="103" fillId="0" borderId="2" xfId="0" applyFont="1" applyBorder="1" applyAlignment="1">
      <alignment horizontal="left" vertical="center" wrapText="1"/>
    </xf>
    <xf numFmtId="0" fontId="103" fillId="0" borderId="68" xfId="0" applyFont="1" applyBorder="1" applyAlignment="1">
      <alignment horizontal="left" vertical="center" wrapText="1"/>
    </xf>
    <xf numFmtId="0" fontId="103" fillId="0" borderId="3" xfId="0" applyFont="1" applyBorder="1" applyAlignment="1">
      <alignment horizontal="left" vertical="center" wrapText="1"/>
    </xf>
    <xf numFmtId="0" fontId="39" fillId="10" borderId="0" xfId="0" applyFont="1" applyFill="1" applyAlignment="1">
      <alignment horizontal="left" vertical="center" wrapText="1" indent="1"/>
    </xf>
    <xf numFmtId="0" fontId="78" fillId="10" borderId="94" xfId="0" applyFont="1" applyFill="1" applyBorder="1" applyAlignment="1">
      <alignment horizontal="left" vertical="center" wrapText="1" indent="1"/>
    </xf>
    <xf numFmtId="0" fontId="78" fillId="10" borderId="131" xfId="0" applyFont="1" applyFill="1" applyBorder="1" applyAlignment="1">
      <alignment horizontal="left" vertical="center" wrapText="1" indent="1"/>
    </xf>
    <xf numFmtId="0" fontId="44" fillId="0" borderId="2" xfId="0" applyFont="1" applyBorder="1" applyAlignment="1">
      <alignment vertical="center" wrapText="1"/>
    </xf>
    <xf numFmtId="0" fontId="44" fillId="0" borderId="68" xfId="0" applyFont="1" applyBorder="1" applyAlignment="1">
      <alignment vertical="center" wrapText="1"/>
    </xf>
    <xf numFmtId="0" fontId="44" fillId="0" borderId="3" xfId="0" applyFont="1" applyBorder="1" applyAlignment="1">
      <alignment vertical="center" wrapText="1"/>
    </xf>
    <xf numFmtId="0" fontId="40" fillId="10" borderId="32" xfId="0" applyFont="1" applyFill="1" applyBorder="1" applyAlignment="1">
      <alignment horizontal="left" vertical="center" wrapText="1" indent="1"/>
    </xf>
    <xf numFmtId="0" fontId="40" fillId="10" borderId="32" xfId="0" applyFont="1" applyFill="1" applyBorder="1" applyAlignment="1">
      <alignment horizontal="left" vertical="center" wrapText="1"/>
    </xf>
    <xf numFmtId="0" fontId="18" fillId="4" borderId="210" xfId="0" applyFont="1" applyFill="1" applyBorder="1" applyAlignment="1">
      <alignment horizontal="left" vertical="center" wrapText="1" indent="1"/>
    </xf>
    <xf numFmtId="0" fontId="18" fillId="4" borderId="211" xfId="0" applyFont="1" applyFill="1" applyBorder="1" applyAlignment="1">
      <alignment horizontal="left" vertical="center" wrapText="1" indent="1"/>
    </xf>
    <xf numFmtId="0" fontId="18" fillId="4" borderId="212" xfId="0" applyFont="1" applyFill="1" applyBorder="1" applyAlignment="1">
      <alignment horizontal="left" vertical="center" wrapText="1" indent="1"/>
    </xf>
    <xf numFmtId="0" fontId="40" fillId="10" borderId="256" xfId="0" applyFont="1" applyFill="1" applyBorder="1" applyAlignment="1">
      <alignment horizontal="center" vertical="center"/>
    </xf>
    <xf numFmtId="0" fontId="40" fillId="10" borderId="257" xfId="0" applyFont="1" applyFill="1" applyBorder="1" applyAlignment="1">
      <alignment horizontal="center" vertical="center"/>
    </xf>
    <xf numFmtId="0" fontId="40" fillId="10" borderId="258" xfId="0" applyFont="1" applyFill="1" applyBorder="1" applyAlignment="1">
      <alignment horizontal="center" vertical="center"/>
    </xf>
    <xf numFmtId="0" fontId="40" fillId="10" borderId="205" xfId="0" applyFont="1" applyFill="1" applyBorder="1" applyAlignment="1">
      <alignment horizontal="center" vertical="center"/>
    </xf>
    <xf numFmtId="0" fontId="40" fillId="10" borderId="259" xfId="0" applyFont="1" applyFill="1" applyBorder="1" applyAlignment="1">
      <alignment horizontal="center" vertical="center"/>
    </xf>
    <xf numFmtId="0" fontId="40" fillId="10" borderId="14" xfId="0" applyFont="1" applyFill="1" applyBorder="1" applyAlignment="1">
      <alignment horizontal="center" vertical="center"/>
    </xf>
    <xf numFmtId="0" fontId="40" fillId="10" borderId="34" xfId="0" applyFont="1" applyFill="1" applyBorder="1" applyAlignment="1">
      <alignment horizontal="center" vertical="center"/>
    </xf>
    <xf numFmtId="0" fontId="40" fillId="10" borderId="260" xfId="0" applyFont="1" applyFill="1" applyBorder="1" applyAlignment="1">
      <alignment horizontal="center" vertical="center"/>
    </xf>
    <xf numFmtId="0" fontId="18" fillId="4" borderId="210" xfId="0" applyFont="1" applyFill="1" applyBorder="1" applyAlignment="1">
      <alignment horizontal="left" vertical="center" wrapText="1"/>
    </xf>
    <xf numFmtId="0" fontId="18" fillId="4" borderId="211"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44" fillId="4" borderId="210" xfId="0" applyFont="1" applyFill="1" applyBorder="1" applyAlignment="1">
      <alignment horizontal="left" vertical="center" wrapText="1" indent="1"/>
    </xf>
    <xf numFmtId="0" fontId="44" fillId="4" borderId="211" xfId="0" applyFont="1" applyFill="1" applyBorder="1" applyAlignment="1">
      <alignment horizontal="left" vertical="center" wrapText="1" indent="1"/>
    </xf>
    <xf numFmtId="0" fontId="44" fillId="4" borderId="212" xfId="0" applyFont="1" applyFill="1" applyBorder="1" applyAlignment="1">
      <alignment horizontal="left" vertical="center" wrapText="1" indent="1"/>
    </xf>
    <xf numFmtId="0" fontId="78" fillId="10" borderId="12" xfId="0" applyFont="1" applyFill="1" applyBorder="1" applyAlignment="1">
      <alignment horizontal="center" vertical="center"/>
    </xf>
    <xf numFmtId="0" fontId="78" fillId="10" borderId="13" xfId="0" applyFont="1" applyFill="1" applyBorder="1" applyAlignment="1">
      <alignment horizontal="center" vertical="center"/>
    </xf>
    <xf numFmtId="0" fontId="78" fillId="10" borderId="40" xfId="0" applyFont="1" applyFill="1" applyBorder="1" applyAlignment="1">
      <alignment horizontal="center" vertical="center"/>
    </xf>
    <xf numFmtId="0" fontId="105" fillId="10" borderId="0" xfId="0" applyFont="1" applyFill="1" applyAlignment="1">
      <alignment horizontal="left" vertical="center" wrapText="1" indent="1"/>
    </xf>
    <xf numFmtId="0" fontId="40" fillId="10" borderId="96" xfId="0" applyFont="1" applyFill="1" applyBorder="1" applyAlignment="1">
      <alignment horizontal="left" vertical="center" indent="1"/>
    </xf>
    <xf numFmtId="0" fontId="40" fillId="10" borderId="97" xfId="0" applyFont="1" applyFill="1" applyBorder="1" applyAlignment="1">
      <alignment horizontal="left" vertical="center" indent="1"/>
    </xf>
    <xf numFmtId="0" fontId="40" fillId="10" borderId="99" xfId="0" applyFont="1" applyFill="1" applyBorder="1" applyAlignment="1">
      <alignment horizontal="left" vertical="center" indent="1"/>
    </xf>
    <xf numFmtId="0" fontId="40" fillId="10" borderId="17" xfId="0" applyFont="1" applyFill="1" applyBorder="1" applyAlignment="1">
      <alignment horizontal="center" vertical="center"/>
    </xf>
    <xf numFmtId="0" fontId="40" fillId="10" borderId="54" xfId="0" applyFont="1" applyFill="1" applyBorder="1" applyAlignment="1">
      <alignment horizontal="center" vertical="center"/>
    </xf>
    <xf numFmtId="0" fontId="40" fillId="10" borderId="96" xfId="0" applyFont="1" applyFill="1" applyBorder="1" applyAlignment="1">
      <alignment horizontal="left" vertical="center"/>
    </xf>
    <xf numFmtId="0" fontId="40" fillId="10" borderId="97" xfId="0" applyFont="1" applyFill="1" applyBorder="1" applyAlignment="1">
      <alignment horizontal="left" vertical="center"/>
    </xf>
    <xf numFmtId="0" fontId="40" fillId="10" borderId="99" xfId="0" applyFont="1" applyFill="1" applyBorder="1" applyAlignment="1">
      <alignment horizontal="left" vertical="center"/>
    </xf>
    <xf numFmtId="0" fontId="40" fillId="10" borderId="264" xfId="0" applyFont="1" applyFill="1" applyBorder="1" applyAlignment="1">
      <alignment horizontal="left" vertical="center"/>
    </xf>
    <xf numFmtId="0" fontId="44" fillId="0" borderId="0" xfId="0" applyFont="1" applyAlignment="1">
      <alignment vertical="center"/>
    </xf>
    <xf numFmtId="0" fontId="44" fillId="4" borderId="211" xfId="0" applyFont="1" applyFill="1" applyBorder="1" applyAlignment="1">
      <alignment horizontal="left" vertical="center" wrapText="1"/>
    </xf>
    <xf numFmtId="0" fontId="44" fillId="4" borderId="212" xfId="0" applyFont="1" applyFill="1" applyBorder="1" applyAlignment="1">
      <alignment horizontal="left" vertical="center" wrapText="1"/>
    </xf>
    <xf numFmtId="0" fontId="78" fillId="10" borderId="0" xfId="0" applyFont="1" applyFill="1" applyAlignment="1">
      <alignment vertical="center" wrapText="1"/>
    </xf>
    <xf numFmtId="0" fontId="78" fillId="10" borderId="78" xfId="0" applyFont="1" applyFill="1" applyBorder="1" applyAlignment="1">
      <alignment vertical="center" wrapText="1"/>
    </xf>
    <xf numFmtId="0" fontId="3" fillId="0" borderId="0" xfId="0" applyFont="1" applyAlignment="1">
      <alignment horizontal="left" vertical="center" wrapText="1"/>
    </xf>
    <xf numFmtId="0" fontId="18" fillId="4" borderId="210" xfId="0" applyFont="1" applyFill="1" applyBorder="1" applyAlignment="1">
      <alignment horizontal="left" vertical="center" indent="1"/>
    </xf>
    <xf numFmtId="0" fontId="43" fillId="4" borderId="211" xfId="0" applyFont="1" applyFill="1" applyBorder="1" applyAlignment="1">
      <alignment horizontal="left" vertical="center" indent="1"/>
    </xf>
    <xf numFmtId="0" fontId="43" fillId="4" borderId="212" xfId="0" applyFont="1" applyFill="1" applyBorder="1" applyAlignment="1">
      <alignment horizontal="left" vertical="center" indent="1"/>
    </xf>
    <xf numFmtId="0" fontId="5" fillId="4" borderId="210" xfId="0" applyFont="1" applyFill="1" applyBorder="1" applyAlignment="1">
      <alignment horizontal="left" vertical="center" wrapText="1" indent="1"/>
    </xf>
    <xf numFmtId="0" fontId="5" fillId="4" borderId="211" xfId="0" applyFont="1" applyFill="1" applyBorder="1" applyAlignment="1">
      <alignment horizontal="left" vertical="center" wrapText="1" indent="1"/>
    </xf>
    <xf numFmtId="0" fontId="5" fillId="4" borderId="212" xfId="0" applyFont="1" applyFill="1" applyBorder="1" applyAlignment="1">
      <alignment horizontal="left" vertical="center" wrapText="1" indent="1"/>
    </xf>
    <xf numFmtId="0" fontId="44" fillId="4" borderId="211" xfId="0" applyFont="1" applyFill="1" applyBorder="1" applyAlignment="1">
      <alignment horizontal="left" vertical="center" indent="1"/>
    </xf>
    <xf numFmtId="0" fontId="44" fillId="4" borderId="212" xfId="0" applyFont="1" applyFill="1" applyBorder="1" applyAlignment="1">
      <alignment horizontal="left" vertical="center" indent="1"/>
    </xf>
    <xf numFmtId="0" fontId="51" fillId="10" borderId="0" xfId="0" applyFont="1" applyFill="1" applyAlignment="1">
      <alignment horizontal="left" vertical="center" wrapText="1" indent="1"/>
    </xf>
    <xf numFmtId="0" fontId="78" fillId="10" borderId="28" xfId="0" applyFont="1" applyFill="1" applyBorder="1" applyAlignment="1">
      <alignment horizontal="center" vertical="center" wrapText="1"/>
    </xf>
    <xf numFmtId="0" fontId="78" fillId="10" borderId="29" xfId="0" applyFont="1" applyFill="1" applyBorder="1" applyAlignment="1">
      <alignment horizontal="center" vertical="center"/>
    </xf>
    <xf numFmtId="0" fontId="78" fillId="10" borderId="30" xfId="0" applyFont="1" applyFill="1" applyBorder="1" applyAlignment="1">
      <alignment horizontal="center" vertical="center"/>
    </xf>
    <xf numFmtId="0" fontId="18" fillId="0" borderId="144" xfId="0" applyFont="1" applyBorder="1" applyAlignment="1">
      <alignment horizontal="left" vertical="center" wrapText="1"/>
    </xf>
    <xf numFmtId="0" fontId="18" fillId="0" borderId="144" xfId="0" applyFont="1" applyBorder="1" applyAlignment="1">
      <alignment horizontal="left" vertical="center"/>
    </xf>
    <xf numFmtId="0" fontId="18" fillId="0" borderId="0" xfId="0" applyFont="1" applyAlignment="1">
      <alignment horizontal="left" vertical="center"/>
    </xf>
    <xf numFmtId="0" fontId="78" fillId="10" borderId="70" xfId="0" applyFont="1" applyFill="1" applyBorder="1" applyAlignment="1">
      <alignment horizontal="center" vertical="center"/>
    </xf>
    <xf numFmtId="0" fontId="78" fillId="10" borderId="0" xfId="0" applyFont="1" applyFill="1" applyAlignment="1">
      <alignment horizontal="center" vertical="center"/>
    </xf>
    <xf numFmtId="0" fontId="78" fillId="10" borderId="85" xfId="0" applyFont="1" applyFill="1" applyBorder="1" applyAlignment="1">
      <alignment horizontal="center" vertical="center"/>
    </xf>
    <xf numFmtId="0" fontId="43" fillId="4" borderId="211" xfId="0" applyFont="1" applyFill="1" applyBorder="1" applyAlignment="1">
      <alignment horizontal="left" vertical="center" wrapText="1" indent="1"/>
    </xf>
    <xf numFmtId="0" fontId="43" fillId="4" borderId="212" xfId="0" applyFont="1" applyFill="1" applyBorder="1" applyAlignment="1">
      <alignment horizontal="left" vertical="center" wrapText="1" indent="1"/>
    </xf>
    <xf numFmtId="0" fontId="96" fillId="10" borderId="96" xfId="0" applyFont="1" applyFill="1" applyBorder="1" applyAlignment="1">
      <alignment horizontal="left" vertical="center" wrapText="1" indent="1"/>
    </xf>
    <xf numFmtId="0" fontId="96" fillId="10" borderId="99" xfId="0" applyFont="1" applyFill="1" applyBorder="1" applyAlignment="1">
      <alignment horizontal="left" vertical="center" wrapText="1" indent="1"/>
    </xf>
    <xf numFmtId="0" fontId="96" fillId="10" borderId="112" xfId="0" applyFont="1" applyFill="1" applyBorder="1" applyAlignment="1">
      <alignment horizontal="center" vertical="center" wrapText="1"/>
    </xf>
    <xf numFmtId="0" fontId="96" fillId="10" borderId="8" xfId="0" applyFont="1" applyFill="1" applyBorder="1" applyAlignment="1">
      <alignment horizontal="center" vertical="center" wrapText="1"/>
    </xf>
    <xf numFmtId="0" fontId="45" fillId="4" borderId="210" xfId="0" applyFont="1" applyFill="1" applyBorder="1" applyAlignment="1">
      <alignment horizontal="left" vertical="center" wrapText="1"/>
    </xf>
    <xf numFmtId="0" fontId="45" fillId="4" borderId="211" xfId="0" applyFont="1" applyFill="1" applyBorder="1" applyAlignment="1">
      <alignment horizontal="left" vertical="center" wrapText="1"/>
    </xf>
    <xf numFmtId="0" fontId="45" fillId="4" borderId="212" xfId="0" applyFont="1" applyFill="1" applyBorder="1" applyAlignment="1">
      <alignment horizontal="left" vertical="center" wrapText="1"/>
    </xf>
    <xf numFmtId="0" fontId="78" fillId="10" borderId="94" xfId="0" applyFont="1" applyFill="1" applyBorder="1" applyAlignment="1">
      <alignment vertical="center" wrapText="1"/>
    </xf>
    <xf numFmtId="0" fontId="78" fillId="10" borderId="131" xfId="0" applyFont="1" applyFill="1" applyBorder="1" applyAlignment="1">
      <alignment vertical="center" wrapText="1"/>
    </xf>
    <xf numFmtId="0" fontId="44" fillId="0" borderId="1" xfId="0" applyFont="1" applyBorder="1" applyAlignment="1">
      <alignment horizontal="left" vertical="center" wrapText="1" indent="1"/>
    </xf>
    <xf numFmtId="0" fontId="43" fillId="0" borderId="1" xfId="0" applyFont="1" applyBorder="1" applyAlignment="1">
      <alignment horizontal="left" vertical="center" wrapText="1" indent="1"/>
    </xf>
    <xf numFmtId="0" fontId="2" fillId="4" borderId="211" xfId="0" applyFont="1" applyFill="1" applyBorder="1" applyAlignment="1">
      <alignment horizontal="left" vertical="center" wrapText="1" indent="1"/>
    </xf>
    <xf numFmtId="0" fontId="2" fillId="4" borderId="212" xfId="0" applyFont="1" applyFill="1" applyBorder="1" applyAlignment="1">
      <alignment horizontal="left" vertical="center" wrapText="1" indent="1"/>
    </xf>
    <xf numFmtId="0" fontId="73" fillId="10" borderId="12" xfId="0" applyFont="1" applyFill="1" applyBorder="1" applyAlignment="1">
      <alignment horizontal="center" vertical="center"/>
    </xf>
    <xf numFmtId="0" fontId="73" fillId="10" borderId="13" xfId="0" applyFont="1" applyFill="1" applyBorder="1" applyAlignment="1">
      <alignment horizontal="center" vertical="center"/>
    </xf>
    <xf numFmtId="0" fontId="44" fillId="0" borderId="2" xfId="0" applyFont="1" applyBorder="1" applyAlignment="1">
      <alignment horizontal="left" vertical="center" wrapText="1" indent="1"/>
    </xf>
    <xf numFmtId="0" fontId="44" fillId="0" borderId="68" xfId="0" applyFont="1" applyBorder="1" applyAlignment="1">
      <alignment horizontal="left" vertical="center" wrapText="1" indent="1"/>
    </xf>
    <xf numFmtId="0" fontId="44" fillId="0" borderId="3" xfId="0" applyFont="1" applyBorder="1" applyAlignment="1">
      <alignment horizontal="left" vertical="center" wrapText="1" indent="1"/>
    </xf>
    <xf numFmtId="0" fontId="18" fillId="4" borderId="1" xfId="0" applyFont="1" applyFill="1" applyBorder="1" applyAlignment="1">
      <alignment horizontal="left" vertical="center" wrapText="1" indent="1"/>
    </xf>
    <xf numFmtId="0" fontId="44" fillId="0" borderId="26" xfId="0" applyFont="1" applyBorder="1" applyAlignment="1">
      <alignment horizontal="left" vertical="center" wrapText="1" indent="1"/>
    </xf>
    <xf numFmtId="0" fontId="44" fillId="0" borderId="234" xfId="0" applyFont="1" applyBorder="1" applyAlignment="1">
      <alignment horizontal="left" vertical="center" wrapText="1" indent="1"/>
    </xf>
    <xf numFmtId="0" fontId="44" fillId="0" borderId="9" xfId="0" applyFont="1" applyBorder="1" applyAlignment="1">
      <alignment horizontal="left" vertical="center" wrapText="1" indent="1"/>
    </xf>
    <xf numFmtId="0" fontId="44" fillId="0" borderId="2" xfId="0" applyFont="1" applyBorder="1" applyAlignment="1">
      <alignment horizontal="left" vertical="center" wrapText="1"/>
    </xf>
    <xf numFmtId="0" fontId="44" fillId="0" borderId="68" xfId="0" applyFont="1" applyBorder="1" applyAlignment="1">
      <alignment horizontal="left" vertical="center" wrapText="1"/>
    </xf>
    <xf numFmtId="0" fontId="44" fillId="0" borderId="3" xfId="0" applyFont="1" applyBorder="1" applyAlignment="1">
      <alignment horizontal="left" vertical="center" wrapText="1"/>
    </xf>
    <xf numFmtId="0" fontId="78" fillId="10" borderId="96" xfId="0" applyFont="1" applyFill="1" applyBorder="1" applyAlignment="1">
      <alignment horizontal="left" vertical="center" wrapText="1" indent="1"/>
    </xf>
    <xf numFmtId="0" fontId="78" fillId="10" borderId="97" xfId="0" applyFont="1" applyFill="1" applyBorder="1" applyAlignment="1">
      <alignment horizontal="left" vertical="center" wrapText="1" indent="1"/>
    </xf>
    <xf numFmtId="0" fontId="78" fillId="10" borderId="99" xfId="0" applyFont="1" applyFill="1" applyBorder="1" applyAlignment="1">
      <alignment horizontal="left" vertical="center" wrapText="1" indent="1"/>
    </xf>
    <xf numFmtId="0" fontId="40" fillId="10" borderId="87" xfId="0" applyFont="1" applyFill="1" applyBorder="1" applyAlignment="1">
      <alignment horizontal="center" vertical="center"/>
    </xf>
    <xf numFmtId="0" fontId="40" fillId="10" borderId="178" xfId="0" applyFont="1" applyFill="1" applyBorder="1" applyAlignment="1">
      <alignment horizontal="center" vertical="center"/>
    </xf>
    <xf numFmtId="0" fontId="40" fillId="10" borderId="232" xfId="0" applyFont="1" applyFill="1" applyBorder="1" applyAlignment="1">
      <alignment horizontal="center" vertical="center"/>
    </xf>
    <xf numFmtId="0" fontId="59" fillId="10" borderId="15" xfId="0" applyFont="1" applyFill="1" applyBorder="1" applyAlignment="1">
      <alignment horizontal="center" vertical="center"/>
    </xf>
    <xf numFmtId="0" fontId="59" fillId="10" borderId="17" xfId="0" applyFont="1" applyFill="1" applyBorder="1" applyAlignment="1">
      <alignment horizontal="center" vertical="center"/>
    </xf>
    <xf numFmtId="0" fontId="59" fillId="10" borderId="16" xfId="0" applyFont="1" applyFill="1" applyBorder="1" applyAlignment="1">
      <alignment horizontal="center" vertical="center"/>
    </xf>
    <xf numFmtId="0" fontId="59" fillId="10" borderId="164" xfId="0" applyFont="1" applyFill="1" applyBorder="1" applyAlignment="1">
      <alignment horizontal="center" vertical="center"/>
    </xf>
    <xf numFmtId="0" fontId="19" fillId="4" borderId="210" xfId="0" applyFont="1" applyFill="1" applyBorder="1" applyAlignment="1">
      <alignment horizontal="left" vertical="center" wrapText="1" indent="1"/>
    </xf>
    <xf numFmtId="0" fontId="19" fillId="4" borderId="211" xfId="0" applyFont="1" applyFill="1" applyBorder="1" applyAlignment="1">
      <alignment horizontal="left" vertical="center" wrapText="1" indent="1"/>
    </xf>
    <xf numFmtId="0" fontId="19" fillId="4" borderId="212" xfId="0" applyFont="1" applyFill="1" applyBorder="1" applyAlignment="1">
      <alignment horizontal="left" vertical="center" wrapText="1" indent="1"/>
    </xf>
    <xf numFmtId="0" fontId="18" fillId="4" borderId="211" xfId="0" applyFont="1" applyFill="1" applyBorder="1" applyAlignment="1">
      <alignment horizontal="left" vertical="center" indent="1"/>
    </xf>
    <xf numFmtId="0" fontId="18" fillId="4" borderId="212" xfId="0" applyFont="1" applyFill="1" applyBorder="1" applyAlignment="1">
      <alignment horizontal="left" vertical="center" indent="1"/>
    </xf>
    <xf numFmtId="0" fontId="11" fillId="4" borderId="2" xfId="0" applyFont="1" applyFill="1" applyBorder="1" applyAlignment="1">
      <alignment horizontal="left" vertical="center" wrapText="1" indent="1"/>
    </xf>
    <xf numFmtId="0" fontId="11" fillId="4" borderId="68" xfId="0" applyFont="1" applyFill="1" applyBorder="1" applyAlignment="1">
      <alignment horizontal="left" vertical="center" wrapText="1" indent="1"/>
    </xf>
    <xf numFmtId="0" fontId="11" fillId="4" borderId="3" xfId="0" applyFont="1" applyFill="1" applyBorder="1" applyAlignment="1">
      <alignment horizontal="left" vertical="center" wrapText="1" indent="1"/>
    </xf>
    <xf numFmtId="0" fontId="78" fillId="10" borderId="12" xfId="0" applyFont="1" applyFill="1" applyBorder="1" applyAlignment="1">
      <alignment horizontal="center" vertical="center" wrapText="1"/>
    </xf>
    <xf numFmtId="0" fontId="78" fillId="10" borderId="13" xfId="0" applyFont="1" applyFill="1" applyBorder="1" applyAlignment="1">
      <alignment horizontal="center" vertical="center" wrapText="1"/>
    </xf>
    <xf numFmtId="0" fontId="59" fillId="10" borderId="18" xfId="0" applyFont="1" applyFill="1" applyBorder="1" applyAlignment="1">
      <alignment horizontal="center" vertical="center"/>
    </xf>
    <xf numFmtId="0" fontId="59" fillId="10" borderId="84" xfId="0" applyFont="1" applyFill="1" applyBorder="1" applyAlignment="1">
      <alignment horizontal="center" vertical="center"/>
    </xf>
    <xf numFmtId="0" fontId="59" fillId="10" borderId="83" xfId="0" applyFont="1" applyFill="1" applyBorder="1" applyAlignment="1">
      <alignment horizontal="center" vertical="center"/>
    </xf>
    <xf numFmtId="0" fontId="59" fillId="10" borderId="0" xfId="0" applyFont="1" applyFill="1" applyAlignment="1">
      <alignment horizontal="center" vertical="center"/>
    </xf>
    <xf numFmtId="0" fontId="59" fillId="10" borderId="94" xfId="0" applyFont="1" applyFill="1" applyBorder="1" applyAlignment="1">
      <alignment horizontal="center" vertical="center"/>
    </xf>
    <xf numFmtId="0" fontId="28" fillId="0" borderId="2" xfId="0" applyFont="1" applyBorder="1" applyAlignment="1">
      <alignment horizontal="left" vertical="center" wrapText="1" indent="1"/>
    </xf>
    <xf numFmtId="0" fontId="28" fillId="0" borderId="68" xfId="0" applyFont="1" applyBorder="1" applyAlignment="1">
      <alignment horizontal="left" vertical="center" wrapText="1" indent="1"/>
    </xf>
    <xf numFmtId="0" fontId="28" fillId="0" borderId="3" xfId="0" applyFont="1" applyBorder="1" applyAlignment="1">
      <alignment horizontal="left" vertical="center" wrapText="1" indent="1"/>
    </xf>
    <xf numFmtId="0" fontId="18" fillId="4" borderId="2" xfId="0" applyFont="1" applyFill="1" applyBorder="1" applyAlignment="1">
      <alignment horizontal="left" vertical="center" wrapText="1" indent="1"/>
    </xf>
    <xf numFmtId="0" fontId="18" fillId="4" borderId="68" xfId="0" applyFont="1" applyFill="1" applyBorder="1" applyAlignment="1">
      <alignment horizontal="left" vertical="center" wrapText="1" indent="1"/>
    </xf>
    <xf numFmtId="0" fontId="18" fillId="4" borderId="3" xfId="0" applyFont="1" applyFill="1" applyBorder="1" applyAlignment="1">
      <alignment horizontal="left" vertical="center" wrapText="1" indent="1"/>
    </xf>
    <xf numFmtId="0" fontId="28" fillId="4" borderId="2" xfId="0" applyFont="1" applyFill="1" applyBorder="1" applyAlignment="1">
      <alignment horizontal="left" vertical="center" wrapText="1" indent="1"/>
    </xf>
    <xf numFmtId="0" fontId="28" fillId="4" borderId="68" xfId="0" applyFont="1" applyFill="1" applyBorder="1" applyAlignment="1">
      <alignment horizontal="left" vertical="center" wrapText="1" indent="1"/>
    </xf>
    <xf numFmtId="0" fontId="28" fillId="4" borderId="3" xfId="0" applyFont="1" applyFill="1" applyBorder="1" applyAlignment="1">
      <alignment horizontal="left" vertical="center" wrapText="1" indent="1"/>
    </xf>
    <xf numFmtId="0" fontId="38" fillId="10" borderId="78" xfId="0" applyFont="1" applyFill="1" applyBorder="1" applyAlignment="1">
      <alignment horizontal="left" vertical="center" wrapText="1" indent="1"/>
    </xf>
    <xf numFmtId="0" fontId="0" fillId="0" borderId="0" xfId="0" applyAlignment="1">
      <alignment horizontal="left" vertical="center" wrapText="1"/>
    </xf>
    <xf numFmtId="0" fontId="103" fillId="0" borderId="27" xfId="0" applyFont="1" applyBorder="1" applyAlignment="1">
      <alignment horizontal="left" vertical="center"/>
    </xf>
    <xf numFmtId="0" fontId="59" fillId="10" borderId="0" xfId="0" applyFont="1" applyFill="1" applyAlignment="1">
      <alignment horizontal="left" vertical="center" wrapText="1"/>
    </xf>
    <xf numFmtId="0" fontId="59" fillId="10" borderId="78" xfId="0" applyFont="1" applyFill="1" applyBorder="1" applyAlignment="1">
      <alignment horizontal="left" vertical="center" wrapText="1"/>
    </xf>
    <xf numFmtId="0" fontId="73" fillId="10" borderId="70" xfId="0" applyFont="1" applyFill="1" applyBorder="1" applyAlignment="1">
      <alignment horizontal="center" vertical="center" wrapText="1"/>
    </xf>
    <xf numFmtId="0" fontId="73" fillId="10" borderId="0" xfId="0" applyFont="1" applyFill="1" applyAlignment="1">
      <alignment horizontal="center" vertical="center" wrapText="1"/>
    </xf>
    <xf numFmtId="0" fontId="73" fillId="10" borderId="18" xfId="0" applyFont="1" applyFill="1" applyBorder="1" applyAlignment="1">
      <alignment horizontal="center" vertical="center" wrapText="1"/>
    </xf>
    <xf numFmtId="0" fontId="73" fillId="10" borderId="83" xfId="0" applyFont="1" applyFill="1" applyBorder="1" applyAlignment="1">
      <alignment horizontal="center" vertical="center" wrapText="1"/>
    </xf>
    <xf numFmtId="0" fontId="73" fillId="10" borderId="15" xfId="0" applyFont="1" applyFill="1" applyBorder="1" applyAlignment="1">
      <alignment horizontal="center" vertical="center" wrapText="1"/>
    </xf>
    <xf numFmtId="0" fontId="73" fillId="10" borderId="16" xfId="0" applyFont="1" applyFill="1" applyBorder="1" applyAlignment="1">
      <alignment horizontal="center" vertical="center" wrapText="1"/>
    </xf>
    <xf numFmtId="0" fontId="103" fillId="0" borderId="27" xfId="0" applyFont="1" applyBorder="1" applyAlignment="1">
      <alignment horizontal="left" vertical="center" wrapText="1"/>
    </xf>
    <xf numFmtId="0" fontId="62" fillId="0" borderId="124" xfId="0" applyFont="1" applyBorder="1" applyAlignment="1">
      <alignment horizontal="left" vertical="center"/>
    </xf>
    <xf numFmtId="0" fontId="62" fillId="0" borderId="125" xfId="0" applyFont="1" applyBorder="1" applyAlignment="1">
      <alignment horizontal="left" vertical="center"/>
    </xf>
    <xf numFmtId="0" fontId="62" fillId="0" borderId="126" xfId="0" applyFont="1" applyBorder="1" applyAlignment="1">
      <alignment horizontal="left" vertical="center"/>
    </xf>
    <xf numFmtId="0" fontId="62" fillId="0" borderId="127" xfId="0" applyFont="1" applyBorder="1" applyAlignment="1">
      <alignment horizontal="left" vertical="center"/>
    </xf>
    <xf numFmtId="0" fontId="62" fillId="0" borderId="128" xfId="0" applyFont="1" applyBorder="1" applyAlignment="1">
      <alignment horizontal="left" vertical="center"/>
    </xf>
    <xf numFmtId="0" fontId="62" fillId="0" borderId="129" xfId="0" applyFont="1" applyBorder="1" applyAlignment="1">
      <alignment horizontal="left" vertical="center"/>
    </xf>
    <xf numFmtId="0" fontId="61" fillId="4" borderId="1" xfId="0" applyFont="1" applyFill="1" applyBorder="1" applyAlignment="1">
      <alignment horizontal="center" vertical="center" wrapText="1"/>
    </xf>
    <xf numFmtId="0" fontId="61" fillId="4" borderId="36" xfId="0" applyFont="1" applyFill="1" applyBorder="1" applyAlignment="1">
      <alignment horizontal="center" vertical="center" wrapText="1"/>
    </xf>
    <xf numFmtId="0" fontId="61" fillId="0" borderId="1" xfId="0" applyFont="1" applyBorder="1" applyAlignment="1">
      <alignment horizontal="center" vertical="center" wrapText="1"/>
    </xf>
    <xf numFmtId="0" fontId="61" fillId="0" borderId="36" xfId="0" applyFont="1" applyBorder="1" applyAlignment="1">
      <alignment horizontal="center" vertical="center" wrapText="1"/>
    </xf>
    <xf numFmtId="0" fontId="61" fillId="4" borderId="3" xfId="0" applyFont="1" applyFill="1" applyBorder="1" applyAlignment="1">
      <alignment horizontal="center" vertical="center" wrapText="1"/>
    </xf>
    <xf numFmtId="0" fontId="61" fillId="0" borderId="68" xfId="0" applyFont="1" applyBorder="1" applyAlignment="1">
      <alignment horizontal="center" vertical="center" wrapText="1"/>
    </xf>
    <xf numFmtId="0" fontId="61" fillId="0" borderId="3" xfId="0" applyFont="1" applyBorder="1" applyAlignment="1">
      <alignment horizontal="center" vertical="center" wrapText="1"/>
    </xf>
    <xf numFmtId="0" fontId="71" fillId="10" borderId="4" xfId="0" applyFont="1" applyFill="1" applyBorder="1" applyAlignment="1">
      <alignment horizontal="center" vertical="center" wrapText="1"/>
    </xf>
    <xf numFmtId="0" fontId="71" fillId="10" borderId="112" xfId="0" applyFont="1" applyFill="1" applyBorder="1" applyAlignment="1">
      <alignment horizontal="center" vertical="center" wrapText="1"/>
    </xf>
    <xf numFmtId="0" fontId="71" fillId="10" borderId="213" xfId="0" applyFont="1" applyFill="1" applyBorder="1" applyAlignment="1">
      <alignment horizontal="center" vertical="center" wrapText="1"/>
    </xf>
    <xf numFmtId="0" fontId="71" fillId="10" borderId="166" xfId="0" applyFont="1" applyFill="1" applyBorder="1" applyAlignment="1">
      <alignment horizontal="center" vertical="center" wrapText="1"/>
    </xf>
    <xf numFmtId="0" fontId="59" fillId="10" borderId="81" xfId="0" applyFont="1" applyFill="1" applyBorder="1" applyAlignment="1">
      <alignment horizontal="center" vertical="center" wrapText="1"/>
    </xf>
    <xf numFmtId="0" fontId="59" fillId="10" borderId="83" xfId="0" applyFont="1" applyFill="1" applyBorder="1" applyAlignment="1">
      <alignment horizontal="center" vertical="center" wrapText="1"/>
    </xf>
    <xf numFmtId="0" fontId="59" fillId="10" borderId="70" xfId="0" applyFont="1" applyFill="1" applyBorder="1" applyAlignment="1">
      <alignment horizontal="center" vertical="center" wrapText="1"/>
    </xf>
    <xf numFmtId="0" fontId="59" fillId="10" borderId="144" xfId="0" applyFont="1" applyFill="1" applyBorder="1" applyAlignment="1">
      <alignment horizontal="center" vertical="center" wrapText="1"/>
    </xf>
    <xf numFmtId="0" fontId="59" fillId="10" borderId="85" xfId="0" applyFont="1" applyFill="1" applyBorder="1" applyAlignment="1">
      <alignment horizontal="center" vertical="center" wrapText="1"/>
    </xf>
    <xf numFmtId="0" fontId="113" fillId="4" borderId="2" xfId="0" applyFont="1" applyFill="1" applyBorder="1" applyAlignment="1">
      <alignment horizontal="center" vertical="center" wrapText="1"/>
    </xf>
    <xf numFmtId="0" fontId="113" fillId="4" borderId="3" xfId="0" applyFont="1" applyFill="1" applyBorder="1" applyAlignment="1">
      <alignment horizontal="center" vertical="center" wrapText="1"/>
    </xf>
    <xf numFmtId="0" fontId="113" fillId="4" borderId="71" xfId="0" applyFont="1" applyFill="1" applyBorder="1" applyAlignment="1">
      <alignment horizontal="center" vertical="center" wrapText="1"/>
    </xf>
    <xf numFmtId="0" fontId="113" fillId="4" borderId="1" xfId="0" applyFont="1" applyFill="1" applyBorder="1" applyAlignment="1">
      <alignment horizontal="center" vertical="center" wrapText="1"/>
    </xf>
    <xf numFmtId="0" fontId="62" fillId="0" borderId="1" xfId="0" applyFont="1" applyBorder="1" applyAlignment="1">
      <alignment horizontal="left" vertical="center"/>
    </xf>
    <xf numFmtId="0" fontId="113" fillId="0" borderId="2" xfId="0" applyFont="1" applyBorder="1" applyAlignment="1">
      <alignment horizontal="center" vertical="center" wrapText="1"/>
    </xf>
    <xf numFmtId="0" fontId="113" fillId="0" borderId="3" xfId="0" applyFont="1" applyBorder="1" applyAlignment="1">
      <alignment horizontal="center" vertical="center" wrapText="1"/>
    </xf>
    <xf numFmtId="0" fontId="113" fillId="0" borderId="71" xfId="0" applyFont="1" applyBorder="1" applyAlignment="1">
      <alignment horizontal="center" vertical="center" wrapText="1"/>
    </xf>
    <xf numFmtId="0" fontId="113" fillId="0" borderId="1" xfId="0" applyFont="1" applyBorder="1" applyAlignment="1">
      <alignment horizontal="center" vertical="center" wrapText="1"/>
    </xf>
    <xf numFmtId="0" fontId="59" fillId="10" borderId="206" xfId="0" applyFont="1" applyFill="1" applyBorder="1" applyAlignment="1">
      <alignment horizontal="center" vertical="center" wrapText="1"/>
    </xf>
    <xf numFmtId="0" fontId="62" fillId="0" borderId="289" xfId="0" applyFont="1" applyBorder="1" applyAlignment="1">
      <alignment horizontal="left" vertical="center"/>
    </xf>
    <xf numFmtId="0" fontId="62" fillId="0" borderId="0" xfId="0" applyFont="1" applyAlignment="1">
      <alignment horizontal="left" vertical="center"/>
    </xf>
    <xf numFmtId="0" fontId="62" fillId="0" borderId="178" xfId="0" applyFont="1" applyBorder="1" applyAlignment="1">
      <alignment horizontal="left" vertical="center"/>
    </xf>
    <xf numFmtId="0" fontId="59" fillId="10" borderId="39" xfId="0" applyFont="1" applyFill="1" applyBorder="1" applyAlignment="1">
      <alignment horizontal="left" vertical="center" wrapText="1"/>
    </xf>
    <xf numFmtId="0" fontId="59" fillId="10" borderId="41" xfId="0" applyFont="1" applyFill="1" applyBorder="1" applyAlignment="1">
      <alignment horizontal="left" vertical="center" wrapText="1"/>
    </xf>
    <xf numFmtId="0" fontId="59" fillId="10" borderId="12" xfId="0" applyFont="1" applyFill="1" applyBorder="1" applyAlignment="1">
      <alignment horizontal="center" vertical="center" wrapText="1"/>
    </xf>
    <xf numFmtId="0" fontId="59" fillId="10" borderId="13" xfId="0" applyFont="1" applyFill="1" applyBorder="1" applyAlignment="1">
      <alignment horizontal="center" vertical="center" wrapText="1"/>
    </xf>
    <xf numFmtId="0" fontId="59" fillId="10" borderId="232" xfId="0" applyFont="1" applyFill="1" applyBorder="1" applyAlignment="1">
      <alignment horizontal="center" vertical="center" wrapText="1"/>
    </xf>
    <xf numFmtId="0" fontId="59" fillId="10" borderId="18" xfId="0" applyFont="1" applyFill="1" applyBorder="1" applyAlignment="1">
      <alignment horizontal="center" vertical="center" wrapText="1"/>
    </xf>
    <xf numFmtId="0" fontId="62" fillId="0" borderId="289" xfId="0" applyFont="1" applyBorder="1" applyAlignment="1">
      <alignment horizontal="left" vertical="top"/>
    </xf>
    <xf numFmtId="0" fontId="62" fillId="0" borderId="0" xfId="0" applyFont="1" applyAlignment="1">
      <alignment horizontal="left" vertical="top"/>
    </xf>
    <xf numFmtId="0" fontId="62" fillId="0" borderId="178" xfId="0" applyFont="1" applyBorder="1" applyAlignment="1">
      <alignment horizontal="left" vertical="top"/>
    </xf>
    <xf numFmtId="0" fontId="62" fillId="0" borderId="127" xfId="0" applyFont="1" applyBorder="1" applyAlignment="1">
      <alignment horizontal="left" vertical="top"/>
    </xf>
    <xf numFmtId="0" fontId="62" fillId="0" borderId="128" xfId="0" applyFont="1" applyBorder="1" applyAlignment="1">
      <alignment horizontal="left" vertical="top"/>
    </xf>
    <xf numFmtId="0" fontId="62" fillId="0" borderId="129" xfId="0" applyFont="1" applyBorder="1" applyAlignment="1">
      <alignment horizontal="left" vertical="top"/>
    </xf>
    <xf numFmtId="0" fontId="76" fillId="10" borderId="0" xfId="0" applyFont="1" applyFill="1" applyAlignment="1">
      <alignment horizontal="left" vertical="center" wrapText="1" indent="1"/>
    </xf>
    <xf numFmtId="0" fontId="59" fillId="10" borderId="4" xfId="0" applyFont="1" applyFill="1" applyBorder="1" applyAlignment="1">
      <alignment horizontal="left" vertical="center" wrapText="1"/>
    </xf>
    <xf numFmtId="0" fontId="117" fillId="0" borderId="39" xfId="0" applyFont="1" applyBorder="1" applyAlignment="1">
      <alignment horizontal="left" vertical="center" wrapText="1"/>
    </xf>
    <xf numFmtId="0" fontId="117" fillId="0" borderId="0" xfId="0" applyFont="1" applyAlignment="1">
      <alignment horizontal="left" vertical="center" wrapText="1"/>
    </xf>
    <xf numFmtId="0" fontId="117" fillId="0" borderId="85" xfId="0" applyFont="1" applyBorder="1" applyAlignment="1">
      <alignment horizontal="left" vertical="center" wrapText="1"/>
    </xf>
    <xf numFmtId="0" fontId="117" fillId="0" borderId="41" xfId="0" applyFont="1" applyBorder="1" applyAlignment="1">
      <alignment horizontal="left" vertical="center" wrapText="1"/>
    </xf>
    <xf numFmtId="0" fontId="117" fillId="0" borderId="78" xfId="0" applyFont="1" applyBorder="1" applyAlignment="1">
      <alignment horizontal="left" vertical="center" wrapText="1"/>
    </xf>
    <xf numFmtId="0" fontId="117" fillId="0" borderId="10" xfId="0" applyFont="1" applyBorder="1" applyAlignment="1">
      <alignment horizontal="left" vertical="center" wrapText="1"/>
    </xf>
    <xf numFmtId="0" fontId="116" fillId="0" borderId="0" xfId="0" applyFont="1" applyAlignment="1">
      <alignment horizontal="left" vertical="top" wrapText="1"/>
    </xf>
    <xf numFmtId="0" fontId="59" fillId="10" borderId="31" xfId="0" applyFont="1" applyFill="1" applyBorder="1" applyAlignment="1">
      <alignment horizontal="center" vertical="center"/>
    </xf>
    <xf numFmtId="0" fontId="59" fillId="10" borderId="32" xfId="0" applyFont="1" applyFill="1" applyBorder="1" applyAlignment="1">
      <alignment horizontal="center" vertical="center"/>
    </xf>
    <xf numFmtId="0" fontId="59" fillId="10" borderId="61" xfId="0" applyFont="1" applyFill="1" applyBorder="1" applyAlignment="1">
      <alignment horizontal="center" vertical="center"/>
    </xf>
    <xf numFmtId="0" fontId="117" fillId="0" borderId="4" xfId="0" applyFont="1" applyBorder="1" applyAlignment="1">
      <alignment horizontal="left" vertical="center" wrapText="1"/>
    </xf>
    <xf numFmtId="0" fontId="117" fillId="0" borderId="112" xfId="0" applyFont="1" applyBorder="1" applyAlignment="1">
      <alignment horizontal="left" vertical="center" wrapText="1"/>
    </xf>
    <xf numFmtId="0" fontId="117" fillId="0" borderId="8" xfId="0" applyFont="1" applyBorder="1" applyAlignment="1">
      <alignment horizontal="left" vertical="center" wrapText="1"/>
    </xf>
    <xf numFmtId="0" fontId="62" fillId="0" borderId="289" xfId="0" applyFont="1" applyBorder="1" applyAlignment="1">
      <alignment horizontal="left" vertical="center" wrapText="1"/>
    </xf>
    <xf numFmtId="0" fontId="62" fillId="0" borderId="0" xfId="0" applyFont="1" applyAlignment="1">
      <alignment horizontal="left" vertical="center" wrapText="1"/>
    </xf>
    <xf numFmtId="0" fontId="62" fillId="0" borderId="178" xfId="0" applyFont="1" applyBorder="1" applyAlignment="1">
      <alignment horizontal="left" vertical="center" wrapText="1"/>
    </xf>
    <xf numFmtId="0" fontId="62" fillId="0" borderId="127" xfId="0" applyFont="1" applyBorder="1" applyAlignment="1">
      <alignment horizontal="left" vertical="center" wrapText="1"/>
    </xf>
    <xf numFmtId="0" fontId="62" fillId="0" borderId="128" xfId="0" applyFont="1" applyBorder="1" applyAlignment="1">
      <alignment horizontal="left" vertical="center" wrapText="1"/>
    </xf>
    <xf numFmtId="0" fontId="62" fillId="0" borderId="129" xfId="0" applyFont="1" applyBorder="1" applyAlignment="1">
      <alignment horizontal="left" vertical="center" wrapText="1"/>
    </xf>
    <xf numFmtId="0" fontId="59" fillId="10" borderId="97" xfId="0" applyFont="1" applyFill="1" applyBorder="1" applyAlignment="1">
      <alignment horizontal="left" vertical="center" indent="1"/>
    </xf>
    <xf numFmtId="0" fontId="59" fillId="10" borderId="99" xfId="0" applyFont="1" applyFill="1" applyBorder="1" applyAlignment="1">
      <alignment horizontal="left" vertical="center" indent="1"/>
    </xf>
    <xf numFmtId="0" fontId="40" fillId="10" borderId="18" xfId="0" applyFont="1" applyFill="1" applyBorder="1" applyAlignment="1">
      <alignment horizontal="left" vertical="center" wrapText="1" indent="1"/>
    </xf>
    <xf numFmtId="0" fontId="40" fillId="10" borderId="23" xfId="0" applyFont="1" applyFill="1" applyBorder="1" applyAlignment="1">
      <alignment horizontal="left" vertical="center" wrapText="1" indent="1"/>
    </xf>
    <xf numFmtId="0" fontId="62" fillId="0" borderId="124" xfId="0" applyFont="1" applyBorder="1" applyAlignment="1">
      <alignment horizontal="left" vertical="center" wrapText="1"/>
    </xf>
    <xf numFmtId="0" fontId="62" fillId="0" borderId="125" xfId="0" applyFont="1" applyBorder="1" applyAlignment="1">
      <alignment horizontal="left" vertical="center" wrapText="1"/>
    </xf>
    <xf numFmtId="0" fontId="62" fillId="0" borderId="126" xfId="0" applyFont="1" applyBorder="1" applyAlignment="1">
      <alignment horizontal="left" vertical="center" wrapText="1"/>
    </xf>
    <xf numFmtId="0" fontId="62" fillId="0" borderId="124" xfId="0" applyFont="1" applyBorder="1" applyAlignment="1">
      <alignment horizontal="left" vertical="top" wrapText="1"/>
    </xf>
    <xf numFmtId="0" fontId="62" fillId="0" borderId="125" xfId="0" applyFont="1" applyBorder="1" applyAlignment="1">
      <alignment horizontal="left" vertical="top" wrapText="1"/>
    </xf>
    <xf numFmtId="0" fontId="62" fillId="0" borderId="126" xfId="0" applyFont="1" applyBorder="1" applyAlignment="1">
      <alignment horizontal="left" vertical="top" wrapText="1"/>
    </xf>
    <xf numFmtId="0" fontId="62" fillId="0" borderId="289" xfId="0" applyFont="1" applyBorder="1" applyAlignment="1">
      <alignment horizontal="left" vertical="top" wrapText="1"/>
    </xf>
    <xf numFmtId="0" fontId="62" fillId="0" borderId="0" xfId="0" applyFont="1" applyAlignment="1">
      <alignment horizontal="left" vertical="top" wrapText="1"/>
    </xf>
    <xf numFmtId="0" fontId="62" fillId="0" borderId="178" xfId="0" applyFont="1" applyBorder="1" applyAlignment="1">
      <alignment horizontal="left" vertical="top" wrapText="1"/>
    </xf>
    <xf numFmtId="0" fontId="62" fillId="0" borderId="127" xfId="0" applyFont="1" applyBorder="1" applyAlignment="1">
      <alignment horizontal="left" vertical="top" wrapText="1"/>
    </xf>
    <xf numFmtId="0" fontId="62" fillId="0" borderId="128" xfId="0" applyFont="1" applyBorder="1" applyAlignment="1">
      <alignment horizontal="left" vertical="top" wrapText="1"/>
    </xf>
    <xf numFmtId="0" fontId="62" fillId="0" borderId="129" xfId="0" applyFont="1" applyBorder="1" applyAlignment="1">
      <alignment horizontal="left" vertical="top" wrapText="1"/>
    </xf>
    <xf numFmtId="0" fontId="110" fillId="0" borderId="0" xfId="0" applyFont="1" applyAlignment="1">
      <alignment horizontal="left" vertical="center" wrapText="1"/>
    </xf>
    <xf numFmtId="0" fontId="40" fillId="10" borderId="258" xfId="0" applyFont="1" applyFill="1" applyBorder="1" applyAlignment="1">
      <alignment horizontal="center" vertical="center" wrapText="1"/>
    </xf>
    <xf numFmtId="0" fontId="40" fillId="10" borderId="178" xfId="0" applyFont="1" applyFill="1" applyBorder="1" applyAlignment="1">
      <alignment horizontal="center" vertical="center" wrapText="1"/>
    </xf>
    <xf numFmtId="0" fontId="59" fillId="10" borderId="292" xfId="0" applyFont="1" applyFill="1" applyBorder="1" applyAlignment="1">
      <alignment horizontal="left" vertical="center" indent="1"/>
    </xf>
    <xf numFmtId="0" fontId="40" fillId="10" borderId="248" xfId="0" applyFont="1" applyFill="1" applyBorder="1" applyAlignment="1">
      <alignment horizontal="left" vertical="center" wrapText="1" indent="1"/>
    </xf>
    <xf numFmtId="0" fontId="40" fillId="10" borderId="249" xfId="0" applyFont="1" applyFill="1" applyBorder="1" applyAlignment="1">
      <alignment horizontal="left" vertical="center" wrapText="1" indent="1"/>
    </xf>
    <xf numFmtId="0" fontId="59" fillId="10" borderId="293" xfId="0" applyFont="1" applyFill="1" applyBorder="1" applyAlignment="1">
      <alignment horizontal="center" vertical="center" wrapText="1"/>
    </xf>
    <xf numFmtId="0" fontId="59" fillId="10" borderId="292" xfId="0" applyFont="1" applyFill="1" applyBorder="1" applyAlignment="1">
      <alignment horizontal="left" vertical="center"/>
    </xf>
    <xf numFmtId="0" fontId="59" fillId="10" borderId="99" xfId="0" applyFont="1" applyFill="1" applyBorder="1" applyAlignment="1">
      <alignment horizontal="left" vertical="center"/>
    </xf>
    <xf numFmtId="0" fontId="110" fillId="0" borderId="0" xfId="0" applyFont="1" applyAlignment="1">
      <alignment horizontal="left" vertical="top"/>
    </xf>
    <xf numFmtId="0" fontId="40" fillId="10" borderId="0" xfId="0" applyFont="1" applyFill="1" applyAlignment="1">
      <alignment horizontal="left" vertical="center"/>
    </xf>
    <xf numFmtId="0" fontId="40" fillId="10" borderId="78" xfId="0" applyFont="1" applyFill="1" applyBorder="1" applyAlignment="1">
      <alignment horizontal="left" vertical="center"/>
    </xf>
    <xf numFmtId="0" fontId="59" fillId="10" borderId="12" xfId="0" applyFont="1" applyFill="1" applyBorder="1" applyAlignment="1">
      <alignment horizontal="center" vertical="top"/>
    </xf>
    <xf numFmtId="0" fontId="59" fillId="10" borderId="13" xfId="0" applyFont="1" applyFill="1" applyBorder="1" applyAlignment="1">
      <alignment horizontal="center" vertical="top"/>
    </xf>
    <xf numFmtId="0" fontId="59" fillId="10" borderId="232" xfId="0" applyFont="1" applyFill="1" applyBorder="1" applyAlignment="1">
      <alignment horizontal="center" vertical="top"/>
    </xf>
    <xf numFmtId="0" fontId="59" fillId="10" borderId="178" xfId="0" applyFont="1" applyFill="1" applyBorder="1" applyAlignment="1">
      <alignment horizontal="center" vertical="center" wrapText="1"/>
    </xf>
    <xf numFmtId="0" fontId="40" fillId="10" borderId="0" xfId="0" applyFont="1" applyFill="1" applyAlignment="1">
      <alignment horizontal="left" vertical="center" wrapText="1"/>
    </xf>
    <xf numFmtId="0" fontId="40" fillId="10" borderId="78" xfId="0" applyFont="1" applyFill="1" applyBorder="1" applyAlignment="1">
      <alignment horizontal="left" vertical="center" wrapText="1"/>
    </xf>
    <xf numFmtId="0" fontId="59" fillId="10" borderId="28" xfId="0" applyFont="1" applyFill="1" applyBorder="1" applyAlignment="1">
      <alignment horizontal="center" vertical="center" wrapText="1"/>
    </xf>
    <xf numFmtId="0" fontId="59" fillId="10" borderId="30" xfId="0" applyFont="1" applyFill="1" applyBorder="1" applyAlignment="1">
      <alignment horizontal="center" vertical="center" wrapText="1"/>
    </xf>
    <xf numFmtId="0" fontId="59" fillId="10" borderId="96" xfId="0" applyFont="1" applyFill="1" applyBorder="1" applyAlignment="1">
      <alignment horizontal="left" vertical="center"/>
    </xf>
    <xf numFmtId="0" fontId="59" fillId="10" borderId="97" xfId="0" applyFont="1" applyFill="1" applyBorder="1" applyAlignment="1">
      <alignment horizontal="left" vertical="center"/>
    </xf>
    <xf numFmtId="0" fontId="59" fillId="10" borderId="0" xfId="0" applyFont="1" applyFill="1" applyAlignment="1">
      <alignment horizontal="left" vertical="center"/>
    </xf>
    <xf numFmtId="0" fontId="59" fillId="10" borderId="78" xfId="0" applyFont="1" applyFill="1" applyBorder="1" applyAlignment="1">
      <alignment horizontal="left" vertical="center"/>
    </xf>
    <xf numFmtId="0" fontId="40" fillId="10" borderId="96" xfId="0" applyFont="1" applyFill="1" applyBorder="1" applyAlignment="1">
      <alignment vertical="center"/>
    </xf>
    <xf numFmtId="0" fontId="40" fillId="10" borderId="97" xfId="0" applyFont="1" applyFill="1" applyBorder="1" applyAlignment="1">
      <alignment vertical="center"/>
    </xf>
    <xf numFmtId="0" fontId="40" fillId="10" borderId="99" xfId="0" applyFont="1" applyFill="1" applyBorder="1" applyAlignment="1">
      <alignment vertical="center"/>
    </xf>
    <xf numFmtId="0" fontId="40" fillId="10" borderId="94" xfId="0" applyFont="1" applyFill="1" applyBorder="1" applyAlignment="1">
      <alignment vertical="center"/>
    </xf>
    <xf numFmtId="0" fontId="40" fillId="10" borderId="131" xfId="0" applyFont="1" applyFill="1" applyBorder="1" applyAlignment="1">
      <alignment vertical="center"/>
    </xf>
    <xf numFmtId="0" fontId="40" fillId="10" borderId="96" xfId="0" applyFont="1" applyFill="1" applyBorder="1" applyAlignment="1">
      <alignment vertical="center" wrapText="1"/>
    </xf>
    <xf numFmtId="0" fontId="40" fillId="10" borderId="97" xfId="0" applyFont="1" applyFill="1" applyBorder="1" applyAlignment="1">
      <alignment vertical="center" wrapText="1"/>
    </xf>
    <xf numFmtId="0" fontId="40" fillId="10" borderId="99" xfId="0" applyFont="1" applyFill="1" applyBorder="1" applyAlignment="1">
      <alignment vertical="center" wrapText="1"/>
    </xf>
    <xf numFmtId="0" fontId="59" fillId="10" borderId="164" xfId="0" applyFont="1" applyFill="1" applyBorder="1" applyAlignment="1">
      <alignment horizontal="center" vertical="center" wrapText="1"/>
    </xf>
    <xf numFmtId="0" fontId="40" fillId="10" borderId="4" xfId="0" applyFont="1" applyFill="1" applyBorder="1" applyAlignment="1">
      <alignment vertical="center" wrapText="1"/>
    </xf>
    <xf numFmtId="0" fontId="40" fillId="10" borderId="39" xfId="0" applyFont="1" applyFill="1" applyBorder="1" applyAlignment="1">
      <alignment vertical="center" wrapText="1"/>
    </xf>
    <xf numFmtId="0" fontId="40" fillId="10" borderId="41" xfId="0" applyFont="1" applyFill="1" applyBorder="1" applyAlignment="1">
      <alignment vertical="center" wrapText="1"/>
    </xf>
    <xf numFmtId="0" fontId="40" fillId="10" borderId="94" xfId="0" applyFont="1" applyFill="1" applyBorder="1" applyAlignment="1">
      <alignment horizontal="left" vertical="center"/>
    </xf>
    <xf numFmtId="0" fontId="40" fillId="10" borderId="131" xfId="0" applyFont="1" applyFill="1" applyBorder="1" applyAlignment="1">
      <alignment horizontal="left" vertical="center"/>
    </xf>
    <xf numFmtId="0" fontId="40" fillId="10" borderId="164" xfId="0" applyFont="1" applyFill="1" applyBorder="1" applyAlignment="1">
      <alignment horizontal="center" vertical="center"/>
    </xf>
    <xf numFmtId="0" fontId="71" fillId="10" borderId="0" xfId="0" applyFont="1" applyFill="1" applyAlignment="1">
      <alignment horizontal="left" vertical="center" wrapText="1" indent="1"/>
    </xf>
    <xf numFmtId="0" fontId="117" fillId="0" borderId="127" xfId="0" applyFont="1" applyBorder="1" applyAlignment="1">
      <alignment horizontal="left" vertical="top"/>
    </xf>
    <xf numFmtId="0" fontId="117" fillId="0" borderId="128" xfId="0" applyFont="1" applyBorder="1" applyAlignment="1">
      <alignment horizontal="left" vertical="top"/>
    </xf>
    <xf numFmtId="0" fontId="117" fillId="0" borderId="129" xfId="0" applyFont="1" applyBorder="1" applyAlignment="1">
      <alignment horizontal="left" vertical="top"/>
    </xf>
    <xf numFmtId="0" fontId="126" fillId="4" borderId="27" xfId="0" applyFont="1" applyFill="1" applyBorder="1" applyAlignment="1">
      <alignment horizontal="center" vertical="center" wrapText="1"/>
    </xf>
    <xf numFmtId="0" fontId="126" fillId="4" borderId="77" xfId="0" applyFont="1" applyFill="1" applyBorder="1" applyAlignment="1">
      <alignment horizontal="center" vertical="center" wrapText="1"/>
    </xf>
    <xf numFmtId="0" fontId="126" fillId="4" borderId="318" xfId="0" applyFont="1" applyFill="1" applyBorder="1" applyAlignment="1">
      <alignment horizontal="center" vertical="center" wrapText="1"/>
    </xf>
    <xf numFmtId="0" fontId="126" fillId="4" borderId="319" xfId="0" applyFont="1" applyFill="1" applyBorder="1" applyAlignment="1">
      <alignment horizontal="center" vertical="center" wrapText="1"/>
    </xf>
    <xf numFmtId="0" fontId="126" fillId="4" borderId="261" xfId="0" applyFont="1" applyFill="1" applyBorder="1" applyAlignment="1">
      <alignment horizontal="center" vertical="center" wrapText="1"/>
    </xf>
    <xf numFmtId="0" fontId="117" fillId="0" borderId="124" xfId="0" applyFont="1" applyBorder="1" applyAlignment="1">
      <alignment horizontal="left" vertical="center"/>
    </xf>
    <xf numFmtId="0" fontId="117" fillId="0" borderId="125" xfId="0" applyFont="1" applyBorder="1" applyAlignment="1">
      <alignment horizontal="left" vertical="center"/>
    </xf>
    <xf numFmtId="0" fontId="117" fillId="0" borderId="126" xfId="0" applyFont="1" applyBorder="1" applyAlignment="1">
      <alignment horizontal="left" vertical="center"/>
    </xf>
    <xf numFmtId="0" fontId="117" fillId="0" borderId="289" xfId="0" applyFont="1" applyBorder="1" applyAlignment="1">
      <alignment horizontal="left" vertical="top"/>
    </xf>
    <xf numFmtId="0" fontId="117" fillId="0" borderId="0" xfId="0" applyFont="1" applyAlignment="1">
      <alignment horizontal="left" vertical="top"/>
    </xf>
    <xf numFmtId="0" fontId="117" fillId="0" borderId="178" xfId="0" applyFont="1" applyBorder="1" applyAlignment="1">
      <alignment horizontal="left" vertical="top"/>
    </xf>
    <xf numFmtId="0" fontId="126" fillId="0" borderId="27" xfId="0" applyFont="1" applyBorder="1" applyAlignment="1">
      <alignment horizontal="center" vertical="center" wrapText="1"/>
    </xf>
    <xf numFmtId="0" fontId="126" fillId="0" borderId="77" xfId="0" applyFont="1" applyBorder="1" applyAlignment="1">
      <alignment horizontal="center" vertical="center" wrapText="1"/>
    </xf>
    <xf numFmtId="0" fontId="126" fillId="0" borderId="318" xfId="0" applyFont="1" applyBorder="1" applyAlignment="1">
      <alignment horizontal="center" vertical="center" wrapText="1"/>
    </xf>
    <xf numFmtId="0" fontId="126" fillId="0" borderId="319" xfId="0" applyFont="1" applyBorder="1" applyAlignment="1">
      <alignment horizontal="center" vertical="center" wrapText="1"/>
    </xf>
    <xf numFmtId="0" fontId="126" fillId="0" borderId="261" xfId="0" applyFont="1" applyBorder="1" applyAlignment="1">
      <alignment horizontal="center" vertical="center" wrapText="1"/>
    </xf>
    <xf numFmtId="0" fontId="126" fillId="0" borderId="9" xfId="0" applyFont="1" applyBorder="1" applyAlignment="1">
      <alignment horizontal="center" vertical="center" wrapText="1"/>
    </xf>
    <xf numFmtId="0" fontId="126" fillId="4" borderId="9" xfId="0" applyFont="1" applyFill="1" applyBorder="1" applyAlignment="1">
      <alignment horizontal="center" vertical="center" wrapText="1"/>
    </xf>
    <xf numFmtId="0" fontId="126" fillId="4" borderId="319" xfId="0" applyFont="1" applyFill="1" applyBorder="1" applyAlignment="1">
      <alignment horizontal="center" vertical="center"/>
    </xf>
    <xf numFmtId="0" fontId="126" fillId="4" borderId="261" xfId="0" applyFont="1" applyFill="1" applyBorder="1" applyAlignment="1">
      <alignment horizontal="center" vertical="center"/>
    </xf>
    <xf numFmtId="0" fontId="59" fillId="10" borderId="39" xfId="0" applyFont="1" applyFill="1" applyBorder="1" applyAlignment="1">
      <alignment horizontal="center" vertical="center"/>
    </xf>
    <xf numFmtId="0" fontId="59" fillId="10" borderId="14"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135" xfId="0" applyFont="1" applyBorder="1" applyAlignment="1">
      <alignment horizontal="center" vertical="center" wrapText="1"/>
    </xf>
    <xf numFmtId="3" fontId="61" fillId="0" borderId="317" xfId="0" applyNumberFormat="1" applyFont="1" applyBorder="1" applyAlignment="1">
      <alignment horizontal="center" vertical="center" wrapText="1"/>
    </xf>
    <xf numFmtId="0" fontId="61" fillId="0" borderId="317" xfId="0" applyFont="1" applyBorder="1" applyAlignment="1">
      <alignment horizontal="center" vertical="center" wrapText="1"/>
    </xf>
    <xf numFmtId="0" fontId="113" fillId="4" borderId="135" xfId="0" applyFont="1" applyFill="1" applyBorder="1" applyAlignment="1">
      <alignment horizontal="center" vertical="center" wrapText="1"/>
    </xf>
    <xf numFmtId="3" fontId="113" fillId="4" borderId="317" xfId="0" applyNumberFormat="1" applyFont="1" applyFill="1" applyBorder="1" applyAlignment="1">
      <alignment horizontal="center" vertical="center" wrapText="1"/>
    </xf>
    <xf numFmtId="0" fontId="113" fillId="4" borderId="317" xfId="0" applyFont="1" applyFill="1" applyBorder="1" applyAlignment="1">
      <alignment horizontal="center" vertical="center" wrapText="1"/>
    </xf>
    <xf numFmtId="0" fontId="113" fillId="4" borderId="68" xfId="0" applyFont="1" applyFill="1" applyBorder="1" applyAlignment="1">
      <alignment horizontal="center" vertical="center" wrapText="1"/>
    </xf>
    <xf numFmtId="0" fontId="113" fillId="0" borderId="36" xfId="0" applyFont="1" applyBorder="1" applyAlignment="1">
      <alignment horizontal="center" vertical="center" wrapText="1"/>
    </xf>
    <xf numFmtId="3" fontId="113" fillId="0" borderId="317" xfId="0" applyNumberFormat="1" applyFont="1" applyBorder="1" applyAlignment="1">
      <alignment horizontal="center" vertical="center" wrapText="1"/>
    </xf>
    <xf numFmtId="0" fontId="113" fillId="0" borderId="135" xfId="0" applyFont="1" applyBorder="1" applyAlignment="1">
      <alignment horizontal="center" vertical="center" wrapText="1"/>
    </xf>
    <xf numFmtId="0" fontId="113" fillId="0" borderId="317" xfId="0" applyFont="1" applyBorder="1" applyAlignment="1">
      <alignment horizontal="center" vertical="center" wrapText="1"/>
    </xf>
    <xf numFmtId="0" fontId="113" fillId="0" borderId="68" xfId="0" applyFont="1" applyBorder="1" applyAlignment="1">
      <alignment horizontal="center" vertical="center" wrapText="1"/>
    </xf>
    <xf numFmtId="0" fontId="109" fillId="4" borderId="135" xfId="0" applyFont="1" applyFill="1" applyBorder="1" applyAlignment="1">
      <alignment horizontal="center" vertical="center" wrapText="1"/>
    </xf>
    <xf numFmtId="0" fontId="59" fillId="10" borderId="258" xfId="0" applyFont="1" applyFill="1" applyBorder="1" applyAlignment="1">
      <alignment horizontal="center" vertical="center"/>
    </xf>
    <xf numFmtId="0" fontId="59" fillId="10" borderId="259" xfId="0" applyFont="1" applyFill="1" applyBorder="1" applyAlignment="1">
      <alignment horizontal="center" vertical="center" wrapText="1"/>
    </xf>
    <xf numFmtId="0" fontId="59" fillId="10" borderId="106" xfId="0" applyFont="1" applyFill="1" applyBorder="1" applyAlignment="1">
      <alignment horizontal="center" vertical="center" wrapText="1"/>
    </xf>
    <xf numFmtId="3" fontId="59" fillId="10" borderId="54" xfId="0" applyNumberFormat="1" applyFont="1" applyFill="1" applyBorder="1" applyAlignment="1">
      <alignment horizontal="center" vertical="center" wrapText="1"/>
    </xf>
    <xf numFmtId="0" fontId="59" fillId="10" borderId="205" xfId="0" applyFont="1" applyFill="1" applyBorder="1" applyAlignment="1">
      <alignment horizontal="center" vertical="center" wrapText="1"/>
    </xf>
    <xf numFmtId="0" fontId="59" fillId="10" borderId="54" xfId="0" applyFont="1" applyFill="1" applyBorder="1" applyAlignment="1">
      <alignment horizontal="center" vertical="center" wrapText="1"/>
    </xf>
    <xf numFmtId="0" fontId="58" fillId="0" borderId="0" xfId="0" applyFont="1"/>
    <xf numFmtId="0" fontId="60" fillId="10" borderId="15" xfId="0" applyFont="1" applyFill="1" applyBorder="1" applyAlignment="1">
      <alignment horizontal="center" vertical="center" wrapText="1"/>
    </xf>
    <xf numFmtId="0" fontId="60" fillId="10" borderId="17" xfId="0" applyFont="1" applyFill="1" applyBorder="1" applyAlignment="1">
      <alignment horizontal="center" vertical="center" wrapText="1"/>
    </xf>
    <xf numFmtId="0" fontId="60" fillId="10" borderId="14"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62" fillId="0" borderId="37" xfId="0" applyFont="1" applyBorder="1" applyAlignment="1">
      <alignment horizontal="left" vertical="center"/>
    </xf>
    <xf numFmtId="0" fontId="71" fillId="10" borderId="0" xfId="0" applyFont="1" applyFill="1" applyAlignment="1">
      <alignment horizontal="left" vertical="center" indent="1"/>
    </xf>
    <xf numFmtId="0" fontId="59" fillId="10" borderId="0" xfId="0" applyFont="1" applyFill="1" applyAlignment="1">
      <alignment horizontal="left" vertical="center" wrapText="1" indent="1"/>
    </xf>
    <xf numFmtId="0" fontId="59" fillId="10" borderId="78" xfId="0" applyFont="1" applyFill="1" applyBorder="1" applyAlignment="1">
      <alignment horizontal="left" vertical="center" wrapText="1" indent="1"/>
    </xf>
    <xf numFmtId="0" fontId="44" fillId="0" borderId="24" xfId="0" applyFont="1" applyBorder="1" applyAlignment="1">
      <alignment horizontal="left" vertical="center" wrapText="1"/>
    </xf>
    <xf numFmtId="0" fontId="44" fillId="0" borderId="66" xfId="0" applyFont="1" applyBorder="1" applyAlignment="1">
      <alignment horizontal="left" vertical="center" wrapText="1"/>
    </xf>
    <xf numFmtId="0" fontId="44" fillId="0" borderId="25" xfId="0" applyFont="1" applyBorder="1" applyAlignment="1">
      <alignment horizontal="left" vertical="center" wrapText="1"/>
    </xf>
    <xf numFmtId="0" fontId="44" fillId="0" borderId="0" xfId="0" applyFont="1" applyAlignment="1">
      <alignment horizontal="left" vertical="center" wrapText="1"/>
    </xf>
    <xf numFmtId="0" fontId="18" fillId="4" borderId="215" xfId="0" applyFont="1" applyFill="1" applyBorder="1" applyAlignment="1">
      <alignment horizontal="left" vertical="center" wrapText="1" indent="1"/>
    </xf>
    <xf numFmtId="0" fontId="18" fillId="4" borderId="216" xfId="0" applyFont="1" applyFill="1" applyBorder="1" applyAlignment="1">
      <alignment horizontal="left" vertical="center" wrapText="1" indent="1"/>
    </xf>
    <xf numFmtId="0" fontId="18" fillId="4" borderId="217" xfId="0" applyFont="1" applyFill="1" applyBorder="1" applyAlignment="1">
      <alignment horizontal="left" vertical="center" wrapText="1" indent="1"/>
    </xf>
    <xf numFmtId="0" fontId="59" fillId="10" borderId="94" xfId="0" applyFont="1" applyFill="1" applyBorder="1" applyAlignment="1">
      <alignment horizontal="left" vertical="center" wrapText="1"/>
    </xf>
    <xf numFmtId="0" fontId="59" fillId="10" borderId="131" xfId="0" applyFont="1" applyFill="1" applyBorder="1" applyAlignment="1">
      <alignment horizontal="left" vertical="center" wrapText="1"/>
    </xf>
    <xf numFmtId="0" fontId="59" fillId="10" borderId="60" xfId="0" applyFont="1" applyFill="1" applyBorder="1" applyAlignment="1">
      <alignment horizontal="center" vertical="center" wrapText="1"/>
    </xf>
    <xf numFmtId="0" fontId="59" fillId="10" borderId="90" xfId="0" applyFont="1" applyFill="1" applyBorder="1" applyAlignment="1">
      <alignment horizontal="center" vertical="center" wrapText="1"/>
    </xf>
    <xf numFmtId="0" fontId="59" fillId="10" borderId="120" xfId="0" applyFont="1" applyFill="1" applyBorder="1" applyAlignment="1">
      <alignment horizontal="center" vertical="center" wrapText="1"/>
    </xf>
    <xf numFmtId="0" fontId="59" fillId="10" borderId="122" xfId="0" applyFont="1" applyFill="1" applyBorder="1" applyAlignment="1">
      <alignment horizontal="center" vertical="center" wrapText="1"/>
    </xf>
    <xf numFmtId="0" fontId="44" fillId="0" borderId="1" xfId="0" applyFont="1" applyBorder="1" applyAlignment="1">
      <alignment horizontal="left" vertical="center" wrapText="1"/>
    </xf>
    <xf numFmtId="0" fontId="18" fillId="4" borderId="218" xfId="0" applyFont="1" applyFill="1" applyBorder="1" applyAlignment="1">
      <alignment horizontal="left" vertical="center" wrapText="1" indent="1"/>
    </xf>
    <xf numFmtId="0" fontId="59" fillId="10" borderId="62" xfId="0" applyFont="1" applyFill="1" applyBorder="1" applyAlignment="1">
      <alignment horizontal="left" vertical="center" wrapText="1" indent="1"/>
    </xf>
    <xf numFmtId="0" fontId="28" fillId="4" borderId="2" xfId="0" applyFont="1" applyFill="1" applyBorder="1" applyAlignment="1">
      <alignment horizontal="left" vertical="center" wrapText="1"/>
    </xf>
    <xf numFmtId="0" fontId="28" fillId="4" borderId="68" xfId="0" applyFont="1" applyFill="1" applyBorder="1" applyAlignment="1">
      <alignment horizontal="left" vertical="center" wrapText="1"/>
    </xf>
    <xf numFmtId="0" fontId="28" fillId="4" borderId="3" xfId="0" applyFont="1" applyFill="1" applyBorder="1" applyAlignment="1">
      <alignment horizontal="left" vertical="center" wrapText="1"/>
    </xf>
    <xf numFmtId="0" fontId="63" fillId="10" borderId="4" xfId="0" applyFont="1" applyFill="1" applyBorder="1" applyAlignment="1">
      <alignment vertical="center" wrapText="1"/>
    </xf>
    <xf numFmtId="0" fontId="63" fillId="10" borderId="41" xfId="0" applyFont="1" applyFill="1" applyBorder="1" applyAlignment="1">
      <alignment vertical="center" wrapText="1"/>
    </xf>
    <xf numFmtId="0" fontId="5" fillId="0" borderId="2" xfId="0" applyFont="1" applyBorder="1" applyAlignment="1">
      <alignment horizontal="left" vertical="center" wrapText="1"/>
    </xf>
    <xf numFmtId="0" fontId="5" fillId="0" borderId="68" xfId="0" applyFont="1" applyBorder="1" applyAlignment="1">
      <alignment horizontal="left" vertical="center" wrapText="1"/>
    </xf>
    <xf numFmtId="0" fontId="5" fillId="0" borderId="3" xfId="0" applyFont="1" applyBorder="1" applyAlignment="1">
      <alignment horizontal="left" vertical="center" wrapText="1"/>
    </xf>
    <xf numFmtId="0" fontId="63" fillId="10" borderId="0" xfId="0" applyFont="1" applyFill="1" applyAlignment="1">
      <alignment vertical="center" wrapText="1"/>
    </xf>
    <xf numFmtId="0" fontId="63" fillId="10" borderId="223" xfId="0" applyFont="1" applyFill="1" applyBorder="1" applyAlignment="1">
      <alignment vertical="center" wrapText="1"/>
    </xf>
    <xf numFmtId="0" fontId="5" fillId="0" borderId="225" xfId="0" applyFont="1" applyBorder="1" applyAlignment="1">
      <alignment horizontal="left" vertical="center" wrapText="1"/>
    </xf>
    <xf numFmtId="0" fontId="5" fillId="0" borderId="1" xfId="0" applyFont="1" applyBorder="1" applyAlignment="1">
      <alignment horizontal="left" vertical="center" wrapText="1"/>
    </xf>
    <xf numFmtId="0" fontId="63" fillId="10" borderId="94" xfId="0" applyFont="1" applyFill="1" applyBorder="1" applyAlignment="1">
      <alignment horizontal="left" vertical="center" wrapText="1" indent="1"/>
    </xf>
    <xf numFmtId="0" fontId="63" fillId="10" borderId="220" xfId="0" applyFont="1" applyFill="1" applyBorder="1" applyAlignment="1">
      <alignment horizontal="left" vertical="center" wrapText="1" indent="1"/>
    </xf>
    <xf numFmtId="0" fontId="63" fillId="10" borderId="0" xfId="0" applyFont="1" applyFill="1" applyAlignment="1">
      <alignment horizontal="left" vertical="center" wrapText="1" indent="1"/>
    </xf>
    <xf numFmtId="0" fontId="63" fillId="10" borderId="223" xfId="0" applyFont="1" applyFill="1" applyBorder="1" applyAlignment="1">
      <alignment horizontal="left" vertical="center" wrapText="1" indent="1"/>
    </xf>
    <xf numFmtId="0" fontId="40" fillId="10" borderId="231" xfId="0" applyFont="1" applyFill="1" applyBorder="1" applyAlignment="1">
      <alignment horizontal="center" vertical="center" wrapText="1"/>
    </xf>
    <xf numFmtId="0" fontId="40" fillId="10" borderId="165" xfId="0" applyFont="1" applyFill="1" applyBorder="1" applyAlignment="1">
      <alignment horizontal="center" vertical="center" wrapText="1"/>
    </xf>
    <xf numFmtId="0" fontId="78" fillId="10" borderId="0" xfId="0" applyFont="1" applyFill="1" applyAlignment="1">
      <alignment horizontal="left" vertical="center" indent="1"/>
    </xf>
    <xf numFmtId="0" fontId="78" fillId="10" borderId="78" xfId="0" applyFont="1" applyFill="1" applyBorder="1" applyAlignment="1">
      <alignment horizontal="left" vertical="center" indent="1"/>
    </xf>
    <xf numFmtId="0" fontId="18" fillId="4" borderId="1" xfId="0" applyFont="1" applyFill="1" applyBorder="1" applyAlignment="1">
      <alignment horizontal="left" vertical="center" wrapText="1"/>
    </xf>
    <xf numFmtId="0" fontId="59" fillId="10" borderId="28" xfId="0" applyFont="1" applyFill="1" applyBorder="1" applyAlignment="1">
      <alignment horizontal="center" vertical="center"/>
    </xf>
    <xf numFmtId="0" fontId="59" fillId="10" borderId="29" xfId="0" applyFont="1" applyFill="1" applyBorder="1" applyAlignment="1">
      <alignment horizontal="center" vertical="center"/>
    </xf>
    <xf numFmtId="0" fontId="59" fillId="10" borderId="30" xfId="0" applyFont="1" applyFill="1" applyBorder="1" applyAlignment="1">
      <alignment horizontal="center" vertical="center"/>
    </xf>
    <xf numFmtId="0" fontId="78" fillId="10" borderId="18" xfId="0" applyFont="1" applyFill="1" applyBorder="1" applyAlignment="1">
      <alignment horizontal="center" vertical="center" wrapText="1"/>
    </xf>
    <xf numFmtId="0" fontId="78" fillId="10" borderId="83" xfId="0" applyFont="1" applyFill="1" applyBorder="1" applyAlignment="1">
      <alignment horizontal="center" vertical="center" wrapText="1"/>
    </xf>
    <xf numFmtId="0" fontId="78" fillId="10" borderId="137" xfId="0" applyFont="1" applyFill="1" applyBorder="1" applyAlignment="1">
      <alignment horizontal="center" vertical="center" wrapText="1"/>
    </xf>
    <xf numFmtId="0" fontId="78" fillId="10" borderId="112" xfId="0" applyFont="1" applyFill="1" applyBorder="1" applyAlignment="1">
      <alignment horizontal="left" vertical="center" wrapText="1" indent="1"/>
    </xf>
    <xf numFmtId="0" fontId="78" fillId="10" borderId="136" xfId="0" applyFont="1" applyFill="1" applyBorder="1" applyAlignment="1">
      <alignment horizontal="center" vertical="center" wrapText="1"/>
    </xf>
    <xf numFmtId="0" fontId="78" fillId="10" borderId="112" xfId="0" applyFont="1" applyFill="1" applyBorder="1" applyAlignment="1">
      <alignment horizontal="center" vertical="center" wrapText="1"/>
    </xf>
    <xf numFmtId="0" fontId="78" fillId="10" borderId="8" xfId="0" applyFont="1" applyFill="1" applyBorder="1" applyAlignment="1">
      <alignment horizontal="center" vertical="center" wrapText="1"/>
    </xf>
    <xf numFmtId="0" fontId="78" fillId="10" borderId="40" xfId="0" applyFont="1" applyFill="1" applyBorder="1" applyAlignment="1">
      <alignment horizontal="center" vertical="center" wrapText="1"/>
    </xf>
    <xf numFmtId="0" fontId="40" fillId="10" borderId="94" xfId="0" applyFont="1" applyFill="1" applyBorder="1" applyAlignment="1">
      <alignment horizontal="left" vertical="center" wrapText="1" indent="1"/>
    </xf>
    <xf numFmtId="0" fontId="40" fillId="10" borderId="131" xfId="0" applyFont="1" applyFill="1" applyBorder="1" applyAlignment="1">
      <alignment horizontal="left" vertical="center" wrapText="1" indent="1"/>
    </xf>
    <xf numFmtId="0" fontId="40" fillId="10" borderId="94" xfId="0" applyFont="1" applyFill="1" applyBorder="1" applyAlignment="1">
      <alignment vertical="center" wrapText="1"/>
    </xf>
    <xf numFmtId="0" fontId="40" fillId="10" borderId="131" xfId="0" applyFont="1" applyFill="1" applyBorder="1" applyAlignment="1">
      <alignment vertical="center" wrapText="1"/>
    </xf>
    <xf numFmtId="0" fontId="43" fillId="0" borderId="2" xfId="0" applyFont="1" applyBorder="1" applyAlignment="1">
      <alignment horizontal="left" vertical="center" wrapText="1" indent="1"/>
    </xf>
    <xf numFmtId="0" fontId="43" fillId="0" borderId="68" xfId="0" applyFont="1" applyBorder="1" applyAlignment="1">
      <alignment horizontal="left" vertical="center" wrapText="1" indent="1"/>
    </xf>
    <xf numFmtId="0" fontId="43" fillId="0" borderId="3" xfId="0" applyFont="1" applyBorder="1" applyAlignment="1">
      <alignment horizontal="left" vertical="center" wrapText="1" indent="1"/>
    </xf>
    <xf numFmtId="0" fontId="73" fillId="10" borderId="28" xfId="0" applyFont="1" applyFill="1" applyBorder="1" applyAlignment="1">
      <alignment horizontal="center" vertical="center"/>
    </xf>
    <xf numFmtId="0" fontId="73" fillId="10" borderId="29" xfId="0" applyFont="1" applyFill="1" applyBorder="1" applyAlignment="1">
      <alignment horizontal="center" vertical="center"/>
    </xf>
    <xf numFmtId="0" fontId="73" fillId="10" borderId="30" xfId="0" applyFont="1" applyFill="1" applyBorder="1" applyAlignment="1">
      <alignment horizontal="center" vertical="center"/>
    </xf>
    <xf numFmtId="0" fontId="50" fillId="0" borderId="4" xfId="0" applyFont="1" applyBorder="1" applyAlignment="1">
      <alignment horizontal="left" vertical="center" wrapText="1"/>
    </xf>
    <xf numFmtId="0" fontId="50" fillId="0" borderId="112" xfId="0" applyFont="1" applyBorder="1" applyAlignment="1">
      <alignment horizontal="left" vertical="center" wrapText="1"/>
    </xf>
    <xf numFmtId="0" fontId="50" fillId="0" borderId="8" xfId="0" applyFont="1" applyBorder="1" applyAlignment="1">
      <alignment horizontal="left" vertical="center" wrapText="1"/>
    </xf>
    <xf numFmtId="0" fontId="21" fillId="0" borderId="41" xfId="0" applyFont="1" applyBorder="1" applyAlignment="1">
      <alignment vertical="center" wrapText="1"/>
    </xf>
    <xf numFmtId="0" fontId="21" fillId="0" borderId="78" xfId="0" applyFont="1" applyBorder="1" applyAlignment="1">
      <alignment vertical="center" wrapText="1"/>
    </xf>
    <xf numFmtId="0" fontId="21" fillId="0" borderId="10" xfId="0" applyFont="1" applyBorder="1" applyAlignment="1">
      <alignment vertical="center" wrapText="1"/>
    </xf>
    <xf numFmtId="0" fontId="63" fillId="0" borderId="0" xfId="0" applyFont="1" applyAlignment="1">
      <alignment horizontal="left" vertical="center" wrapText="1"/>
    </xf>
    <xf numFmtId="0" fontId="78" fillId="10" borderId="70" xfId="0" applyFont="1" applyFill="1" applyBorder="1" applyAlignment="1">
      <alignment horizontal="center" vertical="center" wrapText="1"/>
    </xf>
    <xf numFmtId="0" fontId="78" fillId="10" borderId="0" xfId="0" applyFont="1" applyFill="1" applyAlignment="1">
      <alignment horizontal="center" vertical="center" wrapText="1"/>
    </xf>
    <xf numFmtId="0" fontId="82" fillId="4" borderId="211" xfId="0" applyFont="1" applyFill="1" applyBorder="1" applyAlignment="1">
      <alignment horizontal="left" vertical="center" wrapText="1" indent="1"/>
    </xf>
    <xf numFmtId="0" fontId="82" fillId="4" borderId="212" xfId="0" applyFont="1" applyFill="1" applyBorder="1" applyAlignment="1">
      <alignment horizontal="left" vertical="center" wrapText="1" indent="1"/>
    </xf>
    <xf numFmtId="0" fontId="18" fillId="0" borderId="144" xfId="0" applyFont="1" applyBorder="1" applyAlignment="1">
      <alignment horizontal="left" vertical="center" indent="1"/>
    </xf>
    <xf numFmtId="0" fontId="18" fillId="0" borderId="0" xfId="0" applyFont="1" applyAlignment="1">
      <alignment horizontal="left" vertical="center" indent="1"/>
    </xf>
    <xf numFmtId="0" fontId="73" fillId="10" borderId="213" xfId="0" applyFont="1" applyFill="1" applyBorder="1" applyAlignment="1">
      <alignment horizontal="center" vertical="center"/>
    </xf>
    <xf numFmtId="0" fontId="73" fillId="10" borderId="166" xfId="0" applyFont="1" applyFill="1" applyBorder="1" applyAlignment="1">
      <alignment horizontal="center" vertical="center"/>
    </xf>
    <xf numFmtId="0" fontId="50" fillId="0" borderId="52" xfId="0" applyFont="1" applyBorder="1" applyAlignment="1">
      <alignment horizontal="left" vertical="center" wrapText="1"/>
    </xf>
    <xf numFmtId="0" fontId="40" fillId="10" borderId="96" xfId="0" applyFont="1" applyFill="1" applyBorder="1" applyAlignment="1">
      <alignment horizontal="left" vertical="center" wrapText="1"/>
    </xf>
    <xf numFmtId="0" fontId="40" fillId="10" borderId="99" xfId="0" applyFont="1" applyFill="1" applyBorder="1" applyAlignment="1">
      <alignment horizontal="left" vertical="center" wrapText="1"/>
    </xf>
    <xf numFmtId="0" fontId="40" fillId="10" borderId="166"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59" fillId="10" borderId="149" xfId="0" applyFont="1" applyFill="1" applyBorder="1" applyAlignment="1">
      <alignment horizontal="center" vertical="center" wrapText="1"/>
    </xf>
    <xf numFmtId="0" fontId="59" fillId="10" borderId="121" xfId="0" applyFont="1" applyFill="1" applyBorder="1" applyAlignment="1">
      <alignment horizontal="center" vertical="center" wrapText="1"/>
    </xf>
    <xf numFmtId="0" fontId="59" fillId="10" borderId="23" xfId="0" applyFont="1" applyFill="1" applyBorder="1" applyAlignment="1">
      <alignment horizontal="center" vertical="center" wrapText="1"/>
    </xf>
    <xf numFmtId="0" fontId="40" fillId="10" borderId="11"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9" xfId="0" applyFont="1" applyFill="1" applyBorder="1" applyAlignment="1">
      <alignment horizontal="left" vertical="center" indent="1"/>
    </xf>
    <xf numFmtId="0" fontId="40" fillId="10" borderId="92" xfId="0" applyFont="1" applyFill="1" applyBorder="1" applyAlignment="1">
      <alignment horizontal="center" vertical="center"/>
    </xf>
    <xf numFmtId="0" fontId="59" fillId="10" borderId="82" xfId="0" applyFont="1" applyFill="1" applyBorder="1" applyAlignment="1">
      <alignment horizontal="center" vertical="center" wrapText="1"/>
    </xf>
    <xf numFmtId="0" fontId="59" fillId="10" borderId="119" xfId="0" applyFont="1" applyFill="1" applyBorder="1" applyAlignment="1">
      <alignment horizontal="center" vertical="center" wrapText="1"/>
    </xf>
    <xf numFmtId="0" fontId="40" fillId="10" borderId="170" xfId="0" applyFont="1" applyFill="1" applyBorder="1" applyAlignment="1">
      <alignment horizontal="center" vertical="center" wrapText="1"/>
    </xf>
    <xf numFmtId="0" fontId="73" fillId="10" borderId="8" xfId="0" applyFont="1" applyFill="1" applyBorder="1" applyAlignment="1">
      <alignment horizontal="center" vertical="center" wrapText="1"/>
    </xf>
    <xf numFmtId="0" fontId="73" fillId="10" borderId="85" xfId="0" applyFont="1" applyFill="1" applyBorder="1" applyAlignment="1">
      <alignment horizontal="center" vertical="center" wrapText="1"/>
    </xf>
    <xf numFmtId="0" fontId="73" fillId="10" borderId="10" xfId="0" applyFont="1" applyFill="1" applyBorder="1" applyAlignment="1">
      <alignment horizontal="center" vertical="center" wrapText="1"/>
    </xf>
    <xf numFmtId="0" fontId="74" fillId="10" borderId="31" xfId="0" applyFont="1" applyFill="1" applyBorder="1" applyAlignment="1">
      <alignment horizontal="center" vertical="center"/>
    </xf>
    <xf numFmtId="0" fontId="74" fillId="10" borderId="32" xfId="0" applyFont="1" applyFill="1" applyBorder="1" applyAlignment="1">
      <alignment horizontal="center" vertical="center"/>
    </xf>
    <xf numFmtId="0" fontId="5" fillId="0" borderId="41" xfId="0" applyFont="1" applyBorder="1" applyAlignment="1">
      <alignment vertical="center"/>
    </xf>
    <xf numFmtId="0" fontId="5" fillId="0" borderId="78" xfId="0" applyFont="1" applyBorder="1" applyAlignment="1">
      <alignment vertical="center"/>
    </xf>
    <xf numFmtId="0" fontId="5" fillId="0" borderId="10" xfId="0" applyFont="1" applyBorder="1" applyAlignment="1">
      <alignment vertical="center"/>
    </xf>
    <xf numFmtId="0" fontId="40" fillId="10" borderId="105" xfId="0" applyFont="1" applyFill="1" applyBorder="1" applyAlignment="1">
      <alignment vertical="center" wrapText="1"/>
    </xf>
    <xf numFmtId="0" fontId="40" fillId="10" borderId="106" xfId="0" applyFont="1" applyFill="1" applyBorder="1" applyAlignment="1">
      <alignment vertical="center" wrapText="1"/>
    </xf>
    <xf numFmtId="0" fontId="40" fillId="10" borderId="107" xfId="0" applyFont="1" applyFill="1" applyBorder="1" applyAlignment="1">
      <alignment vertical="center" wrapText="1"/>
    </xf>
    <xf numFmtId="0" fontId="40" fillId="10" borderId="91" xfId="0" applyFont="1" applyFill="1" applyBorder="1" applyAlignment="1">
      <alignment horizontal="center" vertical="center"/>
    </xf>
    <xf numFmtId="0" fontId="40" fillId="10" borderId="3" xfId="0" applyFont="1" applyFill="1" applyBorder="1" applyAlignment="1">
      <alignment horizontal="center" vertical="center"/>
    </xf>
    <xf numFmtId="0" fontId="40" fillId="10" borderId="3" xfId="0" applyFont="1" applyFill="1" applyBorder="1" applyAlignment="1">
      <alignment horizontal="center" vertical="center" wrapText="1"/>
    </xf>
    <xf numFmtId="0" fontId="50" fillId="0" borderId="41" xfId="0" applyFont="1" applyBorder="1" applyAlignment="1">
      <alignment vertical="center"/>
    </xf>
    <xf numFmtId="0" fontId="50" fillId="0" borderId="27" xfId="0" applyFont="1" applyBorder="1" applyAlignment="1">
      <alignment horizontal="left" vertical="center"/>
    </xf>
    <xf numFmtId="0" fontId="50" fillId="0" borderId="39" xfId="0" applyFont="1" applyBorder="1" applyAlignment="1">
      <alignment horizontal="left" vertical="center" wrapText="1"/>
    </xf>
    <xf numFmtId="0" fontId="50" fillId="0" borderId="0" xfId="0" applyFont="1" applyAlignment="1">
      <alignment horizontal="left" vertical="center" wrapText="1"/>
    </xf>
    <xf numFmtId="0" fontId="50" fillId="0" borderId="178" xfId="0" applyFont="1" applyBorder="1" applyAlignment="1">
      <alignment horizontal="left" vertical="center" wrapText="1"/>
    </xf>
    <xf numFmtId="0" fontId="50" fillId="0" borderId="27" xfId="0" applyFont="1" applyBorder="1" applyAlignment="1">
      <alignment horizontal="left" vertical="center" wrapText="1"/>
    </xf>
    <xf numFmtId="0" fontId="5" fillId="0" borderId="27" xfId="0" applyFont="1" applyBorder="1" applyAlignment="1">
      <alignment horizontal="left" vertical="center" wrapText="1"/>
    </xf>
    <xf numFmtId="0" fontId="57" fillId="0" borderId="1" xfId="0" applyFont="1" applyBorder="1" applyAlignment="1">
      <alignment horizontal="left" vertical="center"/>
    </xf>
    <xf numFmtId="0" fontId="41" fillId="10" borderId="15"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137"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131" xfId="0" applyFont="1" applyFill="1" applyBorder="1" applyAlignment="1">
      <alignment horizontal="center" vertical="center" wrapText="1"/>
    </xf>
    <xf numFmtId="0" fontId="44" fillId="0" borderId="1" xfId="0" applyFont="1" applyBorder="1" applyAlignment="1">
      <alignment horizontal="left" vertical="center"/>
    </xf>
    <xf numFmtId="0" fontId="41" fillId="10" borderId="16" xfId="0" applyFont="1" applyFill="1" applyBorder="1" applyAlignment="1">
      <alignment horizontal="center" vertical="center" wrapText="1"/>
    </xf>
    <xf numFmtId="0" fontId="41" fillId="10" borderId="248" xfId="0" applyFont="1" applyFill="1" applyBorder="1" applyAlignment="1">
      <alignment horizontal="center" vertical="center" wrapText="1"/>
    </xf>
    <xf numFmtId="0" fontId="41" fillId="10" borderId="249" xfId="0" applyFont="1" applyFill="1" applyBorder="1" applyAlignment="1">
      <alignment horizontal="center" vertical="center" wrapText="1"/>
    </xf>
    <xf numFmtId="0" fontId="59" fillId="10" borderId="184" xfId="0" applyFont="1" applyFill="1" applyBorder="1" applyAlignment="1">
      <alignment horizontal="left" vertical="center" wrapText="1" indent="1"/>
    </xf>
    <xf numFmtId="0" fontId="59" fillId="10" borderId="185" xfId="0" applyFont="1" applyFill="1" applyBorder="1" applyAlignment="1">
      <alignment horizontal="left" vertical="center" wrapText="1" indent="1"/>
    </xf>
    <xf numFmtId="0" fontId="44" fillId="0" borderId="0" xfId="0" applyFont="1" applyAlignment="1">
      <alignment horizontal="left" vertical="center"/>
    </xf>
    <xf numFmtId="0" fontId="40" fillId="10" borderId="189" xfId="0" applyFont="1" applyFill="1" applyBorder="1" applyAlignment="1">
      <alignment horizontal="left" vertical="center" wrapText="1" indent="1"/>
    </xf>
    <xf numFmtId="0" fontId="40" fillId="10" borderId="185" xfId="0" applyFont="1" applyFill="1" applyBorder="1" applyAlignment="1">
      <alignment horizontal="left" vertical="center" wrapText="1" indent="1"/>
    </xf>
    <xf numFmtId="0" fontId="73" fillId="10" borderId="39" xfId="0" applyFont="1" applyFill="1" applyBorder="1" applyAlignment="1">
      <alignment horizontal="center" vertical="center" wrapText="1"/>
    </xf>
    <xf numFmtId="0" fontId="54" fillId="0" borderId="41" xfId="0" applyFont="1" applyBorder="1" applyAlignment="1">
      <alignment vertical="center"/>
    </xf>
    <xf numFmtId="0" fontId="54" fillId="0" borderId="78" xfId="0" applyFont="1" applyBorder="1" applyAlignment="1">
      <alignment vertical="center"/>
    </xf>
    <xf numFmtId="0" fontId="54" fillId="0" borderId="10" xfId="0" applyFont="1" applyBorder="1" applyAlignment="1">
      <alignment vertical="center"/>
    </xf>
    <xf numFmtId="0" fontId="59" fillId="10" borderId="96" xfId="0" applyFont="1" applyFill="1" applyBorder="1" applyAlignment="1">
      <alignment horizontal="left" vertical="center" wrapText="1" indent="1"/>
    </xf>
    <xf numFmtId="0" fontId="59" fillId="10" borderId="97" xfId="0" applyFont="1" applyFill="1" applyBorder="1" applyAlignment="1">
      <alignment horizontal="left" vertical="center" wrapText="1" indent="1"/>
    </xf>
    <xf numFmtId="0" fontId="59" fillId="10" borderId="99" xfId="0" applyFont="1" applyFill="1" applyBorder="1" applyAlignment="1">
      <alignment horizontal="left" vertical="center" wrapText="1" indent="1"/>
    </xf>
    <xf numFmtId="0" fontId="59" fillId="10" borderId="29" xfId="0" applyFont="1" applyFill="1" applyBorder="1" applyAlignment="1">
      <alignment horizontal="center" vertical="center" wrapText="1"/>
    </xf>
    <xf numFmtId="0" fontId="59" fillId="10" borderId="87"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1" xfId="0" applyFont="1" applyFill="1" applyBorder="1" applyAlignment="1">
      <alignment horizontal="center" vertical="center" wrapText="1"/>
    </xf>
    <xf numFmtId="0" fontId="59" fillId="10" borderId="166" xfId="0" applyFont="1" applyFill="1" applyBorder="1" applyAlignment="1">
      <alignment horizontal="center" vertical="center" wrapText="1"/>
    </xf>
    <xf numFmtId="0" fontId="44" fillId="0" borderId="2" xfId="0" applyFont="1" applyBorder="1" applyAlignment="1">
      <alignment horizontal="left" vertical="center"/>
    </xf>
    <xf numFmtId="0" fontId="44" fillId="0" borderId="68" xfId="0" applyFont="1" applyBorder="1" applyAlignment="1">
      <alignment horizontal="left" vertical="center"/>
    </xf>
    <xf numFmtId="0" fontId="44" fillId="0" borderId="3" xfId="0" applyFont="1" applyBorder="1" applyAlignment="1">
      <alignment horizontal="left" vertical="center"/>
    </xf>
    <xf numFmtId="0" fontId="40" fillId="10" borderId="192" xfId="0" applyFont="1" applyFill="1" applyBorder="1" applyAlignment="1">
      <alignment horizontal="left" vertical="center" wrapText="1"/>
    </xf>
    <xf numFmtId="0" fontId="40" fillId="10" borderId="196" xfId="0" applyFont="1" applyFill="1" applyBorder="1" applyAlignment="1">
      <alignment horizontal="left" vertical="center" wrapText="1"/>
    </xf>
    <xf numFmtId="0" fontId="40" fillId="10" borderId="197" xfId="0" applyFont="1" applyFill="1" applyBorder="1" applyAlignment="1">
      <alignment horizontal="left" vertical="center" wrapText="1"/>
    </xf>
    <xf numFmtId="0" fontId="59" fillId="10" borderId="193" xfId="0" applyFont="1" applyFill="1" applyBorder="1" applyAlignment="1">
      <alignment horizontal="center" vertical="center" wrapText="1"/>
    </xf>
    <xf numFmtId="0" fontId="59" fillId="10" borderId="194" xfId="0" applyFont="1" applyFill="1" applyBorder="1" applyAlignment="1">
      <alignment horizontal="center" vertical="center" wrapText="1"/>
    </xf>
    <xf numFmtId="0" fontId="59" fillId="10" borderId="195" xfId="0" applyFont="1" applyFill="1" applyBorder="1" applyAlignment="1">
      <alignment horizontal="center" vertical="center" wrapText="1"/>
    </xf>
    <xf numFmtId="0" fontId="59" fillId="10" borderId="126" xfId="0" applyFont="1" applyFill="1" applyBorder="1" applyAlignment="1">
      <alignment horizontal="center" vertical="center" wrapText="1"/>
    </xf>
    <xf numFmtId="0" fontId="59" fillId="10" borderId="129" xfId="0" applyFont="1" applyFill="1" applyBorder="1" applyAlignment="1">
      <alignment horizontal="center" vertical="center" wrapText="1"/>
    </xf>
    <xf numFmtId="0" fontId="40" fillId="10" borderId="192" xfId="0" applyFont="1" applyFill="1" applyBorder="1" applyAlignment="1">
      <alignment horizontal="left" vertical="center" wrapText="1" indent="1"/>
    </xf>
    <xf numFmtId="0" fontId="40" fillId="10" borderId="196" xfId="0" applyFont="1" applyFill="1" applyBorder="1" applyAlignment="1">
      <alignment horizontal="left" vertical="center" wrapText="1" indent="1"/>
    </xf>
    <xf numFmtId="0" fontId="40" fillId="10" borderId="197" xfId="0" applyFont="1" applyFill="1" applyBorder="1" applyAlignment="1">
      <alignment horizontal="left" vertical="center" wrapText="1" indent="1"/>
    </xf>
    <xf numFmtId="0" fontId="44" fillId="0" borderId="52" xfId="0" applyFont="1" applyBorder="1" applyAlignment="1">
      <alignment horizontal="left" vertical="center"/>
    </xf>
    <xf numFmtId="0" fontId="57" fillId="0" borderId="27" xfId="0" applyFont="1" applyBorder="1" applyAlignment="1">
      <alignment horizontal="left" vertical="center"/>
    </xf>
    <xf numFmtId="0" fontId="60" fillId="10" borderId="33" xfId="0" applyFont="1" applyFill="1" applyBorder="1" applyAlignment="1">
      <alignment horizontal="center" vertical="center" wrapText="1"/>
    </xf>
    <xf numFmtId="0" fontId="60" fillId="10" borderId="62" xfId="0" applyFont="1" applyFill="1" applyBorder="1" applyAlignment="1">
      <alignment horizontal="center" vertical="center" wrapText="1"/>
    </xf>
    <xf numFmtId="0" fontId="59" fillId="10" borderId="208"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206" xfId="0" applyFont="1" applyFill="1" applyBorder="1" applyAlignment="1">
      <alignment horizontal="center" vertical="center" wrapText="1"/>
    </xf>
    <xf numFmtId="0" fontId="59" fillId="10" borderId="192" xfId="0" applyFont="1" applyFill="1" applyBorder="1" applyAlignment="1">
      <alignment horizontal="left" vertical="center" wrapText="1" indent="1"/>
    </xf>
    <xf numFmtId="0" fontId="59" fillId="10" borderId="196" xfId="0" applyFont="1" applyFill="1" applyBorder="1" applyAlignment="1">
      <alignment horizontal="left" vertical="center" wrapText="1" indent="1"/>
    </xf>
    <xf numFmtId="0" fontId="59" fillId="10" borderId="197" xfId="0" applyFont="1" applyFill="1" applyBorder="1" applyAlignment="1">
      <alignment horizontal="left" vertical="center" wrapText="1" indent="1"/>
    </xf>
  </cellXfs>
  <cellStyles count="17">
    <cellStyle name="Comma" xfId="15" builtinId="3"/>
    <cellStyle name="Followed Hyperlink" xfId="12" builtinId="9" customBuiltin="1"/>
    <cellStyle name="Hyperlink" xfId="13" builtinId="8"/>
    <cellStyle name="Hyperlink_Section01" xfId="14" xr:uid="{5C94240F-0BF7-4FC6-AA89-E640624E8F55}"/>
    <cellStyle name="Normal" xfId="0" builtinId="0"/>
    <cellStyle name="Normal 2" xfId="1" xr:uid="{00000000-0005-0000-0000-000004000000}"/>
    <cellStyle name="Normal 26" xfId="2" xr:uid="{00000000-0005-0000-0000-000005000000}"/>
    <cellStyle name="Normal 30" xfId="3" xr:uid="{00000000-0005-0000-0000-000006000000}"/>
    <cellStyle name="Normal 31" xfId="4" xr:uid="{00000000-0005-0000-0000-000007000000}"/>
    <cellStyle name="Normal 32" xfId="5" xr:uid="{00000000-0005-0000-0000-000008000000}"/>
    <cellStyle name="Normal 33" xfId="6" xr:uid="{00000000-0005-0000-0000-000009000000}"/>
    <cellStyle name="Normal 35" xfId="7" xr:uid="{00000000-0005-0000-0000-00000A000000}"/>
    <cellStyle name="Normal 39" xfId="8" xr:uid="{00000000-0005-0000-0000-00000B000000}"/>
    <cellStyle name="Normal 42" xfId="9" xr:uid="{00000000-0005-0000-0000-00000C000000}"/>
    <cellStyle name="Normal 43" xfId="10" xr:uid="{00000000-0005-0000-0000-00000D000000}"/>
    <cellStyle name="Normal_section01" xfId="11" xr:uid="{00000000-0005-0000-0000-000010000000}"/>
    <cellStyle name="Percent" xfId="16" builtinId="5"/>
  </cellStyles>
  <dxfs count="0"/>
  <tableStyles count="0" defaultTableStyle="TableStyleMedium2" defaultPivotStyle="PivotStyleLight16"/>
  <colors>
    <mruColors>
      <color rgb="FFD5E3E3"/>
      <color rgb="FFE4EDED"/>
      <color rgb="FF5583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sharedStrings" Target="sharedStrings.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s>
</file>

<file path=xl/theme/theme1.xml><?xml version="1.0" encoding="utf-8"?>
<a:theme xmlns:a="http://schemas.openxmlformats.org/drawingml/2006/main" name="STRAT II">
  <a:themeElements>
    <a:clrScheme name="STRAT II">
      <a:dk1>
        <a:sysClr val="windowText" lastClr="000000"/>
      </a:dk1>
      <a:lt1>
        <a:srgbClr val="FFFFFF"/>
      </a:lt1>
      <a:dk2>
        <a:srgbClr val="94B6D2"/>
      </a:dk2>
      <a:lt2>
        <a:srgbClr val="DD8047"/>
      </a:lt2>
      <a:accent1>
        <a:srgbClr val="A5AB81"/>
      </a:accent1>
      <a:accent2>
        <a:srgbClr val="D8B25C"/>
      </a:accent2>
      <a:accent3>
        <a:srgbClr val="7BA79D"/>
      </a:accent3>
      <a:accent4>
        <a:srgbClr val="9AA977"/>
      </a:accent4>
      <a:accent5>
        <a:srgbClr val="7BA8A9"/>
      </a:accent5>
      <a:accent6>
        <a:srgbClr val="907E8C"/>
      </a:accent6>
      <a:hlink>
        <a:srgbClr val="6AA07E"/>
      </a:hlink>
      <a:folHlink>
        <a:srgbClr val="A5826D"/>
      </a:folHlink>
    </a:clrScheme>
    <a:fontScheme name="Strat Plan">
      <a:majorFont>
        <a:latin typeface="HawnHelv"/>
        <a:ea typeface=""/>
        <a:cs typeface=""/>
      </a:majorFont>
      <a:minorFont>
        <a:latin typeface="HawnHelv"/>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34"/>
  <sheetViews>
    <sheetView tabSelected="1" topLeftCell="A129" workbookViewId="0">
      <selection activeCell="C135" sqref="C135"/>
    </sheetView>
  </sheetViews>
  <sheetFormatPr defaultColWidth="9" defaultRowHeight="14"/>
  <cols>
    <col min="1" max="1" width="13.4140625" style="21" customWidth="1"/>
    <col min="2" max="2" width="78.33203125" customWidth="1"/>
    <col min="3" max="3" width="9" style="8"/>
  </cols>
  <sheetData>
    <row r="1" spans="1:4" ht="38" customHeight="1">
      <c r="A1" s="32">
        <v>7</v>
      </c>
      <c r="B1" s="33" t="s">
        <v>655</v>
      </c>
    </row>
    <row r="2" spans="1:4" ht="24" customHeight="1">
      <c r="A2" s="2450" t="s">
        <v>5</v>
      </c>
      <c r="B2" s="2451"/>
    </row>
    <row r="3" spans="1:4" s="8" customFormat="1" ht="14.5">
      <c r="A3" s="27"/>
      <c r="B3" s="9"/>
    </row>
    <row r="4" spans="1:4" s="8" customFormat="1" ht="14.5">
      <c r="A4" s="28"/>
      <c r="B4" s="9"/>
    </row>
    <row r="5" spans="1:4" s="8" customFormat="1" ht="25">
      <c r="A5" s="12" t="s">
        <v>7</v>
      </c>
      <c r="B5" s="12" t="s">
        <v>8</v>
      </c>
      <c r="C5" s="35"/>
    </row>
    <row r="6" spans="1:4" s="6" customFormat="1" ht="22.5">
      <c r="A6" s="1372" t="s">
        <v>9</v>
      </c>
      <c r="B6" s="37" t="s">
        <v>10</v>
      </c>
      <c r="C6" s="8"/>
      <c r="D6" s="1369"/>
    </row>
    <row r="7" spans="1:4" s="7" customFormat="1">
      <c r="A7" s="13"/>
      <c r="B7" s="1368"/>
      <c r="C7" s="8"/>
    </row>
    <row r="8" spans="1:4" s="7" customFormat="1" ht="25">
      <c r="A8" s="1373"/>
      <c r="B8" s="14" t="s">
        <v>11</v>
      </c>
      <c r="C8" s="35"/>
    </row>
    <row r="9" spans="1:4" s="7" customFormat="1" ht="22.5">
      <c r="A9" s="1372" t="s">
        <v>48</v>
      </c>
      <c r="B9" s="1847" t="s">
        <v>1431</v>
      </c>
      <c r="C9" s="40"/>
      <c r="D9" s="1369"/>
    </row>
    <row r="10" spans="1:4" s="7" customFormat="1" ht="22.5">
      <c r="A10" s="1372" t="s">
        <v>49</v>
      </c>
      <c r="B10" s="1848" t="s">
        <v>1432</v>
      </c>
      <c r="C10" s="40"/>
      <c r="D10" s="1369"/>
    </row>
    <row r="11" spans="1:4" s="7" customFormat="1" ht="32.5">
      <c r="A11" s="1372" t="s">
        <v>50</v>
      </c>
      <c r="B11" s="1849" t="s">
        <v>1433</v>
      </c>
      <c r="C11" s="65"/>
      <c r="D11" s="1370"/>
    </row>
    <row r="12" spans="1:4" s="7" customFormat="1" ht="22.5">
      <c r="A12" s="1372" t="s">
        <v>51</v>
      </c>
      <c r="B12" s="1850" t="s">
        <v>1434</v>
      </c>
      <c r="C12" s="40"/>
      <c r="D12" s="1369"/>
    </row>
    <row r="13" spans="1:4" s="7" customFormat="1" ht="22.5">
      <c r="A13" s="1372" t="s">
        <v>52</v>
      </c>
      <c r="B13" s="41" t="s">
        <v>1435</v>
      </c>
      <c r="C13" s="40"/>
      <c r="D13" s="1369"/>
    </row>
    <row r="14" spans="1:4" s="7" customFormat="1" ht="32.5">
      <c r="A14" s="1372" t="s">
        <v>53</v>
      </c>
      <c r="B14" s="41" t="s">
        <v>1436</v>
      </c>
      <c r="C14" s="65"/>
      <c r="D14" s="1370"/>
    </row>
    <row r="15" spans="1:4" s="7" customFormat="1" ht="32.5">
      <c r="A15" s="1372" t="s">
        <v>54</v>
      </c>
      <c r="B15" s="41" t="s">
        <v>1437</v>
      </c>
      <c r="C15" s="65"/>
      <c r="D15" s="1370"/>
    </row>
    <row r="16" spans="1:4" s="7" customFormat="1" ht="28">
      <c r="A16" s="1372" t="s">
        <v>55</v>
      </c>
      <c r="B16" s="42" t="s">
        <v>1438</v>
      </c>
      <c r="C16" s="40"/>
      <c r="D16" s="1369"/>
    </row>
    <row r="17" spans="1:4" s="7" customFormat="1" ht="30">
      <c r="A17" s="1372" t="s">
        <v>56</v>
      </c>
      <c r="B17" s="42" t="s">
        <v>1439</v>
      </c>
      <c r="C17" s="43"/>
      <c r="D17" s="1370"/>
    </row>
    <row r="18" spans="1:4" s="7" customFormat="1" ht="22.5">
      <c r="A18" s="1372" t="s">
        <v>57</v>
      </c>
      <c r="B18" s="42" t="s">
        <v>1440</v>
      </c>
      <c r="C18" s="40"/>
      <c r="D18" s="1369"/>
    </row>
    <row r="19" spans="1:4" s="7" customFormat="1" ht="32.5">
      <c r="A19" s="1372" t="s">
        <v>58</v>
      </c>
      <c r="B19" s="42" t="s">
        <v>1441</v>
      </c>
      <c r="C19" s="65"/>
      <c r="D19" s="1370"/>
    </row>
    <row r="20" spans="1:4" s="7" customFormat="1" ht="22.5">
      <c r="A20" s="1372" t="s">
        <v>59</v>
      </c>
      <c r="B20" s="42" t="s">
        <v>1442</v>
      </c>
      <c r="C20" s="40"/>
      <c r="D20" s="1369"/>
    </row>
    <row r="21" spans="1:4" s="7" customFormat="1" ht="22.5">
      <c r="A21" s="1372" t="s">
        <v>60</v>
      </c>
      <c r="B21" s="1851" t="s">
        <v>1443</v>
      </c>
      <c r="C21" s="40"/>
      <c r="D21" s="1369"/>
    </row>
    <row r="22" spans="1:4" s="7" customFormat="1" ht="22.5">
      <c r="A22" s="1372" t="s">
        <v>61</v>
      </c>
      <c r="B22" s="42" t="s">
        <v>1444</v>
      </c>
      <c r="C22" s="40"/>
      <c r="D22" s="1369"/>
    </row>
    <row r="23" spans="1:4" s="7" customFormat="1" ht="22.5">
      <c r="A23" s="1372" t="s">
        <v>62</v>
      </c>
      <c r="B23" s="42" t="s">
        <v>1445</v>
      </c>
      <c r="C23" s="40"/>
      <c r="D23" s="1369"/>
    </row>
    <row r="24" spans="1:4" s="7" customFormat="1" ht="17.5">
      <c r="A24" s="1372"/>
      <c r="B24" s="19"/>
      <c r="C24" s="29"/>
    </row>
    <row r="25" spans="1:4" s="7" customFormat="1" ht="25">
      <c r="A25" s="1374"/>
      <c r="B25" s="26" t="s">
        <v>44</v>
      </c>
      <c r="C25" s="35"/>
    </row>
    <row r="26" spans="1:4" s="7" customFormat="1" ht="32.5">
      <c r="A26" s="1372" t="s">
        <v>63</v>
      </c>
      <c r="B26" s="42" t="s">
        <v>1446</v>
      </c>
      <c r="C26" s="65"/>
      <c r="D26" s="1370"/>
    </row>
    <row r="27" spans="1:4" s="7" customFormat="1" ht="32.5">
      <c r="A27" s="1372" t="s">
        <v>64</v>
      </c>
      <c r="B27" s="42" t="s">
        <v>1447</v>
      </c>
      <c r="C27" s="65"/>
      <c r="D27" s="1370"/>
    </row>
    <row r="28" spans="1:4" s="7" customFormat="1" ht="32.5">
      <c r="A28" s="1372" t="s">
        <v>65</v>
      </c>
      <c r="B28" s="42" t="s">
        <v>1448</v>
      </c>
      <c r="C28" s="65"/>
      <c r="D28" s="1370"/>
    </row>
    <row r="29" spans="1:4" s="7" customFormat="1" ht="32.5">
      <c r="A29" s="1372" t="s">
        <v>66</v>
      </c>
      <c r="B29" s="42" t="s">
        <v>1449</v>
      </c>
      <c r="C29" s="65"/>
      <c r="D29" s="1370"/>
    </row>
    <row r="30" spans="1:4" s="7" customFormat="1" ht="32.5">
      <c r="A30" s="1372" t="s">
        <v>1262</v>
      </c>
      <c r="B30" s="42" t="s">
        <v>1261</v>
      </c>
      <c r="C30" s="65"/>
      <c r="D30" s="1370"/>
    </row>
    <row r="31" spans="1:4" s="7" customFormat="1">
      <c r="A31" s="1372"/>
      <c r="B31" s="19"/>
      <c r="C31" s="8"/>
    </row>
    <row r="32" spans="1:4" s="7" customFormat="1" ht="25">
      <c r="A32" s="1374"/>
      <c r="B32" s="26" t="s">
        <v>45</v>
      </c>
      <c r="C32" s="35"/>
    </row>
    <row r="33" spans="1:4" s="7" customFormat="1" ht="22.5">
      <c r="A33" s="1372" t="s">
        <v>67</v>
      </c>
      <c r="B33" s="42" t="s">
        <v>1450</v>
      </c>
      <c r="C33" s="1369"/>
      <c r="D33" s="1369"/>
    </row>
    <row r="34" spans="1:4" s="7" customFormat="1" ht="32.5">
      <c r="A34" s="1372" t="s">
        <v>68</v>
      </c>
      <c r="B34" s="42" t="s">
        <v>1451</v>
      </c>
      <c r="C34" s="65"/>
      <c r="D34" s="1370"/>
    </row>
    <row r="35" spans="1:4" s="7" customFormat="1" ht="22.5">
      <c r="A35" s="1372" t="s">
        <v>69</v>
      </c>
      <c r="B35" s="42" t="s">
        <v>1452</v>
      </c>
      <c r="C35" s="1369"/>
      <c r="D35" s="1369"/>
    </row>
    <row r="36" spans="1:4" s="7" customFormat="1" ht="32.5">
      <c r="A36" s="1372" t="s">
        <v>70</v>
      </c>
      <c r="B36" s="42" t="s">
        <v>1453</v>
      </c>
      <c r="C36" s="65"/>
      <c r="D36" s="1370"/>
    </row>
    <row r="37" spans="1:4" s="7" customFormat="1" ht="32.5">
      <c r="A37" s="1372" t="s">
        <v>71</v>
      </c>
      <c r="B37" s="42" t="s">
        <v>1454</v>
      </c>
      <c r="C37" s="65"/>
      <c r="D37" s="1370"/>
    </row>
    <row r="38" spans="1:4" s="7" customFormat="1" ht="32.5">
      <c r="A38" s="1372" t="s">
        <v>72</v>
      </c>
      <c r="B38" s="42" t="s">
        <v>1455</v>
      </c>
      <c r="C38" s="65"/>
      <c r="D38" s="1370"/>
    </row>
    <row r="39" spans="1:4" s="7" customFormat="1" ht="32.5">
      <c r="A39" s="1372" t="s">
        <v>73</v>
      </c>
      <c r="B39" s="42" t="s">
        <v>1456</v>
      </c>
      <c r="C39" s="65"/>
      <c r="D39" s="1370"/>
    </row>
    <row r="40" spans="1:4" s="7" customFormat="1" ht="17.5">
      <c r="A40" s="1372"/>
      <c r="B40" s="19"/>
      <c r="C40" s="29"/>
    </row>
    <row r="41" spans="1:4" s="7" customFormat="1" ht="25">
      <c r="A41" s="1375"/>
      <c r="B41" s="26" t="s">
        <v>46</v>
      </c>
      <c r="C41" s="35"/>
    </row>
    <row r="42" spans="1:4" s="7" customFormat="1" ht="22.5">
      <c r="A42" s="1372" t="s">
        <v>74</v>
      </c>
      <c r="B42" s="42" t="s">
        <v>1457</v>
      </c>
      <c r="C42" s="1369"/>
      <c r="D42" s="1369"/>
    </row>
    <row r="43" spans="1:4" s="7" customFormat="1" ht="22.5">
      <c r="A43" s="1372" t="s">
        <v>75</v>
      </c>
      <c r="B43" s="42" t="s">
        <v>1458</v>
      </c>
      <c r="C43" s="1369"/>
      <c r="D43" s="1369"/>
    </row>
    <row r="44" spans="1:4" s="7" customFormat="1" ht="32.5">
      <c r="A44" s="1372" t="s">
        <v>76</v>
      </c>
      <c r="B44" s="42" t="s">
        <v>1459</v>
      </c>
      <c r="C44" s="65"/>
      <c r="D44" s="1370"/>
    </row>
    <row r="45" spans="1:4" s="7" customFormat="1" ht="30">
      <c r="A45" s="1372" t="s">
        <v>77</v>
      </c>
      <c r="B45" s="42" t="s">
        <v>1460</v>
      </c>
      <c r="C45" s="43"/>
      <c r="D45" s="1370"/>
    </row>
    <row r="46" spans="1:4" s="7" customFormat="1" ht="30">
      <c r="A46" s="1372" t="s">
        <v>78</v>
      </c>
      <c r="B46" s="42" t="s">
        <v>1461</v>
      </c>
      <c r="C46" s="43"/>
      <c r="D46" s="1370"/>
    </row>
    <row r="47" spans="1:4" s="7" customFormat="1" ht="17.5">
      <c r="A47" s="1372"/>
      <c r="B47" s="19"/>
      <c r="C47" s="29"/>
    </row>
    <row r="48" spans="1:4" s="7" customFormat="1" ht="25">
      <c r="A48" s="1375"/>
      <c r="B48" s="26" t="s">
        <v>47</v>
      </c>
      <c r="C48" s="35"/>
    </row>
    <row r="49" spans="1:4" s="7" customFormat="1" ht="22.5">
      <c r="A49" s="1372"/>
      <c r="B49" s="36" t="s">
        <v>12</v>
      </c>
      <c r="C49" s="1369"/>
    </row>
    <row r="50" spans="1:4" s="7" customFormat="1">
      <c r="A50" s="1376"/>
      <c r="B50" s="15"/>
      <c r="C50" s="8"/>
    </row>
    <row r="51" spans="1:4" s="7" customFormat="1" ht="25">
      <c r="A51" s="1373"/>
      <c r="B51" s="14" t="s">
        <v>13</v>
      </c>
      <c r="C51" s="35"/>
    </row>
    <row r="52" spans="1:4" s="7" customFormat="1" ht="22.5">
      <c r="A52" s="1376"/>
      <c r="B52" s="36" t="s">
        <v>12</v>
      </c>
      <c r="C52" s="1369"/>
    </row>
    <row r="53" spans="1:4" s="7" customFormat="1">
      <c r="A53" s="1376"/>
      <c r="B53" s="15"/>
      <c r="C53" s="8"/>
    </row>
    <row r="54" spans="1:4" s="7" customFormat="1" ht="25">
      <c r="A54" s="1373"/>
      <c r="B54" s="14" t="s">
        <v>14</v>
      </c>
      <c r="C54" s="35"/>
    </row>
    <row r="55" spans="1:4" s="7" customFormat="1" ht="22.5">
      <c r="A55" s="1376"/>
      <c r="B55" s="36" t="s">
        <v>12</v>
      </c>
      <c r="C55" s="1369"/>
    </row>
    <row r="56" spans="1:4" s="7" customFormat="1">
      <c r="A56" s="1376"/>
      <c r="B56" s="15"/>
      <c r="C56" s="8"/>
    </row>
    <row r="57" spans="1:4" s="7" customFormat="1" ht="25">
      <c r="A57" s="1373"/>
      <c r="B57" s="14" t="s">
        <v>15</v>
      </c>
      <c r="C57" s="35"/>
    </row>
    <row r="58" spans="1:4" s="8" customFormat="1" ht="22.5">
      <c r="A58" s="1376"/>
      <c r="B58" s="36" t="s">
        <v>12</v>
      </c>
      <c r="C58" s="1369"/>
    </row>
    <row r="59" spans="1:4" s="8" customFormat="1">
      <c r="A59" s="1376"/>
      <c r="B59" s="15"/>
    </row>
    <row r="60" spans="1:4" s="8" customFormat="1" ht="25">
      <c r="A60" s="1373"/>
      <c r="B60" s="14" t="s">
        <v>16</v>
      </c>
      <c r="C60" s="35"/>
    </row>
    <row r="61" spans="1:4" s="7" customFormat="1" ht="22.5">
      <c r="A61" s="1534" t="s">
        <v>1267</v>
      </c>
      <c r="B61" s="42" t="s">
        <v>1271</v>
      </c>
      <c r="C61" s="1369"/>
      <c r="D61" s="1369"/>
    </row>
    <row r="62" spans="1:4" s="7" customFormat="1" ht="22.5">
      <c r="A62" s="1534" t="s">
        <v>1268</v>
      </c>
      <c r="B62" s="42" t="s">
        <v>1272</v>
      </c>
      <c r="C62" s="1369"/>
      <c r="D62" s="1369"/>
    </row>
    <row r="63" spans="1:4" s="7" customFormat="1" ht="30">
      <c r="A63" s="1534" t="s">
        <v>1269</v>
      </c>
      <c r="B63" s="42" t="s">
        <v>1273</v>
      </c>
      <c r="C63" s="1540"/>
    </row>
    <row r="64" spans="1:4" s="7" customFormat="1" ht="30">
      <c r="A64" s="1534" t="s">
        <v>1270</v>
      </c>
      <c r="B64" s="42" t="s">
        <v>1274</v>
      </c>
      <c r="C64" s="1540"/>
    </row>
    <row r="65" spans="1:4" s="7" customFormat="1" ht="22.5">
      <c r="A65" s="1534" t="s">
        <v>1275</v>
      </c>
      <c r="B65" s="37" t="s">
        <v>1285</v>
      </c>
      <c r="C65" s="1369"/>
      <c r="D65" s="1369"/>
    </row>
    <row r="66" spans="1:4" s="7" customFormat="1" ht="28">
      <c r="A66" s="1534" t="s">
        <v>1276</v>
      </c>
      <c r="B66" s="37" t="s">
        <v>1286</v>
      </c>
      <c r="C66" s="29"/>
    </row>
    <row r="67" spans="1:4" s="7" customFormat="1" ht="22.5">
      <c r="A67" s="1534" t="s">
        <v>1277</v>
      </c>
      <c r="B67" s="37" t="s">
        <v>1287</v>
      </c>
      <c r="C67" s="1369"/>
      <c r="D67" s="1369"/>
    </row>
    <row r="68" spans="1:4" s="7" customFormat="1" ht="22.5">
      <c r="A68" s="1534" t="s">
        <v>1278</v>
      </c>
      <c r="B68" s="37" t="s">
        <v>1288</v>
      </c>
      <c r="C68" s="1369"/>
      <c r="D68" s="1369"/>
    </row>
    <row r="69" spans="1:4" s="7" customFormat="1" ht="22.5">
      <c r="A69" s="1534" t="s">
        <v>1279</v>
      </c>
      <c r="B69" s="37" t="s">
        <v>1289</v>
      </c>
      <c r="C69" s="1369"/>
      <c r="D69" s="1369"/>
    </row>
    <row r="70" spans="1:4" s="7" customFormat="1" ht="22.5">
      <c r="A70" s="1534" t="s">
        <v>1280</v>
      </c>
      <c r="B70" s="37" t="s">
        <v>1290</v>
      </c>
      <c r="C70" s="1369"/>
      <c r="D70" s="1369"/>
    </row>
    <row r="71" spans="1:4" s="7" customFormat="1" ht="22.5">
      <c r="A71" s="1534" t="s">
        <v>1281</v>
      </c>
      <c r="B71" s="37" t="s">
        <v>1291</v>
      </c>
      <c r="C71" s="1369"/>
      <c r="D71" s="1369"/>
    </row>
    <row r="72" spans="1:4" s="7" customFormat="1" ht="28">
      <c r="A72" s="1534" t="s">
        <v>1282</v>
      </c>
      <c r="B72" s="37" t="s">
        <v>1292</v>
      </c>
      <c r="C72" s="29"/>
    </row>
    <row r="73" spans="1:4" s="7" customFormat="1" ht="28">
      <c r="A73" s="1534" t="s">
        <v>1283</v>
      </c>
      <c r="B73" s="37" t="s">
        <v>1293</v>
      </c>
      <c r="C73" s="29"/>
    </row>
    <row r="74" spans="1:4" s="7" customFormat="1" ht="28">
      <c r="A74" s="1534" t="s">
        <v>1284</v>
      </c>
      <c r="B74" s="37" t="s">
        <v>1294</v>
      </c>
      <c r="C74" s="29"/>
    </row>
    <row r="75" spans="1:4" s="7" customFormat="1" ht="28">
      <c r="A75" s="1534" t="s">
        <v>1295</v>
      </c>
      <c r="B75" s="37" t="s">
        <v>1301</v>
      </c>
      <c r="C75" s="29"/>
    </row>
    <row r="76" spans="1:4" s="7" customFormat="1" ht="22.5">
      <c r="A76" s="1534" t="s">
        <v>1296</v>
      </c>
      <c r="B76" s="42" t="s">
        <v>1302</v>
      </c>
      <c r="C76" s="1369"/>
      <c r="D76" s="1369"/>
    </row>
    <row r="77" spans="1:4" s="7" customFormat="1" ht="22.5">
      <c r="A77" s="1534" t="s">
        <v>1297</v>
      </c>
      <c r="B77" s="42" t="s">
        <v>1303</v>
      </c>
      <c r="C77" s="1369"/>
      <c r="D77" s="1369"/>
    </row>
    <row r="78" spans="1:4" s="7" customFormat="1" ht="28">
      <c r="A78" s="1534" t="s">
        <v>1298</v>
      </c>
      <c r="B78" s="37" t="s">
        <v>1304</v>
      </c>
      <c r="C78" s="29"/>
    </row>
    <row r="79" spans="1:4" s="7" customFormat="1" ht="28">
      <c r="A79" s="1534" t="s">
        <v>1299</v>
      </c>
      <c r="B79" s="37" t="s">
        <v>1305</v>
      </c>
      <c r="C79" s="29"/>
    </row>
    <row r="80" spans="1:4" s="7" customFormat="1" ht="28">
      <c r="A80" s="1534" t="s">
        <v>1300</v>
      </c>
      <c r="B80" s="37" t="s">
        <v>1306</v>
      </c>
      <c r="C80" s="29"/>
    </row>
    <row r="81" spans="1:4" s="7" customFormat="1" ht="22.5">
      <c r="A81" s="1534" t="s">
        <v>1307</v>
      </c>
      <c r="B81" s="37" t="s">
        <v>1308</v>
      </c>
      <c r="C81" s="1369"/>
    </row>
    <row r="82" spans="1:4" s="8" customFormat="1">
      <c r="A82" s="1376"/>
      <c r="B82" s="18"/>
    </row>
    <row r="83" spans="1:4" s="8" customFormat="1" ht="25">
      <c r="A83" s="1373"/>
      <c r="B83" s="14" t="s">
        <v>17</v>
      </c>
      <c r="C83" s="35"/>
    </row>
    <row r="84" spans="1:4" s="7" customFormat="1" ht="22.5">
      <c r="A84" s="1372"/>
      <c r="B84" s="36" t="s">
        <v>12</v>
      </c>
      <c r="C84" s="1369"/>
      <c r="D84" s="1369"/>
    </row>
    <row r="85" spans="1:4" s="7" customFormat="1">
      <c r="A85" s="1377"/>
      <c r="B85" s="15"/>
      <c r="C85" s="8"/>
    </row>
    <row r="86" spans="1:4" s="7" customFormat="1" ht="25">
      <c r="A86" s="1373"/>
      <c r="B86" s="14" t="s">
        <v>18</v>
      </c>
      <c r="C86" s="35"/>
    </row>
    <row r="87" spans="1:4" s="7" customFormat="1" ht="22.5">
      <c r="A87" s="1378" t="s">
        <v>580</v>
      </c>
      <c r="B87" s="42" t="s">
        <v>578</v>
      </c>
      <c r="C87" s="29"/>
      <c r="D87" s="1369"/>
    </row>
    <row r="88" spans="1:4" s="7" customFormat="1" ht="30">
      <c r="A88" s="1378" t="s">
        <v>581</v>
      </c>
      <c r="B88" s="42" t="s">
        <v>1499</v>
      </c>
      <c r="C88" s="29"/>
      <c r="D88" s="1370"/>
    </row>
    <row r="89" spans="1:4" s="7" customFormat="1" ht="30">
      <c r="A89" s="1378" t="s">
        <v>582</v>
      </c>
      <c r="B89" s="42" t="s">
        <v>1500</v>
      </c>
      <c r="C89" s="29"/>
      <c r="D89" s="1370"/>
    </row>
    <row r="90" spans="1:4" s="7" customFormat="1" ht="30">
      <c r="A90" s="1378" t="s">
        <v>583</v>
      </c>
      <c r="B90" s="42" t="s">
        <v>1501</v>
      </c>
      <c r="C90" s="29"/>
      <c r="D90" s="1370"/>
    </row>
    <row r="91" spans="1:4" s="7" customFormat="1" ht="22.5">
      <c r="A91" s="1378" t="s">
        <v>938</v>
      </c>
      <c r="B91" s="42" t="s">
        <v>1502</v>
      </c>
      <c r="C91" s="29"/>
      <c r="D91" s="1369"/>
    </row>
    <row r="92" spans="1:4" s="7" customFormat="1" ht="22.5">
      <c r="A92" s="1378" t="s">
        <v>584</v>
      </c>
      <c r="B92" s="42" t="s">
        <v>1503</v>
      </c>
      <c r="C92" s="29"/>
      <c r="D92" s="1369"/>
    </row>
    <row r="93" spans="1:4" s="7" customFormat="1" ht="22.5">
      <c r="A93" s="1378" t="s">
        <v>585</v>
      </c>
      <c r="B93" s="42" t="s">
        <v>579</v>
      </c>
      <c r="C93" s="29"/>
      <c r="D93" s="1369"/>
    </row>
    <row r="94" spans="1:4" s="7" customFormat="1" ht="22.5">
      <c r="A94" s="1378" t="s">
        <v>947</v>
      </c>
      <c r="B94" s="42" t="s">
        <v>1504</v>
      </c>
      <c r="C94" s="29"/>
      <c r="D94" s="1369"/>
    </row>
    <row r="95" spans="1:4" s="7" customFormat="1" ht="22.5">
      <c r="A95" s="1378" t="s">
        <v>586</v>
      </c>
      <c r="B95" s="42" t="s">
        <v>1505</v>
      </c>
      <c r="C95" s="29"/>
      <c r="D95" s="1369"/>
    </row>
    <row r="96" spans="1:4" s="7" customFormat="1" ht="22.5">
      <c r="A96" s="1378" t="s">
        <v>587</v>
      </c>
      <c r="B96" s="42" t="s">
        <v>1506</v>
      </c>
      <c r="C96" s="29"/>
      <c r="D96" s="1369"/>
    </row>
    <row r="97" spans="1:4" s="7" customFormat="1" ht="22.5">
      <c r="A97" s="1378" t="s">
        <v>588</v>
      </c>
      <c r="B97" s="42" t="s">
        <v>1507</v>
      </c>
      <c r="C97" s="29"/>
      <c r="D97" s="1369"/>
    </row>
    <row r="98" spans="1:4" s="7" customFormat="1" ht="28">
      <c r="A98" s="1378" t="s">
        <v>1511</v>
      </c>
      <c r="B98" s="42" t="s">
        <v>1508</v>
      </c>
      <c r="C98" s="29"/>
      <c r="D98" s="1369"/>
    </row>
    <row r="99" spans="1:4" s="7" customFormat="1" ht="22.5">
      <c r="A99" s="1378" t="s">
        <v>951</v>
      </c>
      <c r="B99" s="42" t="s">
        <v>1509</v>
      </c>
      <c r="C99" s="29"/>
      <c r="D99" s="1369"/>
    </row>
    <row r="100" spans="1:4" s="7" customFormat="1" ht="28">
      <c r="A100" s="1378" t="s">
        <v>1512</v>
      </c>
      <c r="B100" s="42" t="s">
        <v>1510</v>
      </c>
      <c r="C100" s="29"/>
      <c r="D100" s="1369"/>
    </row>
    <row r="101" spans="1:4" s="7" customFormat="1" ht="22.5">
      <c r="A101" s="1378" t="s">
        <v>955</v>
      </c>
      <c r="B101" s="42" t="s">
        <v>1513</v>
      </c>
      <c r="C101" s="29"/>
      <c r="D101" s="1369"/>
    </row>
    <row r="102" spans="1:4" s="7" customFormat="1" ht="22.5">
      <c r="A102" s="1378" t="s">
        <v>589</v>
      </c>
      <c r="B102" s="42" t="s">
        <v>1514</v>
      </c>
      <c r="C102" s="29"/>
      <c r="D102" s="1369"/>
    </row>
    <row r="103" spans="1:4" s="7" customFormat="1" ht="22.5">
      <c r="A103" s="1378" t="s">
        <v>590</v>
      </c>
      <c r="B103" s="42" t="s">
        <v>1515</v>
      </c>
      <c r="C103" s="29"/>
      <c r="D103" s="1369"/>
    </row>
    <row r="104" spans="1:4" s="7" customFormat="1" ht="22.5">
      <c r="A104" s="1378" t="s">
        <v>591</v>
      </c>
      <c r="B104" s="42" t="s">
        <v>1516</v>
      </c>
      <c r="C104" s="29"/>
      <c r="D104" s="1369"/>
    </row>
    <row r="105" spans="1:4" s="7" customFormat="1" ht="22.5">
      <c r="A105" s="1378" t="s">
        <v>965</v>
      </c>
      <c r="B105" s="42" t="s">
        <v>1517</v>
      </c>
      <c r="C105" s="29"/>
      <c r="D105" s="1369"/>
    </row>
    <row r="106" spans="1:4" s="7" customFormat="1" ht="30">
      <c r="A106" s="1378" t="s">
        <v>592</v>
      </c>
      <c r="B106" s="42" t="s">
        <v>1518</v>
      </c>
      <c r="C106" s="29"/>
      <c r="D106" s="1370"/>
    </row>
    <row r="107" spans="1:4" s="7" customFormat="1" ht="30">
      <c r="A107" s="1378" t="s">
        <v>1614</v>
      </c>
      <c r="B107" s="42" t="s">
        <v>1615</v>
      </c>
      <c r="C107" s="29"/>
      <c r="D107" s="1370"/>
    </row>
    <row r="108" spans="1:4" s="7" customFormat="1" ht="30" customHeight="1">
      <c r="A108" s="1378" t="s">
        <v>967</v>
      </c>
      <c r="B108" s="42" t="s">
        <v>1519</v>
      </c>
      <c r="C108" s="29"/>
      <c r="D108" s="1370"/>
    </row>
    <row r="109" spans="1:4" s="6" customFormat="1">
      <c r="A109" s="1376"/>
      <c r="B109" s="18"/>
      <c r="C109" s="8"/>
    </row>
    <row r="110" spans="1:4" s="7" customFormat="1" ht="25">
      <c r="A110" s="1908"/>
      <c r="B110" s="14" t="s">
        <v>1616</v>
      </c>
      <c r="C110" s="35"/>
    </row>
    <row r="111" spans="1:4" s="7" customFormat="1" ht="30">
      <c r="A111" s="1955" t="s">
        <v>1641</v>
      </c>
      <c r="B111" s="41" t="s">
        <v>1617</v>
      </c>
      <c r="C111" s="1370"/>
    </row>
    <row r="112" spans="1:4" s="7" customFormat="1" ht="30">
      <c r="A112" s="1955" t="s">
        <v>1642</v>
      </c>
      <c r="B112" s="41" t="s">
        <v>1618</v>
      </c>
      <c r="C112" s="1370"/>
    </row>
    <row r="113" spans="1:4" s="7" customFormat="1" ht="22.5">
      <c r="A113" s="1955" t="s">
        <v>1643</v>
      </c>
      <c r="B113" s="41" t="s">
        <v>1619</v>
      </c>
      <c r="C113" s="1369"/>
      <c r="D113" s="1369"/>
    </row>
    <row r="114" spans="1:4" s="7" customFormat="1" ht="22.5">
      <c r="A114" s="1955" t="s">
        <v>1644</v>
      </c>
      <c r="B114" s="41" t="s">
        <v>1620</v>
      </c>
      <c r="C114" s="1369"/>
      <c r="D114" s="1369"/>
    </row>
    <row r="115" spans="1:4" s="7" customFormat="1" ht="22.5">
      <c r="A115" s="1955" t="s">
        <v>1645</v>
      </c>
      <c r="B115" s="41" t="s">
        <v>1621</v>
      </c>
      <c r="C115" s="1369"/>
      <c r="D115" s="1369"/>
    </row>
    <row r="116" spans="1:4" s="7" customFormat="1" ht="22.5">
      <c r="A116" s="1955" t="s">
        <v>1646</v>
      </c>
      <c r="B116" s="41" t="s">
        <v>1622</v>
      </c>
      <c r="C116" s="1369"/>
      <c r="D116" s="1369"/>
    </row>
    <row r="117" spans="1:4" s="7" customFormat="1" ht="22.5">
      <c r="A117" s="1955" t="s">
        <v>1647</v>
      </c>
      <c r="B117" s="41" t="s">
        <v>1623</v>
      </c>
      <c r="C117" s="1369"/>
      <c r="D117" s="1369"/>
    </row>
    <row r="118" spans="1:4" s="7" customFormat="1" ht="22.5">
      <c r="A118" s="1955" t="s">
        <v>1648</v>
      </c>
      <c r="B118" s="41" t="s">
        <v>1624</v>
      </c>
      <c r="C118" s="1369"/>
      <c r="D118" s="1369"/>
    </row>
    <row r="119" spans="1:4" s="7" customFormat="1" ht="22.5">
      <c r="A119" s="1955" t="s">
        <v>1649</v>
      </c>
      <c r="B119" s="41" t="s">
        <v>1625</v>
      </c>
      <c r="C119" s="1369"/>
      <c r="D119" s="1369"/>
    </row>
    <row r="120" spans="1:4" s="7" customFormat="1" ht="22.5">
      <c r="A120" s="1955" t="s">
        <v>1650</v>
      </c>
      <c r="B120" s="41" t="s">
        <v>1626</v>
      </c>
      <c r="C120" s="1369"/>
      <c r="D120" s="1369"/>
    </row>
    <row r="121" spans="1:4" s="7" customFormat="1" ht="22.5">
      <c r="A121" s="1955" t="s">
        <v>1651</v>
      </c>
      <c r="B121" s="41" t="s">
        <v>1627</v>
      </c>
      <c r="C121" s="1369"/>
      <c r="D121" s="1369"/>
    </row>
    <row r="122" spans="1:4" s="7" customFormat="1" ht="22.5">
      <c r="A122" s="1955" t="s">
        <v>1652</v>
      </c>
      <c r="B122" s="41" t="s">
        <v>1628</v>
      </c>
      <c r="C122" s="1369"/>
      <c r="D122" s="1369"/>
    </row>
    <row r="123" spans="1:4" s="7" customFormat="1" ht="22.5">
      <c r="A123" s="1955" t="s">
        <v>1653</v>
      </c>
      <c r="B123" s="41" t="s">
        <v>1629</v>
      </c>
      <c r="C123" s="1369"/>
      <c r="D123" s="1369"/>
    </row>
    <row r="124" spans="1:4" s="7" customFormat="1" ht="22.5">
      <c r="A124" s="1955" t="s">
        <v>1654</v>
      </c>
      <c r="B124" s="41" t="s">
        <v>1630</v>
      </c>
      <c r="C124" s="1369"/>
      <c r="D124" s="1369"/>
    </row>
    <row r="125" spans="1:4" s="7" customFormat="1" ht="22.5">
      <c r="A125" s="1955" t="s">
        <v>1655</v>
      </c>
      <c r="B125" s="41" t="s">
        <v>1631</v>
      </c>
      <c r="C125" s="1369"/>
      <c r="D125" s="1369"/>
    </row>
    <row r="126" spans="1:4" s="7" customFormat="1" ht="22.5">
      <c r="A126" s="1955" t="s">
        <v>1656</v>
      </c>
      <c r="B126" s="41" t="s">
        <v>1632</v>
      </c>
      <c r="C126" s="1369"/>
      <c r="D126" s="1369"/>
    </row>
    <row r="127" spans="1:4" s="7" customFormat="1" ht="28">
      <c r="A127" s="1955" t="s">
        <v>1657</v>
      </c>
      <c r="B127" s="41" t="s">
        <v>1633</v>
      </c>
      <c r="C127" s="1369"/>
      <c r="D127" s="1369"/>
    </row>
    <row r="128" spans="1:4" s="7" customFormat="1" ht="22.5">
      <c r="A128" s="1955" t="s">
        <v>1658</v>
      </c>
      <c r="B128" s="41" t="s">
        <v>1634</v>
      </c>
      <c r="C128" s="1369"/>
      <c r="D128" s="1369"/>
    </row>
    <row r="129" spans="1:4" s="7" customFormat="1" ht="22.5">
      <c r="A129" s="1955" t="s">
        <v>1659</v>
      </c>
      <c r="B129" s="41" t="s">
        <v>1635</v>
      </c>
      <c r="C129" s="1369"/>
      <c r="D129" s="1369"/>
    </row>
    <row r="130" spans="1:4" s="7" customFormat="1" ht="22.5">
      <c r="A130" s="1955" t="s">
        <v>1660</v>
      </c>
      <c r="B130" s="41" t="s">
        <v>1885</v>
      </c>
      <c r="C130" s="1369"/>
      <c r="D130" s="1369"/>
    </row>
    <row r="131" spans="1:4" s="7" customFormat="1" ht="22.5">
      <c r="A131" s="1955" t="s">
        <v>1661</v>
      </c>
      <c r="B131" s="41" t="s">
        <v>1636</v>
      </c>
      <c r="C131" s="1369"/>
      <c r="D131" s="1369"/>
    </row>
    <row r="132" spans="1:4" s="7" customFormat="1" ht="22.5">
      <c r="A132" s="1955" t="s">
        <v>1662</v>
      </c>
      <c r="B132" s="41" t="s">
        <v>1637</v>
      </c>
      <c r="C132" s="1369"/>
      <c r="D132" s="1369"/>
    </row>
    <row r="133" spans="1:4" s="7" customFormat="1" ht="22.5">
      <c r="A133" s="1955" t="s">
        <v>1663</v>
      </c>
      <c r="B133" s="41" t="s">
        <v>1638</v>
      </c>
      <c r="C133" s="1369"/>
      <c r="D133" s="1369"/>
    </row>
    <row r="134" spans="1:4" s="7" customFormat="1" ht="22.5">
      <c r="A134" s="1955" t="s">
        <v>1664</v>
      </c>
      <c r="B134" s="41" t="s">
        <v>1639</v>
      </c>
      <c r="C134" s="1369"/>
      <c r="D134" s="1369"/>
    </row>
    <row r="135" spans="1:4" s="7" customFormat="1" ht="30">
      <c r="A135" s="1955" t="s">
        <v>1665</v>
      </c>
      <c r="B135" s="41" t="s">
        <v>1640</v>
      </c>
      <c r="C135" s="1370"/>
    </row>
    <row r="136" spans="1:4" s="6" customFormat="1">
      <c r="A136" s="1910"/>
      <c r="B136" s="1907"/>
      <c r="C136" s="8"/>
    </row>
    <row r="137" spans="1:4" s="7" customFormat="1" ht="25">
      <c r="A137" s="1909"/>
      <c r="B137" s="14" t="s">
        <v>19</v>
      </c>
      <c r="C137" s="35"/>
    </row>
    <row r="138" spans="1:4" s="7" customFormat="1" ht="22.5">
      <c r="A138" s="1372" t="s">
        <v>348</v>
      </c>
      <c r="B138" s="42" t="s">
        <v>1168</v>
      </c>
      <c r="C138" s="40"/>
      <c r="D138" s="1369"/>
    </row>
    <row r="139" spans="1:4" s="7" customFormat="1" ht="22.5">
      <c r="A139" s="1378" t="s">
        <v>597</v>
      </c>
      <c r="B139" s="42" t="s">
        <v>593</v>
      </c>
      <c r="C139" s="40"/>
      <c r="D139" s="1369"/>
    </row>
    <row r="140" spans="1:4" s="7" customFormat="1" ht="30">
      <c r="A140" s="1378" t="s">
        <v>598</v>
      </c>
      <c r="B140" s="42" t="s">
        <v>594</v>
      </c>
      <c r="C140" s="40"/>
      <c r="D140" s="1370"/>
    </row>
    <row r="141" spans="1:4" s="7" customFormat="1" ht="30">
      <c r="A141" s="1378" t="s">
        <v>599</v>
      </c>
      <c r="B141" s="42" t="s">
        <v>595</v>
      </c>
      <c r="C141" s="40"/>
      <c r="D141" s="1370"/>
    </row>
    <row r="142" spans="1:4" s="7" customFormat="1" ht="30">
      <c r="A142" s="1378" t="s">
        <v>600</v>
      </c>
      <c r="B142" s="42" t="s">
        <v>596</v>
      </c>
      <c r="C142" s="40"/>
      <c r="D142" s="1370"/>
    </row>
    <row r="143" spans="1:4" s="7" customFormat="1" ht="22.5">
      <c r="A143" s="1378" t="s">
        <v>611</v>
      </c>
      <c r="B143" s="42" t="s">
        <v>601</v>
      </c>
      <c r="C143" s="1369"/>
      <c r="D143" s="1369"/>
    </row>
    <row r="144" spans="1:4" s="7" customFormat="1" ht="30">
      <c r="A144" s="1378" t="s">
        <v>612</v>
      </c>
      <c r="B144" s="42" t="s">
        <v>602</v>
      </c>
      <c r="C144" s="40"/>
      <c r="D144" s="1370"/>
    </row>
    <row r="145" spans="1:4" s="7" customFormat="1" ht="30">
      <c r="A145" s="1378" t="s">
        <v>613</v>
      </c>
      <c r="B145" s="42" t="s">
        <v>603</v>
      </c>
      <c r="C145" s="40"/>
      <c r="D145" s="1370"/>
    </row>
    <row r="146" spans="1:4" s="7" customFormat="1" ht="30">
      <c r="A146" s="1378" t="s">
        <v>614</v>
      </c>
      <c r="B146" s="42" t="s">
        <v>604</v>
      </c>
      <c r="C146" s="40"/>
      <c r="D146" s="1370"/>
    </row>
    <row r="147" spans="1:4" s="7" customFormat="1" ht="30">
      <c r="A147" s="1378" t="s">
        <v>615</v>
      </c>
      <c r="B147" s="42" t="s">
        <v>605</v>
      </c>
      <c r="C147" s="40"/>
      <c r="D147" s="1370"/>
    </row>
    <row r="148" spans="1:4" s="7" customFormat="1" ht="30">
      <c r="A148" s="1378" t="s">
        <v>616</v>
      </c>
      <c r="B148" s="42" t="s">
        <v>606</v>
      </c>
      <c r="C148" s="40"/>
      <c r="D148" s="1370"/>
    </row>
    <row r="149" spans="1:4" s="7" customFormat="1" ht="30">
      <c r="A149" s="1378" t="s">
        <v>617</v>
      </c>
      <c r="B149" s="42" t="s">
        <v>607</v>
      </c>
      <c r="C149" s="40"/>
      <c r="D149" s="1370"/>
    </row>
    <row r="150" spans="1:4" s="7" customFormat="1" ht="30">
      <c r="A150" s="1378" t="s">
        <v>618</v>
      </c>
      <c r="B150" s="42" t="s">
        <v>608</v>
      </c>
      <c r="C150" s="40"/>
      <c r="D150" s="1370"/>
    </row>
    <row r="151" spans="1:4" s="7" customFormat="1" ht="30">
      <c r="A151" s="1378" t="s">
        <v>619</v>
      </c>
      <c r="B151" s="42" t="s">
        <v>609</v>
      </c>
      <c r="C151" s="40"/>
      <c r="D151" s="1370"/>
    </row>
    <row r="152" spans="1:4" s="7" customFormat="1" ht="30">
      <c r="A152" s="1378" t="s">
        <v>620</v>
      </c>
      <c r="B152" s="42" t="s">
        <v>610</v>
      </c>
      <c r="C152" s="40"/>
      <c r="D152" s="1370"/>
    </row>
    <row r="153" spans="1:4" s="7" customFormat="1" ht="30">
      <c r="A153" s="1378" t="s">
        <v>622</v>
      </c>
      <c r="B153" s="42" t="s">
        <v>621</v>
      </c>
      <c r="C153" s="40"/>
      <c r="D153" s="1370"/>
    </row>
    <row r="154" spans="1:4">
      <c r="A154" s="1376"/>
      <c r="B154" s="15"/>
    </row>
    <row r="155" spans="1:4" ht="25">
      <c r="A155" s="1373"/>
      <c r="B155" s="14" t="s">
        <v>20</v>
      </c>
      <c r="C155" s="35"/>
    </row>
    <row r="156" spans="1:4" s="7" customFormat="1" ht="22.5">
      <c r="A156" s="1379" t="s">
        <v>623</v>
      </c>
      <c r="B156" s="42" t="s">
        <v>1520</v>
      </c>
      <c r="C156" s="1369"/>
      <c r="D156" s="1369"/>
    </row>
    <row r="157" spans="1:4" s="7" customFormat="1" ht="17.5">
      <c r="A157" s="1372"/>
      <c r="B157" s="15"/>
      <c r="C157" s="29"/>
    </row>
    <row r="158" spans="1:4" ht="25">
      <c r="A158" s="1380"/>
      <c r="B158" s="16" t="s">
        <v>21</v>
      </c>
      <c r="C158" s="35"/>
    </row>
    <row r="159" spans="1:4" s="7" customFormat="1" ht="22.5">
      <c r="A159" s="1378" t="s">
        <v>624</v>
      </c>
      <c r="B159" s="42" t="s">
        <v>1521</v>
      </c>
      <c r="C159" s="1369"/>
      <c r="D159" s="1369"/>
    </row>
    <row r="160" spans="1:4" s="7" customFormat="1" ht="22.5">
      <c r="A160" s="1378" t="s">
        <v>625</v>
      </c>
      <c r="B160" s="42" t="s">
        <v>1522</v>
      </c>
      <c r="C160" s="1369"/>
      <c r="D160" s="1369"/>
    </row>
    <row r="161" spans="1:4" s="7" customFormat="1" ht="22.5">
      <c r="A161" s="1378" t="s">
        <v>626</v>
      </c>
      <c r="B161" s="42" t="s">
        <v>1523</v>
      </c>
      <c r="C161" s="1369"/>
      <c r="D161" s="1369"/>
    </row>
    <row r="162" spans="1:4" ht="17.5">
      <c r="A162" s="1372"/>
      <c r="B162" s="15"/>
      <c r="C162" s="29"/>
    </row>
    <row r="163" spans="1:4" ht="25">
      <c r="A163" s="1380"/>
      <c r="B163" s="16" t="s">
        <v>22</v>
      </c>
      <c r="C163" s="35"/>
    </row>
    <row r="164" spans="1:4" ht="28">
      <c r="A164" s="1905" t="s">
        <v>1524</v>
      </c>
      <c r="B164" s="42" t="s">
        <v>1525</v>
      </c>
      <c r="C164" s="29"/>
      <c r="D164" s="1369"/>
    </row>
    <row r="165" spans="1:4" s="7" customFormat="1" ht="22.5">
      <c r="A165" s="1378" t="s">
        <v>628</v>
      </c>
      <c r="B165" s="42" t="s">
        <v>627</v>
      </c>
      <c r="C165" s="1369"/>
      <c r="D165" s="1369"/>
    </row>
    <row r="166" spans="1:4" s="7" customFormat="1" ht="22.5">
      <c r="A166" s="1378" t="s">
        <v>629</v>
      </c>
      <c r="B166" s="1173" t="s">
        <v>1526</v>
      </c>
      <c r="C166" s="1369"/>
      <c r="D166" s="1369"/>
    </row>
    <row r="167" spans="1:4" s="7" customFormat="1" ht="22.5">
      <c r="A167" s="1378" t="s">
        <v>630</v>
      </c>
      <c r="B167" s="1173" t="s">
        <v>1527</v>
      </c>
      <c r="C167" s="1369"/>
      <c r="D167" s="1369"/>
    </row>
    <row r="168" spans="1:4" s="7" customFormat="1" ht="22.5">
      <c r="A168" s="1378" t="s">
        <v>631</v>
      </c>
      <c r="B168" s="42" t="s">
        <v>1528</v>
      </c>
      <c r="C168" s="1369"/>
      <c r="D168" s="1369"/>
    </row>
    <row r="169" spans="1:4" s="7" customFormat="1" ht="22.5">
      <c r="A169" s="1378" t="s">
        <v>632</v>
      </c>
      <c r="B169" s="1173" t="s">
        <v>1529</v>
      </c>
      <c r="C169" s="1369"/>
      <c r="D169" s="1369"/>
    </row>
    <row r="170" spans="1:4" s="7" customFormat="1" ht="22.5">
      <c r="A170" s="1378" t="s">
        <v>633</v>
      </c>
      <c r="B170" s="42" t="s">
        <v>1530</v>
      </c>
      <c r="C170" s="1369"/>
      <c r="D170" s="1369"/>
    </row>
    <row r="171" spans="1:4" s="7" customFormat="1" ht="22.5">
      <c r="A171" s="1378" t="s">
        <v>634</v>
      </c>
      <c r="B171" s="42" t="s">
        <v>1531</v>
      </c>
      <c r="C171" s="1369"/>
      <c r="D171" s="1369"/>
    </row>
    <row r="172" spans="1:4" ht="17.5">
      <c r="A172" s="1372"/>
      <c r="B172" s="15"/>
      <c r="C172" s="29"/>
    </row>
    <row r="173" spans="1:4" ht="25">
      <c r="A173" s="1380"/>
      <c r="B173" s="16" t="s">
        <v>23</v>
      </c>
      <c r="C173" s="35"/>
    </row>
    <row r="174" spans="1:4" s="7" customFormat="1" ht="30">
      <c r="A174" s="1378" t="s">
        <v>635</v>
      </c>
      <c r="B174" s="42" t="s">
        <v>1532</v>
      </c>
      <c r="C174" s="1370"/>
      <c r="D174" s="1370"/>
    </row>
    <row r="175" spans="1:4" s="7" customFormat="1" ht="30">
      <c r="A175" s="1378" t="s">
        <v>636</v>
      </c>
      <c r="B175" s="42" t="s">
        <v>1533</v>
      </c>
      <c r="C175" s="1370"/>
      <c r="D175" s="1370"/>
    </row>
    <row r="176" spans="1:4" s="7" customFormat="1" ht="22.5">
      <c r="A176" s="1535" t="s">
        <v>1215</v>
      </c>
      <c r="B176" s="41" t="s">
        <v>1217</v>
      </c>
      <c r="C176" s="1369"/>
      <c r="D176" s="1369"/>
    </row>
    <row r="177" spans="1:4" s="7" customFormat="1" ht="22.5">
      <c r="A177" s="1535" t="s">
        <v>1216</v>
      </c>
      <c r="B177" s="41" t="s">
        <v>1218</v>
      </c>
      <c r="C177" s="1369"/>
      <c r="D177" s="1369"/>
    </row>
    <row r="178" spans="1:4" ht="17.5">
      <c r="A178" s="1372"/>
      <c r="B178" s="34"/>
      <c r="C178" s="29"/>
    </row>
    <row r="179" spans="1:4" ht="25">
      <c r="A179" s="1380"/>
      <c r="B179" s="16" t="s">
        <v>24</v>
      </c>
      <c r="C179" s="35"/>
    </row>
    <row r="180" spans="1:4" s="7" customFormat="1" ht="30">
      <c r="A180" s="1378" t="s">
        <v>641</v>
      </c>
      <c r="B180" s="42" t="s">
        <v>1534</v>
      </c>
      <c r="C180" s="29"/>
      <c r="D180" s="1370"/>
    </row>
    <row r="181" spans="1:4" s="7" customFormat="1" ht="30">
      <c r="A181" s="1378" t="s">
        <v>642</v>
      </c>
      <c r="B181" s="42" t="s">
        <v>1535</v>
      </c>
      <c r="C181" s="29"/>
      <c r="D181" s="1370"/>
    </row>
    <row r="182" spans="1:4" s="7" customFormat="1" ht="22.5">
      <c r="A182" s="1378" t="s">
        <v>1537</v>
      </c>
      <c r="B182" s="42" t="s">
        <v>1612</v>
      </c>
      <c r="C182" s="1369"/>
      <c r="D182" s="1369"/>
    </row>
    <row r="183" spans="1:4" s="7" customFormat="1" ht="30">
      <c r="A183" s="1378" t="s">
        <v>643</v>
      </c>
      <c r="B183" s="42" t="s">
        <v>1536</v>
      </c>
      <c r="C183" s="29"/>
      <c r="D183" s="1370"/>
    </row>
    <row r="184" spans="1:4" s="7" customFormat="1" ht="28">
      <c r="A184" s="1378" t="s">
        <v>644</v>
      </c>
      <c r="B184" s="42" t="s">
        <v>637</v>
      </c>
      <c r="C184" s="1369"/>
      <c r="D184" s="1369"/>
    </row>
    <row r="185" spans="1:4" s="7" customFormat="1" ht="22.5">
      <c r="A185" s="1378" t="s">
        <v>645</v>
      </c>
      <c r="B185" s="42" t="s">
        <v>638</v>
      </c>
      <c r="C185" s="1369"/>
      <c r="D185" s="1369"/>
    </row>
    <row r="186" spans="1:4" s="7" customFormat="1" ht="22.5">
      <c r="A186" s="1378" t="s">
        <v>646</v>
      </c>
      <c r="B186" s="42" t="s">
        <v>639</v>
      </c>
      <c r="C186" s="1369"/>
      <c r="D186" s="1369"/>
    </row>
    <row r="187" spans="1:4" s="7" customFormat="1" ht="22.5">
      <c r="A187" s="1378" t="s">
        <v>647</v>
      </c>
      <c r="B187" s="42" t="s">
        <v>640</v>
      </c>
      <c r="C187" s="1369"/>
      <c r="D187" s="1369"/>
    </row>
    <row r="188" spans="1:4">
      <c r="A188" s="1376"/>
      <c r="B188" s="15"/>
    </row>
    <row r="189" spans="1:4" ht="25">
      <c r="A189" s="1373"/>
      <c r="B189" s="14" t="s">
        <v>25</v>
      </c>
      <c r="C189" s="35"/>
    </row>
    <row r="190" spans="1:4" ht="22.5">
      <c r="A190" s="1376"/>
      <c r="B190" s="36" t="s">
        <v>12</v>
      </c>
      <c r="C190" s="1369"/>
    </row>
    <row r="191" spans="1:4">
      <c r="A191" s="1376"/>
      <c r="B191" s="15"/>
    </row>
    <row r="192" spans="1:4" ht="25">
      <c r="A192" s="1373"/>
      <c r="B192" s="14" t="s">
        <v>26</v>
      </c>
      <c r="C192" s="35"/>
    </row>
    <row r="193" spans="1:4" s="7" customFormat="1" ht="22.5">
      <c r="A193" s="1372" t="s">
        <v>968</v>
      </c>
      <c r="B193" s="42" t="s">
        <v>969</v>
      </c>
      <c r="C193" s="1369"/>
    </row>
    <row r="194" spans="1:4">
      <c r="A194" s="1376"/>
      <c r="B194" s="15"/>
    </row>
    <row r="195" spans="1:4" ht="25">
      <c r="A195" s="1381"/>
      <c r="B195" s="17" t="s">
        <v>27</v>
      </c>
      <c r="C195" s="35"/>
    </row>
    <row r="196" spans="1:4" s="7" customFormat="1" ht="22.5">
      <c r="A196" s="1378" t="s">
        <v>648</v>
      </c>
      <c r="B196" s="42" t="s">
        <v>1538</v>
      </c>
      <c r="C196" s="29"/>
      <c r="D196" s="1369"/>
    </row>
    <row r="197" spans="1:4" s="7" customFormat="1" ht="22.5">
      <c r="A197" s="1378" t="s">
        <v>649</v>
      </c>
      <c r="B197" s="1173" t="s">
        <v>1539</v>
      </c>
      <c r="C197" s="29"/>
      <c r="D197" s="1369"/>
    </row>
    <row r="198" spans="1:4" s="7" customFormat="1" ht="22.5">
      <c r="A198" s="1534" t="s">
        <v>1234</v>
      </c>
      <c r="B198" s="42" t="s">
        <v>1239</v>
      </c>
      <c r="C198" s="29"/>
      <c r="D198" s="1369"/>
    </row>
    <row r="199" spans="1:4" s="7" customFormat="1" ht="22.5">
      <c r="A199" s="1534" t="s">
        <v>1235</v>
      </c>
      <c r="B199" s="42" t="s">
        <v>1240</v>
      </c>
      <c r="C199" s="29"/>
      <c r="D199" s="1369"/>
    </row>
    <row r="200" spans="1:4" s="7" customFormat="1" ht="22.5">
      <c r="A200" s="1534" t="s">
        <v>1236</v>
      </c>
      <c r="B200" s="42" t="s">
        <v>1241</v>
      </c>
      <c r="C200" s="29"/>
      <c r="D200" s="1369"/>
    </row>
    <row r="201" spans="1:4" s="7" customFormat="1" ht="22.5">
      <c r="A201" s="1534" t="s">
        <v>1237</v>
      </c>
      <c r="B201" s="42" t="s">
        <v>1242</v>
      </c>
      <c r="C201" s="29"/>
      <c r="D201" s="1369"/>
    </row>
    <row r="202" spans="1:4" s="7" customFormat="1" ht="30">
      <c r="A202" s="1534" t="s">
        <v>1238</v>
      </c>
      <c r="B202" s="42" t="s">
        <v>1243</v>
      </c>
      <c r="C202" s="1370"/>
      <c r="D202" s="1370"/>
    </row>
    <row r="203" spans="1:4" ht="17.5">
      <c r="A203" s="1372"/>
      <c r="B203" s="15"/>
      <c r="C203" s="29"/>
    </row>
    <row r="204" spans="1:4" ht="25">
      <c r="A204" s="1373"/>
      <c r="B204" s="14" t="s">
        <v>28</v>
      </c>
      <c r="C204" s="35"/>
    </row>
    <row r="205" spans="1:4" s="7" customFormat="1" ht="22.5">
      <c r="A205" s="1378" t="s">
        <v>652</v>
      </c>
      <c r="B205" s="42" t="s">
        <v>650</v>
      </c>
      <c r="C205" s="29"/>
      <c r="D205" s="1369"/>
    </row>
    <row r="206" spans="1:4" s="7" customFormat="1" ht="22.5">
      <c r="A206" s="1378" t="s">
        <v>653</v>
      </c>
      <c r="B206" s="42" t="s">
        <v>651</v>
      </c>
      <c r="C206" s="29"/>
      <c r="D206" s="1369"/>
    </row>
    <row r="207" spans="1:4" s="7" customFormat="1" ht="22.5">
      <c r="A207" s="1372" t="s">
        <v>970</v>
      </c>
      <c r="B207" s="42" t="s">
        <v>971</v>
      </c>
      <c r="C207" s="29"/>
      <c r="D207" s="1369"/>
    </row>
    <row r="208" spans="1:4" s="7" customFormat="1" ht="30">
      <c r="A208" s="1378" t="s">
        <v>654</v>
      </c>
      <c r="B208" s="42" t="s">
        <v>1540</v>
      </c>
      <c r="C208" s="29"/>
      <c r="D208" s="1370"/>
    </row>
    <row r="209" spans="1:4" ht="17.5">
      <c r="A209" s="1372"/>
      <c r="B209" s="15"/>
      <c r="C209" s="29"/>
    </row>
    <row r="210" spans="1:4" ht="25">
      <c r="A210" s="1373"/>
      <c r="B210" s="14" t="s">
        <v>29</v>
      </c>
      <c r="C210" s="35"/>
    </row>
    <row r="211" spans="1:4" s="7" customFormat="1" ht="22.5">
      <c r="A211" s="1372" t="s">
        <v>349</v>
      </c>
      <c r="B211" s="42" t="s">
        <v>1171</v>
      </c>
      <c r="C211" s="40"/>
      <c r="D211" s="1369"/>
    </row>
    <row r="212" spans="1:4" ht="22.5">
      <c r="A212" s="1372" t="s">
        <v>350</v>
      </c>
      <c r="B212" s="42" t="s">
        <v>1172</v>
      </c>
      <c r="C212" s="40"/>
      <c r="D212" s="1369"/>
    </row>
    <row r="213" spans="1:4" ht="22.5">
      <c r="A213" s="1372" t="s">
        <v>351</v>
      </c>
      <c r="B213" s="42" t="s">
        <v>1176</v>
      </c>
      <c r="C213" s="40"/>
      <c r="D213" s="1369"/>
    </row>
    <row r="214" spans="1:4" ht="22.5">
      <c r="A214" s="1372" t="s">
        <v>352</v>
      </c>
      <c r="B214" s="42" t="s">
        <v>1178</v>
      </c>
      <c r="C214" s="40"/>
      <c r="D214" s="1369"/>
    </row>
    <row r="215" spans="1:4" ht="22.5">
      <c r="A215" s="1372" t="s">
        <v>353</v>
      </c>
      <c r="B215" s="42" t="s">
        <v>1181</v>
      </c>
      <c r="C215" s="40"/>
      <c r="D215" s="1369"/>
    </row>
    <row r="216" spans="1:4" ht="22.5">
      <c r="A216" s="1372" t="s">
        <v>354</v>
      </c>
      <c r="B216" s="42" t="s">
        <v>1183</v>
      </c>
      <c r="C216" s="1369"/>
      <c r="D216" s="1369"/>
    </row>
    <row r="217" spans="1:4" ht="22.5">
      <c r="A217" s="1372" t="s">
        <v>355</v>
      </c>
      <c r="B217" s="42" t="s">
        <v>1184</v>
      </c>
      <c r="C217" s="1369"/>
      <c r="D217" s="1369"/>
    </row>
    <row r="218" spans="1:4" ht="22.5">
      <c r="A218" s="1372" t="s">
        <v>356</v>
      </c>
      <c r="B218" s="42" t="s">
        <v>1186</v>
      </c>
      <c r="C218" s="1369"/>
      <c r="D218" s="1369"/>
    </row>
    <row r="219" spans="1:4" ht="22.5">
      <c r="A219" s="1372" t="s">
        <v>357</v>
      </c>
      <c r="B219" s="42" t="s">
        <v>1188</v>
      </c>
      <c r="C219" s="1369"/>
      <c r="D219" s="1369"/>
    </row>
    <row r="220" spans="1:4" ht="22.5">
      <c r="A220" s="1372" t="s">
        <v>358</v>
      </c>
      <c r="B220" s="42" t="s">
        <v>1190</v>
      </c>
      <c r="C220" s="1369"/>
      <c r="D220" s="1369"/>
    </row>
    <row r="221" spans="1:4" ht="22.5">
      <c r="A221" s="1372" t="s">
        <v>359</v>
      </c>
      <c r="B221" s="42" t="s">
        <v>1192</v>
      </c>
      <c r="C221" s="1369"/>
      <c r="D221" s="1369"/>
    </row>
    <row r="222" spans="1:4" ht="22.5">
      <c r="A222" s="1372" t="s">
        <v>360</v>
      </c>
      <c r="B222" s="42" t="s">
        <v>1194</v>
      </c>
      <c r="C222" s="1369"/>
      <c r="D222" s="1369"/>
    </row>
    <row r="223" spans="1:4" ht="22.5">
      <c r="A223" s="1372" t="s">
        <v>361</v>
      </c>
      <c r="B223" s="42" t="s">
        <v>1196</v>
      </c>
      <c r="C223" s="1369"/>
      <c r="D223" s="1369"/>
    </row>
    <row r="224" spans="1:4" ht="22.5">
      <c r="A224" s="1372" t="s">
        <v>362</v>
      </c>
      <c r="B224" s="42" t="s">
        <v>1198</v>
      </c>
      <c r="C224" s="1369"/>
      <c r="D224" s="1369"/>
    </row>
    <row r="225" spans="1:4" ht="22.5">
      <c r="A225" s="1372" t="s">
        <v>363</v>
      </c>
      <c r="B225" s="42" t="s">
        <v>1200</v>
      </c>
      <c r="C225" s="1369"/>
      <c r="D225" s="1369"/>
    </row>
    <row r="226" spans="1:4" ht="22.5">
      <c r="A226" s="1372" t="s">
        <v>364</v>
      </c>
      <c r="B226" s="42" t="s">
        <v>1202</v>
      </c>
      <c r="C226" s="1369"/>
      <c r="D226" s="1369"/>
    </row>
    <row r="227" spans="1:4" ht="22.5">
      <c r="A227" s="1372" t="s">
        <v>365</v>
      </c>
      <c r="B227" s="42" t="s">
        <v>1205</v>
      </c>
      <c r="C227" s="1369"/>
      <c r="D227" s="1369"/>
    </row>
    <row r="228" spans="1:4" ht="22.5">
      <c r="A228" s="1372" t="s">
        <v>366</v>
      </c>
      <c r="B228" s="42" t="s">
        <v>1207</v>
      </c>
      <c r="C228" s="1369"/>
      <c r="D228" s="1369"/>
    </row>
    <row r="229" spans="1:4" ht="22.5">
      <c r="A229" s="1372" t="s">
        <v>367</v>
      </c>
      <c r="B229" s="42" t="s">
        <v>1210</v>
      </c>
      <c r="C229" s="1369"/>
      <c r="D229" s="1369"/>
    </row>
    <row r="230" spans="1:4" ht="22.5">
      <c r="A230" s="1372" t="s">
        <v>368</v>
      </c>
      <c r="B230" s="42" t="s">
        <v>1212</v>
      </c>
      <c r="C230" s="1369"/>
      <c r="D230" s="1369"/>
    </row>
    <row r="231" spans="1:4" ht="17.5">
      <c r="A231" s="724"/>
      <c r="B231" s="725"/>
      <c r="C231" s="29"/>
    </row>
    <row r="232" spans="1:4">
      <c r="A232" s="30"/>
      <c r="B232" s="20"/>
    </row>
    <row r="233" spans="1:4" ht="15" thickBot="1">
      <c r="A233" s="31"/>
      <c r="B233" s="10"/>
    </row>
    <row r="234" spans="1:4" ht="15" thickBot="1">
      <c r="A234" s="31"/>
      <c r="B234" s="11" t="s">
        <v>6</v>
      </c>
    </row>
  </sheetData>
  <mergeCells count="1">
    <mergeCell ref="A2:B2"/>
  </mergeCells>
  <hyperlinks>
    <hyperlink ref="A6" location="Introduction!A1" display="Introduction" xr:uid="{B4D68D3E-8E9A-472A-B9E4-3425723BF899}"/>
    <hyperlink ref="A9" location="'Table 7.01'!A1" display="Table 7.01" xr:uid="{33295440-AB0E-4AFD-A037-867DEC18EF2A}"/>
    <hyperlink ref="A10" location="'Table 7.02'!A1" display="Table 7.02" xr:uid="{0AFB2888-7248-4EF0-A631-976943B19EF9}"/>
    <hyperlink ref="A11" location="'Table 7.03'!A1" display="Table 7.03" xr:uid="{6AC29D07-DFB9-402E-ABB0-2BAB5BF6A266}"/>
    <hyperlink ref="A12" location="'Table 7.04'!A1" display="Table 7.04" xr:uid="{E36A6F7C-ED99-4300-B0C4-25A43D5B8E42}"/>
    <hyperlink ref="A13" location="'Table 7.05'!A1" display="Table 7.05" xr:uid="{250FC143-EB3F-43B8-99B9-A0BD573F6C3D}"/>
    <hyperlink ref="A14" location="'Table 7.06'!A1" display="Table 7.06" xr:uid="{D396FBAD-F4E7-4221-B3E2-B8ABA64B2033}"/>
    <hyperlink ref="A15" location="'Table 7.07'!A1" display="Table 7.07" xr:uid="{D16E8C24-F3DF-4936-920A-C0A8CA425EB0}"/>
    <hyperlink ref="A16" location="'Table 7.11'!A1" display="Table 7.11" xr:uid="{5AAE799A-BC8B-4575-AA8A-E59AAA868FD5}"/>
    <hyperlink ref="A17" location="'Table 7.12'!A1" display="Table 7.12" xr:uid="{31210A46-C2AF-4705-AE3D-9125A807371A}"/>
    <hyperlink ref="A18" location="'Table 7.13'!A1" display="Table 7.13" xr:uid="{A3E44323-AFB4-4787-AB01-C2096885BF2D}"/>
    <hyperlink ref="A19" location="'Table 7.14'!A1" display="Table 7.14" xr:uid="{8499FD3A-AC3D-4394-BBDC-B80AA3FEA8E0}"/>
    <hyperlink ref="A20" location="'Table 7.15'!A1" display="Table 7.15" xr:uid="{8A6B138A-C887-4772-A10F-15D64E50BC64}"/>
    <hyperlink ref="A21" location="'Table 7.16'!A1" display="Table 7.16" xr:uid="{C078A4AD-920C-437B-BE18-2F32598FD5B9}"/>
    <hyperlink ref="A22" location="'Table 7.18'!A1" display="Table 7.18" xr:uid="{DE0CEA3C-62B8-461A-9619-0CB894D40D95}"/>
    <hyperlink ref="A23" location="'Table 7.19'!A1" display="Table 7.19" xr:uid="{5A6B056D-F31F-4675-88D3-2B134540B190}"/>
    <hyperlink ref="A26" location="'Table 7.20'!A1" display="Table 7.20" xr:uid="{614177DD-818C-4DD7-9C6C-363FC9B11822}"/>
    <hyperlink ref="A27" location="'Table 7.21'!A1" display="Table 7.21" xr:uid="{A7707319-6BC5-4E15-B1AF-FAF38132471A}"/>
    <hyperlink ref="A28" location="'Table 7.22'!A1" display="Table 7.22" xr:uid="{E165895A-D854-4553-BAC7-3150A08C1EA1}"/>
    <hyperlink ref="A29" location="'Table 7.23'!A1" display="Table 7.23" xr:uid="{BDC6D276-E4FB-4D23-B80E-2CF751840FD6}"/>
    <hyperlink ref="A33" location="'Table 7.25'!A1" display="Table 7.25" xr:uid="{4BAE3B70-5AE1-437A-A338-71A999C9A15B}"/>
    <hyperlink ref="A34" location="'Table 7.26'!A1" display="Table 7.26" xr:uid="{4F881808-D149-4059-A544-7CF18020C6CD}"/>
    <hyperlink ref="A35" location="'Table 7.27'!A1" display="Table 7.27" xr:uid="{21151B3C-C3AD-41CD-9A89-DDB524743313}"/>
    <hyperlink ref="A36" location="'Table 7.28'!A1" display="Table 7.28" xr:uid="{07A7B8C8-2645-48BC-A832-E615BE20EB87}"/>
    <hyperlink ref="A37" location="'Table 7.29'!A1" display="Table 7.29" xr:uid="{84AA9F61-DA22-497B-A2F2-E542AC4AD235}"/>
    <hyperlink ref="A38" location="'Table 7.30'!A1" display="Table 7.30" xr:uid="{E3221755-0AB7-4F2A-9E30-D50604185B14}"/>
    <hyperlink ref="A39" location="'Table 7.31'!A1" display="Table 7.31" xr:uid="{5820736F-A290-4BDA-9A8A-905ADE37D10E}"/>
    <hyperlink ref="A42" location="'Table 7.32'!A1" display="Table 7.32" xr:uid="{5F8FDD66-8F79-4176-B49D-226D0B26359A}"/>
    <hyperlink ref="A43" location="'Table 7.33'!A1" display="Table 7.33" xr:uid="{357A3698-2A60-4A31-ABEF-85663C1517CC}"/>
    <hyperlink ref="A44" location="'Table 7.34'!A1" display="Table 7.34" xr:uid="{8BB7CDD4-AC75-4100-8EB4-964B8BD82174}"/>
    <hyperlink ref="A45" location="'Table 7.35'!A1" display="Table 7.35" xr:uid="{1921BEED-2558-47AA-861C-B29DEC240C93}"/>
    <hyperlink ref="A46" location="'Table 7.36'!A1" display="Table 7.36" xr:uid="{AFAF52CA-7DCE-4441-A928-45538BEE9477}"/>
    <hyperlink ref="A138" location="'Table 7.153'!A1" display="Table 7.153" xr:uid="{1290B40B-B79D-4E7C-AEEB-7D63266733A8}"/>
    <hyperlink ref="A211" location="'Table 7.218'!A1" display="Table 7.218" xr:uid="{D24642FD-66F8-4505-8CB1-2170212DD3A1}"/>
    <hyperlink ref="A212" location="'Table 7.219'!A1" display="Table 7.219" xr:uid="{5E179C0F-2331-4B71-8383-0C3624D0AFD7}"/>
    <hyperlink ref="A213" location="'Table 7.220'!A1" display="Table 7.220" xr:uid="{F9566E02-45E5-495F-BBC5-64DA0FA461E2}"/>
    <hyperlink ref="A214" location="'Table 7.221'!A1" display="Table 7.221" xr:uid="{1DCA502D-5ACC-4916-8382-1E929A960126}"/>
    <hyperlink ref="A215" location="'Table 7.222'!A1" display="Table 7.222" xr:uid="{737ECCF6-2203-40D1-956A-85C2DC7D825E}"/>
    <hyperlink ref="A216" location="'Table 7.223'!A1" display="Table 7.223" xr:uid="{4FD3700F-0624-4AFB-A637-DEB3B10C30D5}"/>
    <hyperlink ref="A217" location="'Table 7.224'!A1" display="Table 7.224" xr:uid="{59C078A9-6B18-40B6-AC21-D313AE2F9BA2}"/>
    <hyperlink ref="A218" location="'Table 7.226'!A1" display="Table 7.226" xr:uid="{60CF07F4-6005-4035-9E90-295BF9138D9D}"/>
    <hyperlink ref="A219" location="'Table 7.229'!A1" display="Table 7.229" xr:uid="{76850D22-FD76-496D-B117-8A7B96120B03}"/>
    <hyperlink ref="A220" location="'Table 7.230'!A1" display="Table 7.230" xr:uid="{FE9117EC-F3FD-4BAA-B8B4-05D66BE7AB9A}"/>
    <hyperlink ref="A221" location="'Table 7.233'!A1" display="Table 7.233" xr:uid="{85762154-E09F-4BB9-ADE5-C4D3D189A369}"/>
    <hyperlink ref="A222" location="'Table 7.235'!A1" display="Table 7.235" xr:uid="{9AE51BA5-4368-4CF2-BC3E-0A55B62415A4}"/>
    <hyperlink ref="A223" location="'Table 7.237'!A1" display="Table 7.237" xr:uid="{4B2CC7A3-B5F8-45F2-9764-20DF34348AF2}"/>
    <hyperlink ref="A224" location="'Table 7.238'!A1" display="Table 7.238" xr:uid="{21183843-BC8E-4E8A-B515-056AC9FE641B}"/>
    <hyperlink ref="A225" location="'Table 7.239'!A1" display="Table 7.239" xr:uid="{4D672B34-A5E4-499E-8B04-1DE304A1701D}"/>
    <hyperlink ref="A226" location="'Table 7.240'!A1" display="Table 7.240" xr:uid="{BEB7AD11-346E-4876-B88F-94B64BC10499}"/>
    <hyperlink ref="A227" location="'Table 7.241'!A1" display="Table 7.241" xr:uid="{C61E3BB4-740C-41FE-921A-8B67560D0E2D}"/>
    <hyperlink ref="A228" location="'Table 7.242'!A1" display="Table 7.242" xr:uid="{B4EF1C83-26AD-4D94-9DDC-BC6D4262E007}"/>
    <hyperlink ref="A229" location="'Table 7.243'!A1" display="Table 7.243" xr:uid="{16E71450-E6E5-45E7-87A9-0ECAE665A2DF}"/>
    <hyperlink ref="A230" location="'Table 7.244'!A1" display="Table 7.244" xr:uid="{601F7DEE-4831-4E16-8526-6E6533346BD1}"/>
    <hyperlink ref="A87" location="'Table 7.97'!A1" display="Table 7.97" xr:uid="{D383DF5C-8A90-48CE-BD05-A9C4DFEB59A6}"/>
    <hyperlink ref="A88" location="'Table 7.98'!A1" display="Table 7.98" xr:uid="{AAB7E8B1-A352-4B9A-AD7B-AEA809F865A9}"/>
    <hyperlink ref="A89" location="'Table 7.99'!A1" display="Table 7.99" xr:uid="{83C1E9A9-6C26-4731-A987-A00E8F279765}"/>
    <hyperlink ref="A90" location="'Table 7.100'!A1" display="Table 7.100" xr:uid="{23189BB3-A38B-4817-960B-18267E0E6377}"/>
    <hyperlink ref="A92" location="'Table 7.102'!A1" display="Table 7.102" xr:uid="{149187DA-5E4E-4FD4-ABC1-F7A55985D2AF}"/>
    <hyperlink ref="A93" location="'Table 7.103'!A1" display="Table 7.103" xr:uid="{FFF04F30-A88B-4BC6-A50B-13E4D01F50F3}"/>
    <hyperlink ref="A95" location="'Table 7.107'!A1" display="Table 7.107" xr:uid="{614FE43E-193D-4C65-A607-E8DCF7B6CBB2}"/>
    <hyperlink ref="A96" location="'Table 7.108'!A1" display="Table 7.108" xr:uid="{CE6E05A7-A187-4B51-8E1B-E78FD3A75006}"/>
    <hyperlink ref="A97" location="'Table 7.109'!A1" display="Table 7.109" xr:uid="{07625541-DAA7-4C29-A40E-BAD1878EE2B6}"/>
    <hyperlink ref="A102" location="'Table 7.114'!A1" display="Table 7.114" xr:uid="{7897D24C-56FD-4476-9621-AC876E469F27}"/>
    <hyperlink ref="A103" location="'Table 7.115'!A1" display="Table 7.115" xr:uid="{F96E100A-4701-48FC-AC9C-CAF666CC6E59}"/>
    <hyperlink ref="A104" location="'Table 7.116'!A1" display="Table 7.116" xr:uid="{FFA5CDC5-A87E-4638-BBD9-712DB83CE28C}"/>
    <hyperlink ref="A106" location="'Table 7.118'!A1" display="Table 7.118" xr:uid="{A64E1804-DC5A-4D52-9AB3-84EBC2D3ED79}"/>
    <hyperlink ref="A139" location="'Table 7.154'!A1" display="Table 7.154" xr:uid="{B5568079-19D2-4832-BEED-610F9D3B85EE}"/>
    <hyperlink ref="A140" location="'Table 7.155'!A1" display="Table 7.155" xr:uid="{CBC3D88F-3FAB-4CFC-8A26-B42E8FB16BB8}"/>
    <hyperlink ref="A141" location="'Table 7.156'!A1" display="Table 7.156" xr:uid="{CAE31CC2-0422-44EC-BEB7-2AE009459B79}"/>
    <hyperlink ref="A142" location="'Table 7.157'!A1" display="Table 7.157" xr:uid="{17E23442-AE3B-4951-8D74-507A6FB20AA0}"/>
    <hyperlink ref="A143" location="'Table 7.159'!A1" display="Table 7.159" xr:uid="{BE3061BC-B580-4B6E-8F54-3D94C12ABB89}"/>
    <hyperlink ref="A144" location="'Table 7.160'!A1" display="Table 7.160" xr:uid="{5A169800-16AF-454F-8891-30B3C194170C}"/>
    <hyperlink ref="A145" location="'Table 7.161'!A1" display="Table 7.161" xr:uid="{7274EF27-BE87-402E-B33A-09377E2C2767}"/>
    <hyperlink ref="A146" location="'Table 7.162'!A1" display="Table 7.162" xr:uid="{2D80B182-B073-4854-BB29-4E40D4875E36}"/>
    <hyperlink ref="A147" location="'Table 7.163'!A1" display="Table 7.163" xr:uid="{402C288E-0F62-4FFE-A6A1-1CFAC85514BE}"/>
    <hyperlink ref="A148" location="'Table 7.164'!A1" display="Table 7.164" xr:uid="{5134D8C8-881D-4BDF-87CF-7386524CA52E}"/>
    <hyperlink ref="A149" location="'Table 7.165'!A1" display="Table 7.165" xr:uid="{831DDCB4-E7CE-466E-9B72-6267F716A924}"/>
    <hyperlink ref="A150" location="'Table 7.166'!A1" display="Table 7.166" xr:uid="{28531ABF-C42F-4616-B44F-DF6D16F8CAEB}"/>
    <hyperlink ref="A151" location="'Table 7.167'!A1" display="Table 7.167" xr:uid="{8C02ECDD-44DE-4CBC-9D3B-A47EECE114D1}"/>
    <hyperlink ref="A152" location="'Table 7.168'!A1" display="Table 7.168" xr:uid="{7BEFCC4D-08EB-4F35-9EEC-57838A17D11F}"/>
    <hyperlink ref="A153" location="'Table 7.170'!A1" display="Table 7.170" xr:uid="{46CBC113-3563-4F9A-8772-721AD30F66D1}"/>
    <hyperlink ref="A156" location="'Table 7.174'!A1" display="Table 7.174" xr:uid="{D7A76F22-5B9D-40A6-8397-EFEE59EEE502}"/>
    <hyperlink ref="A159" location="'Table 7.175'!A1" display="Table 7.175" xr:uid="{FB7BDBD1-12E8-451F-975C-6503CE4EF1B4}"/>
    <hyperlink ref="A160" location="'Table 7.176'!A1" display="Table 7.176" xr:uid="{22E83A59-0325-49A9-BBA6-E7302AFA995A}"/>
    <hyperlink ref="A161" location="'Table 7.177'!A1" display="Table 7.177" xr:uid="{D203CAD5-6DA1-4C67-865A-7102DFEE9936}"/>
    <hyperlink ref="A165" location="'Table 7.179'!A1" display="Table 7.179" xr:uid="{1296F5E1-83E4-40EC-81CB-744C38997F42}"/>
    <hyperlink ref="A166" location="'Table 7.180'!A1" display="Table 7.180" xr:uid="{EC27EC1F-E86D-4312-A03D-C38933108CA4}"/>
    <hyperlink ref="A167" location="'Table 7.181'!A1" display="Table 7.181" xr:uid="{9DC534B6-C582-4A81-A8A7-B8E5092C777F}"/>
    <hyperlink ref="A168" location="'Table 7.182'!A1" display="Table 7.182" xr:uid="{AD06667D-0A40-4565-A80A-E65D7747B637}"/>
    <hyperlink ref="A169" location="'Table 7.183'!A1" display="Table 7.183" xr:uid="{6084B10C-66B8-4F81-8899-993F16258FB0}"/>
    <hyperlink ref="A170" location="'Table 7.184'!A1" display="Table 7.184" xr:uid="{28D8F25A-30B4-4C77-A584-3B0CAB7E129D}"/>
    <hyperlink ref="A171" location="'Table 7.185'!A1" display="Table 7.185" xr:uid="{0C6A135A-15D1-4903-AC20-2B2777ADD954}"/>
    <hyperlink ref="A174" location="'Table 7.186'!A1" display="Table 7.186" xr:uid="{8086F300-3877-46C7-B46E-9BAA666FB6F9}"/>
    <hyperlink ref="A175" location="'Table 7.187'!A1" display="Table 7.187" xr:uid="{F456BB2E-838E-4E4D-8F50-59640D3FC054}"/>
    <hyperlink ref="A180" location="'Table 7.190'!A1" display="Table 7.190" xr:uid="{1AD1FD7C-5B38-48B0-8FDD-95188B3EB494}"/>
    <hyperlink ref="A181" location="'Table 7.191'!A1" display="Table 7.191" xr:uid="{B5395BAF-981D-46A6-8FA1-D83CB7C14C47}"/>
    <hyperlink ref="A183" location="'Table 7.195'!A1" display="Table 7.195" xr:uid="{751E3B61-CF41-42BD-AA34-66B9759427C0}"/>
    <hyperlink ref="A184" location="'Table 7.196'!A1" display="Table 7.196" xr:uid="{B1AD9315-CCE2-4FF3-99C3-C2B93124FE53}"/>
    <hyperlink ref="A185" location="'Table 7.197'!A1" display="Table 7.197" xr:uid="{523E864F-B689-41D4-A55A-362B471B78D2}"/>
    <hyperlink ref="A186" location="'Table 7.198'!A1" display="Table 7.198" xr:uid="{BAE79BD2-6DC7-4C34-B931-BC926B7D8DAA}"/>
    <hyperlink ref="A187" location="'Table 7.199'!A1" display="Table 7.199" xr:uid="{D869C708-3E51-4CFE-9ECE-0ECD058B2817}"/>
    <hyperlink ref="A196" location="'Table 7.207'!A1" display="Table 7.207" xr:uid="{77903DE5-E6F4-4ABC-A1C3-7C10F62F66C8}"/>
    <hyperlink ref="A197" location="'Table 7.208'!A1" display="Table 7.208" xr:uid="{D31BD83C-11EC-4D42-88CC-95AA477A19C1}"/>
    <hyperlink ref="A205" location="'Table 7.214'!A1" display="Table 7.214" xr:uid="{58C1CED8-3CB9-4430-BD8F-1F1BF9D527BC}"/>
    <hyperlink ref="A206" location="'Table 7.215'!A1" display="Table 7.215" xr:uid="{E7C33319-FFEB-4C68-B733-0423C55EF1A0}"/>
    <hyperlink ref="A208" location="'Table 7.217'!A1" display="Table 7.217" xr:uid="{42403138-E9E8-45B3-94D0-27247984F2A1}"/>
    <hyperlink ref="A91" location="'Table 7.101'!A1" display="Table 7.101" xr:uid="{193ABF27-3F2B-4CA1-A853-BC2601E76341}"/>
    <hyperlink ref="A94" location="'Table 7.106'!A1" display="Table 7.106" xr:uid="{AE8AF809-5396-4F8A-8926-5A69E66496ED}"/>
    <hyperlink ref="A99" location="'Table 7.111'!A1" display="Table 7.111" xr:uid="{4ABD7194-40F1-4C27-8DC0-CD393B42F74A}"/>
    <hyperlink ref="A101" location="'Table 7.113'!A1" display="Table 7.113" xr:uid="{2A0FA752-4D48-4473-9C39-E5AFEA92B9DE}"/>
    <hyperlink ref="A105" location="'Table 7.117'!A1" display="Table 7.117" xr:uid="{22552326-03BB-47AE-B259-272A421832D2}"/>
    <hyperlink ref="A108" location="'Table 7.120'!A1" display="Table 7.120" xr:uid="{5C50C569-4C57-48A2-A288-7127C44E7765}"/>
    <hyperlink ref="A193" location="'Table 7.204'!A1" display="Table 7.204" xr:uid="{B74FF596-9E93-4950-A60D-8BED1B242A98}"/>
    <hyperlink ref="A207" location="'Table 7.216'!A1" display="Table 7.216" xr:uid="{3E754A7C-3968-4649-A07C-CF125E1F716E}"/>
    <hyperlink ref="A176" location="'Table 7.188'!A1" display="Table 7.188" xr:uid="{F4BED463-6B87-4641-81B7-2FC69AA3B1DE}"/>
    <hyperlink ref="A177" location="'Table 7.189'!A1" display="Table 7.189" xr:uid="{7742D017-379A-4C7B-BC86-1CBEA12F6AA4}"/>
    <hyperlink ref="A198" location="'Table 7.209'!A1" display="Table 7.209" xr:uid="{E3238735-C028-46E9-9507-CD52D2F9F3D5}"/>
    <hyperlink ref="A199" location="'Table 7.210'!A1" display="Table 7.210" xr:uid="{9E74FAB6-1A06-4725-9E62-FD87937CA5C3}"/>
    <hyperlink ref="A200" location="'Table 7.211'!A1" display="Table 7.211" xr:uid="{E3B6C02C-6549-4269-B29F-75D955FD4108}"/>
    <hyperlink ref="A201" location="'Table 7.212'!A1" display="Table 7.212" xr:uid="{7024849E-08E0-412F-84F4-6BDA5AF0DE03}"/>
    <hyperlink ref="A202" location="'Table 7.213'!A1" display="Table 7.213" xr:uid="{8B63C0D1-5059-49CC-923E-AFFD8A13695F}"/>
    <hyperlink ref="A30" location="'Table 7.24'!A1" display="Table 7.24" xr:uid="{9943440A-0D72-46CF-9D6F-D274A0090D63}"/>
    <hyperlink ref="A98" location="'Table 7.110'!A1" display="Table 7.110" xr:uid="{599BE8E2-15C0-4778-B357-A51B8FACC479}"/>
    <hyperlink ref="A61" location="'Table 7.65'!A1" display="Table 7.65" xr:uid="{F00B6D76-AA80-4E6B-A27F-3C4822A1E0D0}"/>
    <hyperlink ref="A62" location="'Table 7.66'!A1" display="Table 7.66" xr:uid="{B2C60AA9-BE1E-4F35-92CB-56F2C86F7286}"/>
    <hyperlink ref="A63" location="'Table 7.67'!A1" display="Table 7.67" xr:uid="{662CD96C-2E8B-423B-835B-226BB72B543D}"/>
    <hyperlink ref="A64" location="'Table 7.68'!A1" display="Table 7.68" xr:uid="{B8DBCEAC-639C-4E49-8456-1F5BD2E7B587}"/>
    <hyperlink ref="A65" location="'Table 7.74'!A1" display="Table 7.74" xr:uid="{4420D110-DAAF-450A-967C-2FA8175AB457}"/>
    <hyperlink ref="A66" location="'Table 7.75'!A1" display="Table 7.75" xr:uid="{285DFABF-7FFB-457A-9CCF-4F47381AEA6D}"/>
    <hyperlink ref="A67" location="'Table 7.76'!A1" display="Table 7.76" xr:uid="{A5B571C8-2245-4468-AE70-6AFC5E4F476B}"/>
    <hyperlink ref="A68" location="'Table 7.77'!A1" display="Table 7.77" xr:uid="{F682301D-7311-47C5-9E0F-F3264048CDF4}"/>
    <hyperlink ref="A69" location="'Table 7.78'!A1" display="Table 7.78" xr:uid="{2EA0E356-F850-4FC8-8CF1-635E10D24EBC}"/>
    <hyperlink ref="A70" location="'Table 7.79'!A1" display="Table 7.79" xr:uid="{5954D41D-EF72-45D4-95A8-F79C3E8EDBC0}"/>
    <hyperlink ref="A71" location="'Table 7.80'!A1" display="Table 7.80" xr:uid="{0742ABF7-E517-488B-9B92-73A3A300FA4D}"/>
    <hyperlink ref="A72" location="'Table 7.81'!A1" display="Table 7.81" xr:uid="{5A7C70B7-0716-48CB-8A4A-04302BEEF947}"/>
    <hyperlink ref="A73" location="'Table 7.82'!A1" display="Table 7.82" xr:uid="{FDCA67BA-C490-4729-9442-C4FDE3A65B43}"/>
    <hyperlink ref="A74" location="'Table 7.83'!A1" display="Table 7.83" xr:uid="{FD9EA7DC-8365-4589-A69C-D019038CEABD}"/>
    <hyperlink ref="A75" location="'Table 7.85'!A1" display="Table 7.85" xr:uid="{293448AB-A5DF-409C-AF75-71C10CDE3F8F}"/>
    <hyperlink ref="A76" location="'Table 7.86'!A1" display="Table 7.86" xr:uid="{F94D4569-AD28-4D0B-A83C-532492A1BB79}"/>
    <hyperlink ref="A77" location="'Table 7.87'!A1" display="Table 7.87" xr:uid="{22FF4B3B-F081-43C6-8139-FBE564F64D00}"/>
    <hyperlink ref="A78" location="'Table 7.88'!A1" display="Table 7.88" xr:uid="{4E67C94E-8A9C-4EA1-B99A-F3CD082A200B}"/>
    <hyperlink ref="A79" location="'Table 7.89'!A1" display="Table 7.89" xr:uid="{022210B2-70FA-4548-936E-25FEFECD0184}"/>
    <hyperlink ref="A80" location="'Table 7.90'!A1" display="Table 7.90" xr:uid="{A50D9A99-915A-488D-9627-C0F1F0640AC5}"/>
    <hyperlink ref="A81" location="'Table 7.92'!A1" display="Table 7.92" xr:uid="{68C62A94-9CAA-4E9E-903B-71EBC3A53727}"/>
    <hyperlink ref="A100" location="'Table 7.112'!A1" display="Table 7.112" xr:uid="{B3310308-AE4F-4F9E-B94F-638E93B5C2A0}"/>
    <hyperlink ref="A164" location="'Table 7.178'!A1" display="Table 7.178" xr:uid="{6B917EA3-A364-48BD-A2C1-7705772EA3CF}"/>
    <hyperlink ref="A182" location="'Table 7.192'!A1" display="Table 7.192" xr:uid="{56EA4B81-9D06-408E-9BB2-C49CA445F090}"/>
    <hyperlink ref="A107" location="'Table 7.119'!A1" display="Table 7.119" xr:uid="{4327C43A-9995-421B-BD0D-7EB1A3B9E6E0}"/>
    <hyperlink ref="A111" location="'Table 7.121'!A1" display="Table 7.121" xr:uid="{072B9AEA-D4D1-4903-BF4E-DC90314F73C6}"/>
    <hyperlink ref="A112" location="'Table 7.122'!A1" display="Table 7.122" xr:uid="{E70C0455-1CB8-4AB9-B785-62A0279B4EC0}"/>
    <hyperlink ref="A113" location="'Table 7.123'!A1" display="Table 7.123" xr:uid="{1C5183B4-73F4-403A-9CD3-AC75A97A6E5A}"/>
    <hyperlink ref="A114" location="'Table 7.124'!A1" display="Table 7.124" xr:uid="{D56630E7-F7C0-4E19-8B94-D46369BAD75C}"/>
    <hyperlink ref="A115" location="'Table 7.125'!A1" display="Table 7.125" xr:uid="{6D20C45E-B9E4-40F1-9E05-0EECA47146D7}"/>
    <hyperlink ref="A116" location="'Table 7.126'!A1" display="Table 7.126" xr:uid="{2320A2B6-637C-4FC4-A791-64857FAA158E}"/>
    <hyperlink ref="A117" location="'Table 7.127'!A1" display="Table 7.127" xr:uid="{669009F8-56DF-493D-9DAD-E909376EF9AD}"/>
    <hyperlink ref="A118" location="'Table 7.128'!A1" display="Table 7.128" xr:uid="{F5AA68EC-EF27-4B56-A220-0E009E29E824}"/>
    <hyperlink ref="A119" location="'Table 7.129'!A1" display="Table 7.129" xr:uid="{C018FACB-5FD7-41F2-8B4B-CF522A2A8FC3}"/>
    <hyperlink ref="A120" location="'Table 7.130'!A1" display="Table 7.130" xr:uid="{CAB3F501-B5FF-4B1A-B379-4A6363B427A8}"/>
    <hyperlink ref="A121" location="'Table 7.131'!A1" display="Table 7.131" xr:uid="{5DE9EA5D-F31E-4D98-9301-013EF163BC73}"/>
    <hyperlink ref="A122" location="'Table 7.132'!A1" display="Table 7.132" xr:uid="{8E17EA8F-A676-40F3-B088-307D0FE9F961}"/>
    <hyperlink ref="A123" location="'Table 7.133'!A1" display="Table 7.133" xr:uid="{45AE2827-68B4-47CB-8788-ECF64707A09E}"/>
    <hyperlink ref="A124" location="'Table 7.134'!A1" display="Table 7.134" xr:uid="{8961374F-9BCB-457E-BCCA-2E271ED6E8FA}"/>
    <hyperlink ref="A125" location="'Table 7.135'!A1" display="Table 7.135" xr:uid="{6E60A0C1-840F-418B-ABDF-56D698EA7A5B}"/>
    <hyperlink ref="A126" location="'Table 7.136'!A1" display="Table 7.136" xr:uid="{A53EAD73-8D1B-46E0-BEEF-B5D8621ADF92}"/>
    <hyperlink ref="A127" location="'Table 7.137'!A1" display="Table 7.137" xr:uid="{E28989B5-E534-4BD2-995F-F2DAFD313F96}"/>
    <hyperlink ref="A128" location="'Table 7.138'!A1" display="Table 7.138" xr:uid="{08B9AB49-0B1E-4148-B60B-24126ECBD515}"/>
    <hyperlink ref="A129" location="'Table 7.139'!A1" display="Table 7.139" xr:uid="{47B78FA0-2325-4BDA-8847-F352E59774F5}"/>
    <hyperlink ref="A130" location="'Table 7.140'!A1" display="Table 7.140" xr:uid="{09DB7151-A282-48AE-8CA4-FD6A97186FC0}"/>
    <hyperlink ref="A131" location="'Table 7.141'!A1" display="Table 7.141" xr:uid="{A0002C02-FE0E-4E77-BA4E-46F408D8E428}"/>
    <hyperlink ref="A132" location="'Table 7.142'!A1" display="Table 7.142" xr:uid="{54476B9E-2316-49B5-9753-1A7F56551BE9}"/>
    <hyperlink ref="A133" location="'Table 7.143'!A1" display="Table 7.143" xr:uid="{590C15B6-2901-4423-A3C0-92440DB8305D}"/>
    <hyperlink ref="A134" location="'Table 7.144'!A1" display="Table 7.144" xr:uid="{0D67B602-59E7-4434-90BB-9B1A925EC34A}"/>
    <hyperlink ref="A135" location="'Table 7.145'!A1" display="Table 7.145" xr:uid="{6FD44174-2C9E-43E5-BF3B-021044FE135C}"/>
  </hyperlinks>
  <pageMargins left="0.5" right="0.5" top="0.5" bottom="0.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731AD-F14F-4C8D-911A-676849B49102}">
  <dimension ref="A1:X59"/>
  <sheetViews>
    <sheetView topLeftCell="A14" workbookViewId="0">
      <selection activeCell="A24" sqref="A24:A25"/>
    </sheetView>
  </sheetViews>
  <sheetFormatPr defaultColWidth="9" defaultRowHeight="14"/>
  <cols>
    <col min="1" max="1" width="12.58203125" style="316" customWidth="1"/>
    <col min="2" max="13" width="9.58203125" style="270" customWidth="1"/>
    <col min="14" max="14" width="11.08203125" style="270" customWidth="1"/>
    <col min="15" max="15" width="9" style="270"/>
    <col min="16" max="16" width="9" style="269"/>
    <col min="17" max="16384" width="9" style="270"/>
  </cols>
  <sheetData>
    <row r="1" spans="1:16" ht="25">
      <c r="A1" s="2453" t="s">
        <v>1469</v>
      </c>
      <c r="B1" s="2453"/>
      <c r="C1" s="2453"/>
      <c r="D1" s="2453"/>
      <c r="E1" s="2453"/>
      <c r="F1" s="2453"/>
      <c r="G1" s="2453"/>
      <c r="H1" s="2453"/>
      <c r="I1" s="2453"/>
      <c r="J1" s="2453"/>
      <c r="K1" s="2453"/>
      <c r="L1" s="2453"/>
      <c r="M1" s="2453"/>
      <c r="N1" s="2453"/>
      <c r="O1" s="268"/>
    </row>
    <row r="3" spans="1:16" ht="17.5" customHeight="1">
      <c r="A3" s="2454" t="s">
        <v>79</v>
      </c>
      <c r="B3" s="2490" t="s">
        <v>177</v>
      </c>
      <c r="C3" s="2491"/>
      <c r="D3" s="2491"/>
      <c r="E3" s="2491"/>
      <c r="F3" s="2491"/>
      <c r="G3" s="2491"/>
      <c r="H3" s="2491"/>
      <c r="I3" s="2491"/>
      <c r="J3" s="2491"/>
      <c r="K3" s="2491"/>
      <c r="L3" s="2491"/>
      <c r="M3" s="2532"/>
      <c r="N3" s="2528" t="s">
        <v>98</v>
      </c>
      <c r="O3" s="40"/>
      <c r="P3" s="29"/>
    </row>
    <row r="4" spans="1:16" ht="20">
      <c r="A4" s="2455"/>
      <c r="B4" s="2457" t="s">
        <v>178</v>
      </c>
      <c r="C4" s="2458"/>
      <c r="D4" s="2459" t="s">
        <v>179</v>
      </c>
      <c r="E4" s="2460"/>
      <c r="F4" s="2459" t="s">
        <v>180</v>
      </c>
      <c r="G4" s="2460"/>
      <c r="H4" s="2459" t="s">
        <v>181</v>
      </c>
      <c r="I4" s="2460"/>
      <c r="J4" s="2459" t="s">
        <v>182</v>
      </c>
      <c r="K4" s="2460"/>
      <c r="L4" s="2459" t="s">
        <v>183</v>
      </c>
      <c r="M4" s="2461"/>
      <c r="N4" s="2519"/>
      <c r="O4" s="40"/>
      <c r="P4" s="29"/>
    </row>
    <row r="5" spans="1:16" s="405" customFormat="1" ht="20">
      <c r="A5" s="2456"/>
      <c r="B5" s="402" t="s">
        <v>112</v>
      </c>
      <c r="C5" s="47" t="s">
        <v>86</v>
      </c>
      <c r="D5" s="402" t="s">
        <v>112</v>
      </c>
      <c r="E5" s="47" t="s">
        <v>86</v>
      </c>
      <c r="F5" s="402" t="s">
        <v>112</v>
      </c>
      <c r="G5" s="403" t="s">
        <v>86</v>
      </c>
      <c r="H5" s="404" t="s">
        <v>112</v>
      </c>
      <c r="I5" s="403" t="s">
        <v>86</v>
      </c>
      <c r="J5" s="404" t="s">
        <v>112</v>
      </c>
      <c r="K5" s="403" t="s">
        <v>86</v>
      </c>
      <c r="L5" s="402" t="s">
        <v>112</v>
      </c>
      <c r="M5" s="48" t="s">
        <v>86</v>
      </c>
      <c r="N5" s="2529"/>
      <c r="O5" s="40"/>
      <c r="P5" s="29"/>
    </row>
    <row r="6" spans="1:16">
      <c r="A6" s="92">
        <v>2000</v>
      </c>
      <c r="B6" s="51">
        <v>875</v>
      </c>
      <c r="C6" s="328">
        <f t="shared" ref="C6:C27" si="0">B6/N6</f>
        <v>0.18605145651711674</v>
      </c>
      <c r="D6" s="51">
        <v>3034</v>
      </c>
      <c r="E6" s="328">
        <f t="shared" ref="E6:E27" si="1">D6/N6</f>
        <v>0.64512013608335106</v>
      </c>
      <c r="F6" s="51">
        <v>237</v>
      </c>
      <c r="G6" s="328">
        <f t="shared" ref="G6:G27" si="2">F6/N6</f>
        <v>5.0393365936636188E-2</v>
      </c>
      <c r="H6" s="51">
        <v>11</v>
      </c>
      <c r="I6" s="328">
        <f>H6/N6</f>
        <v>2.338932596215182E-3</v>
      </c>
      <c r="J6" s="51">
        <v>454</v>
      </c>
      <c r="K6" s="328">
        <f t="shared" ref="K6:K27" si="3">J6/N6</f>
        <v>9.6534127152881136E-2</v>
      </c>
      <c r="L6" s="51">
        <v>88</v>
      </c>
      <c r="M6" s="406">
        <f t="shared" ref="M6:M27" si="4">L6/N6</f>
        <v>1.8711460769721456E-2</v>
      </c>
      <c r="N6" s="1706">
        <v>4703</v>
      </c>
      <c r="O6" s="269"/>
    </row>
    <row r="7" spans="1:16">
      <c r="A7" s="98">
        <v>2001</v>
      </c>
      <c r="B7" s="56">
        <v>876</v>
      </c>
      <c r="C7" s="346">
        <f t="shared" si="0"/>
        <v>0.18977469670710573</v>
      </c>
      <c r="D7" s="56">
        <v>2904</v>
      </c>
      <c r="E7" s="346">
        <f t="shared" si="1"/>
        <v>0.62911611785095323</v>
      </c>
      <c r="F7" s="56">
        <v>239</v>
      </c>
      <c r="G7" s="346">
        <f t="shared" si="2"/>
        <v>5.1776429809358752E-2</v>
      </c>
      <c r="H7" s="56">
        <v>12</v>
      </c>
      <c r="I7" s="346">
        <f>H7/N7</f>
        <v>2.5996533795493936E-3</v>
      </c>
      <c r="J7" s="56">
        <v>479</v>
      </c>
      <c r="K7" s="326">
        <f t="shared" si="3"/>
        <v>0.10376949740034662</v>
      </c>
      <c r="L7" s="56">
        <v>78</v>
      </c>
      <c r="M7" s="407">
        <f t="shared" si="4"/>
        <v>1.6897746967071057E-2</v>
      </c>
      <c r="N7" s="1707">
        <v>4616</v>
      </c>
      <c r="O7" s="269"/>
    </row>
    <row r="8" spans="1:16">
      <c r="A8" s="92">
        <v>2002</v>
      </c>
      <c r="B8" s="51">
        <v>927</v>
      </c>
      <c r="C8" s="408">
        <f t="shared" si="0"/>
        <v>0.19540472175379425</v>
      </c>
      <c r="D8" s="51">
        <v>2944</v>
      </c>
      <c r="E8" s="408">
        <f t="shared" si="1"/>
        <v>0.62057335581787521</v>
      </c>
      <c r="F8" s="51">
        <v>255</v>
      </c>
      <c r="G8" s="408">
        <f t="shared" si="2"/>
        <v>5.3752107925801013E-2</v>
      </c>
      <c r="H8" s="51">
        <v>11</v>
      </c>
      <c r="I8" s="408">
        <f>H8/N8</f>
        <v>2.3187183811129849E-3</v>
      </c>
      <c r="J8" s="51">
        <v>487</v>
      </c>
      <c r="K8" s="328">
        <f t="shared" si="3"/>
        <v>0.10265598650927488</v>
      </c>
      <c r="L8" s="51">
        <v>89</v>
      </c>
      <c r="M8" s="406">
        <f t="shared" si="4"/>
        <v>1.876053962900506E-2</v>
      </c>
      <c r="N8" s="1706">
        <v>4744</v>
      </c>
      <c r="O8" s="269"/>
    </row>
    <row r="9" spans="1:16">
      <c r="A9" s="98">
        <v>2003</v>
      </c>
      <c r="B9" s="56">
        <v>919</v>
      </c>
      <c r="C9" s="346">
        <f t="shared" si="0"/>
        <v>0.18859019084752718</v>
      </c>
      <c r="D9" s="56">
        <v>3101</v>
      </c>
      <c r="E9" s="346">
        <f t="shared" si="1"/>
        <v>0.63636363636363635</v>
      </c>
      <c r="F9" s="56">
        <v>242</v>
      </c>
      <c r="G9" s="346">
        <f t="shared" si="2"/>
        <v>4.9661399548532728E-2</v>
      </c>
      <c r="H9" s="56">
        <v>12</v>
      </c>
      <c r="I9" s="346">
        <f>H9/N9</f>
        <v>2.4625487379437718E-3</v>
      </c>
      <c r="J9" s="56">
        <v>506</v>
      </c>
      <c r="K9" s="326">
        <f t="shared" si="3"/>
        <v>0.10383747178329571</v>
      </c>
      <c r="L9" s="56">
        <v>69</v>
      </c>
      <c r="M9" s="407">
        <f t="shared" si="4"/>
        <v>1.4159655243176687E-2</v>
      </c>
      <c r="N9" s="1707">
        <v>4873</v>
      </c>
      <c r="O9" s="269"/>
    </row>
    <row r="10" spans="1:16">
      <c r="A10" s="92">
        <v>2004</v>
      </c>
      <c r="B10" s="51">
        <v>1012</v>
      </c>
      <c r="C10" s="408">
        <f t="shared" si="0"/>
        <v>0.20123284947305628</v>
      </c>
      <c r="D10" s="51">
        <v>3110</v>
      </c>
      <c r="E10" s="408">
        <f t="shared" si="1"/>
        <v>0.61841320342016304</v>
      </c>
      <c r="F10" s="51">
        <v>295</v>
      </c>
      <c r="G10" s="408">
        <f t="shared" si="2"/>
        <v>5.8659773314774309E-2</v>
      </c>
      <c r="H10" s="51">
        <v>10</v>
      </c>
      <c r="I10" s="408">
        <f>H10/N10</f>
        <v>1.9884668920262479E-3</v>
      </c>
      <c r="J10" s="51">
        <v>506</v>
      </c>
      <c r="K10" s="328">
        <f t="shared" si="3"/>
        <v>0.10061642473652814</v>
      </c>
      <c r="L10" s="51">
        <v>73</v>
      </c>
      <c r="M10" s="406">
        <f t="shared" si="4"/>
        <v>1.4515808311791608E-2</v>
      </c>
      <c r="N10" s="1706">
        <v>5029</v>
      </c>
      <c r="O10" s="269"/>
    </row>
    <row r="11" spans="1:16">
      <c r="A11" s="98">
        <v>2005</v>
      </c>
      <c r="B11" s="56">
        <v>1028</v>
      </c>
      <c r="C11" s="346">
        <f t="shared" si="0"/>
        <v>0.20280134148747286</v>
      </c>
      <c r="D11" s="56">
        <v>3161</v>
      </c>
      <c r="E11" s="346">
        <f t="shared" si="1"/>
        <v>0.62359439731702504</v>
      </c>
      <c r="F11" s="56">
        <v>239</v>
      </c>
      <c r="G11" s="346">
        <f t="shared" si="2"/>
        <v>4.7149339120142041E-2</v>
      </c>
      <c r="H11" s="275" t="s">
        <v>114</v>
      </c>
      <c r="I11" s="346"/>
      <c r="J11" s="56">
        <v>530</v>
      </c>
      <c r="K11" s="326">
        <f t="shared" si="3"/>
        <v>0.10455711185638193</v>
      </c>
      <c r="L11" s="56">
        <v>81</v>
      </c>
      <c r="M11" s="407">
        <f t="shared" si="4"/>
        <v>1.5979483132767803E-2</v>
      </c>
      <c r="N11" s="1707">
        <v>5069</v>
      </c>
      <c r="O11" s="269"/>
    </row>
    <row r="12" spans="1:16">
      <c r="A12" s="92">
        <v>2006</v>
      </c>
      <c r="B12" s="51">
        <v>1022</v>
      </c>
      <c r="C12" s="408">
        <f t="shared" si="0"/>
        <v>0.19744976816074189</v>
      </c>
      <c r="D12" s="51">
        <v>3160</v>
      </c>
      <c r="E12" s="408">
        <f t="shared" si="1"/>
        <v>0.61051004636785167</v>
      </c>
      <c r="F12" s="51">
        <v>302</v>
      </c>
      <c r="G12" s="408">
        <f t="shared" si="2"/>
        <v>5.8346213292117463E-2</v>
      </c>
      <c r="H12" s="51">
        <v>15</v>
      </c>
      <c r="I12" s="408">
        <f>H12/N12</f>
        <v>2.8979907264296756E-3</v>
      </c>
      <c r="J12" s="51">
        <v>565</v>
      </c>
      <c r="K12" s="328">
        <f t="shared" si="3"/>
        <v>0.10915765069551778</v>
      </c>
      <c r="L12" s="51">
        <v>94</v>
      </c>
      <c r="M12" s="406">
        <f t="shared" si="4"/>
        <v>1.8160741885625966E-2</v>
      </c>
      <c r="N12" s="1706">
        <v>5176</v>
      </c>
      <c r="O12" s="269"/>
    </row>
    <row r="13" spans="1:16">
      <c r="A13" s="98">
        <v>2007</v>
      </c>
      <c r="B13" s="56">
        <v>1033</v>
      </c>
      <c r="C13" s="346">
        <f t="shared" si="0"/>
        <v>0.19556985990155243</v>
      </c>
      <c r="D13" s="56">
        <v>3264</v>
      </c>
      <c r="E13" s="346">
        <f t="shared" si="1"/>
        <v>0.61794774706550548</v>
      </c>
      <c r="F13" s="56">
        <v>288</v>
      </c>
      <c r="G13" s="346">
        <f t="shared" si="2"/>
        <v>5.4524801211662248E-2</v>
      </c>
      <c r="H13" s="56">
        <v>17</v>
      </c>
      <c r="I13" s="346">
        <f>H13/N13</f>
        <v>3.2184778492995079E-3</v>
      </c>
      <c r="J13" s="56">
        <v>582</v>
      </c>
      <c r="K13" s="326">
        <f t="shared" si="3"/>
        <v>0.1101855357819008</v>
      </c>
      <c r="L13" s="56">
        <v>76</v>
      </c>
      <c r="M13" s="407">
        <f t="shared" si="4"/>
        <v>1.4388489208633094E-2</v>
      </c>
      <c r="N13" s="1707">
        <v>5282</v>
      </c>
      <c r="O13" s="269"/>
    </row>
    <row r="14" spans="1:16">
      <c r="A14" s="92">
        <v>2008</v>
      </c>
      <c r="B14" s="51">
        <v>1134</v>
      </c>
      <c r="C14" s="408">
        <f t="shared" si="0"/>
        <v>0.2111731843575419</v>
      </c>
      <c r="D14" s="51">
        <v>3214</v>
      </c>
      <c r="E14" s="408">
        <f t="shared" si="1"/>
        <v>0.59851024208566106</v>
      </c>
      <c r="F14" s="51">
        <v>316</v>
      </c>
      <c r="G14" s="408">
        <f t="shared" si="2"/>
        <v>5.8845437616387337E-2</v>
      </c>
      <c r="H14" s="51">
        <v>13</v>
      </c>
      <c r="I14" s="408">
        <f>H14/N14</f>
        <v>2.4208566108007449E-3</v>
      </c>
      <c r="J14" s="51">
        <v>576</v>
      </c>
      <c r="K14" s="328">
        <f t="shared" si="3"/>
        <v>0.10726256983240223</v>
      </c>
      <c r="L14" s="51">
        <v>92</v>
      </c>
      <c r="M14" s="406">
        <f t="shared" si="4"/>
        <v>1.7132216014897578E-2</v>
      </c>
      <c r="N14" s="1706">
        <v>5370</v>
      </c>
      <c r="O14" s="269"/>
    </row>
    <row r="15" spans="1:16">
      <c r="A15" s="98">
        <v>2009</v>
      </c>
      <c r="B15" s="56">
        <v>1065</v>
      </c>
      <c r="C15" s="346">
        <f t="shared" si="0"/>
        <v>0.19836096107282547</v>
      </c>
      <c r="D15" s="56">
        <v>3299</v>
      </c>
      <c r="E15" s="346">
        <f t="shared" si="1"/>
        <v>0.6144533432669026</v>
      </c>
      <c r="F15" s="56">
        <v>315</v>
      </c>
      <c r="G15" s="346">
        <f t="shared" si="2"/>
        <v>5.867014341590613E-2</v>
      </c>
      <c r="H15" s="275" t="s">
        <v>114</v>
      </c>
      <c r="I15" s="346"/>
      <c r="J15" s="56">
        <v>580</v>
      </c>
      <c r="K15" s="326">
        <f t="shared" si="3"/>
        <v>0.1080275656546843</v>
      </c>
      <c r="L15" s="56">
        <v>86</v>
      </c>
      <c r="M15" s="407">
        <f t="shared" si="4"/>
        <v>1.6017880424660087E-2</v>
      </c>
      <c r="N15" s="1707">
        <v>5369</v>
      </c>
      <c r="O15" s="269"/>
    </row>
    <row r="16" spans="1:16">
      <c r="A16" s="92">
        <v>2010</v>
      </c>
      <c r="B16" s="51">
        <v>990</v>
      </c>
      <c r="C16" s="408">
        <f t="shared" si="0"/>
        <v>0.19388954171562867</v>
      </c>
      <c r="D16" s="51">
        <v>3126</v>
      </c>
      <c r="E16" s="408">
        <f t="shared" si="1"/>
        <v>0.61222091656874267</v>
      </c>
      <c r="F16" s="51">
        <v>292</v>
      </c>
      <c r="G16" s="408">
        <f t="shared" si="2"/>
        <v>5.7187622405013711E-2</v>
      </c>
      <c r="H16" s="274" t="s">
        <v>114</v>
      </c>
      <c r="I16" s="408"/>
      <c r="J16" s="51">
        <v>578</v>
      </c>
      <c r="K16" s="328">
        <f t="shared" si="3"/>
        <v>0.11320015667841755</v>
      </c>
      <c r="L16" s="51">
        <v>87</v>
      </c>
      <c r="M16" s="406">
        <f t="shared" si="4"/>
        <v>1.7038777908343124E-2</v>
      </c>
      <c r="N16" s="1706">
        <v>5106</v>
      </c>
      <c r="O16" s="269"/>
    </row>
    <row r="17" spans="1:24">
      <c r="A17" s="98">
        <v>2011</v>
      </c>
      <c r="B17" s="56">
        <v>1073</v>
      </c>
      <c r="C17" s="346">
        <f t="shared" si="0"/>
        <v>0.20957031249999999</v>
      </c>
      <c r="D17" s="56">
        <v>3108</v>
      </c>
      <c r="E17" s="346">
        <f t="shared" si="1"/>
        <v>0.60703125000000002</v>
      </c>
      <c r="F17" s="56">
        <v>290</v>
      </c>
      <c r="G17" s="346">
        <f t="shared" si="2"/>
        <v>5.6640625E-2</v>
      </c>
      <c r="H17" s="275" t="s">
        <v>114</v>
      </c>
      <c r="I17" s="346"/>
      <c r="J17" s="56">
        <v>558</v>
      </c>
      <c r="K17" s="326">
        <f t="shared" si="3"/>
        <v>0.10898437499999999</v>
      </c>
      <c r="L17" s="56">
        <v>74</v>
      </c>
      <c r="M17" s="407">
        <f t="shared" si="4"/>
        <v>1.4453125000000001E-2</v>
      </c>
      <c r="N17" s="1707">
        <v>5120</v>
      </c>
      <c r="O17" s="269"/>
    </row>
    <row r="18" spans="1:24">
      <c r="A18" s="92">
        <v>2012</v>
      </c>
      <c r="B18" s="51">
        <v>1013</v>
      </c>
      <c r="C18" s="408">
        <f t="shared" si="0"/>
        <v>0.20127160739121797</v>
      </c>
      <c r="D18" s="51">
        <v>3100</v>
      </c>
      <c r="E18" s="408">
        <f t="shared" si="1"/>
        <v>0.61593483012120009</v>
      </c>
      <c r="F18" s="51">
        <v>274</v>
      </c>
      <c r="G18" s="408">
        <f t="shared" si="2"/>
        <v>5.4440691436518973E-2</v>
      </c>
      <c r="H18" s="274" t="s">
        <v>114</v>
      </c>
      <c r="I18" s="408"/>
      <c r="J18" s="51">
        <v>543</v>
      </c>
      <c r="K18" s="328">
        <f t="shared" si="3"/>
        <v>0.10788793959864891</v>
      </c>
      <c r="L18" s="51">
        <v>83</v>
      </c>
      <c r="M18" s="406">
        <f t="shared" si="4"/>
        <v>1.6491158354857937E-2</v>
      </c>
      <c r="N18" s="1706">
        <v>5033</v>
      </c>
      <c r="O18" s="269"/>
    </row>
    <row r="19" spans="1:24">
      <c r="A19" s="98">
        <v>2013</v>
      </c>
      <c r="B19" s="56">
        <v>1038</v>
      </c>
      <c r="C19" s="346">
        <f t="shared" si="0"/>
        <v>0.20489538097118043</v>
      </c>
      <c r="D19" s="56">
        <v>2997</v>
      </c>
      <c r="E19" s="346">
        <f t="shared" si="1"/>
        <v>0.5915909988156336</v>
      </c>
      <c r="F19" s="56">
        <v>293</v>
      </c>
      <c r="G19" s="346">
        <f t="shared" si="2"/>
        <v>5.7836557441768653E-2</v>
      </c>
      <c r="H19" s="56">
        <v>13</v>
      </c>
      <c r="I19" s="346">
        <f>H19/N19</f>
        <v>2.5661271219897357E-3</v>
      </c>
      <c r="J19" s="56">
        <v>629</v>
      </c>
      <c r="K19" s="326">
        <f t="shared" si="3"/>
        <v>0.12416107382550336</v>
      </c>
      <c r="L19" s="56">
        <v>82</v>
      </c>
      <c r="M19" s="407">
        <f t="shared" si="4"/>
        <v>1.6186340307935254E-2</v>
      </c>
      <c r="N19" s="1707">
        <v>5066</v>
      </c>
      <c r="O19" s="269"/>
    </row>
    <row r="20" spans="1:24">
      <c r="A20" s="92">
        <v>2014</v>
      </c>
      <c r="B20" s="51">
        <v>1026</v>
      </c>
      <c r="C20" s="408">
        <f t="shared" si="0"/>
        <v>0.21581825830879259</v>
      </c>
      <c r="D20" s="51">
        <v>2809</v>
      </c>
      <c r="E20" s="408">
        <f t="shared" si="1"/>
        <v>0.59087084560370218</v>
      </c>
      <c r="F20" s="51">
        <v>272</v>
      </c>
      <c r="G20" s="408">
        <f t="shared" si="2"/>
        <v>5.7214976861590237E-2</v>
      </c>
      <c r="H20" s="51">
        <v>14</v>
      </c>
      <c r="I20" s="408">
        <f>H20/N20</f>
        <v>2.944888514934792E-3</v>
      </c>
      <c r="J20" s="51">
        <v>535</v>
      </c>
      <c r="K20" s="328">
        <f t="shared" si="3"/>
        <v>0.11253681110643668</v>
      </c>
      <c r="L20" s="51">
        <v>78</v>
      </c>
      <c r="M20" s="406">
        <f t="shared" si="4"/>
        <v>1.6407236011779555E-2</v>
      </c>
      <c r="N20" s="1706">
        <v>4754</v>
      </c>
      <c r="O20" s="269"/>
    </row>
    <row r="21" spans="1:24">
      <c r="A21" s="98">
        <v>2015</v>
      </c>
      <c r="B21" s="56">
        <v>1014</v>
      </c>
      <c r="C21" s="346">
        <f t="shared" si="0"/>
        <v>0.21050446335893711</v>
      </c>
      <c r="D21" s="56">
        <v>2870</v>
      </c>
      <c r="E21" s="346">
        <f t="shared" si="1"/>
        <v>0.59580651858002909</v>
      </c>
      <c r="F21" s="56">
        <v>306</v>
      </c>
      <c r="G21" s="346">
        <f t="shared" si="2"/>
        <v>6.3525015569856763E-2</v>
      </c>
      <c r="H21" s="56">
        <v>15</v>
      </c>
      <c r="I21" s="346">
        <f>H21/N21</f>
        <v>3.1139713514635667E-3</v>
      </c>
      <c r="J21" s="56">
        <v>529</v>
      </c>
      <c r="K21" s="326">
        <f t="shared" si="3"/>
        <v>0.10981938966161511</v>
      </c>
      <c r="L21" s="56">
        <v>81</v>
      </c>
      <c r="M21" s="407">
        <f t="shared" si="4"/>
        <v>1.6815445297903259E-2</v>
      </c>
      <c r="N21" s="1707">
        <v>4817</v>
      </c>
      <c r="O21" s="269"/>
    </row>
    <row r="22" spans="1:24">
      <c r="A22" s="92">
        <v>2016</v>
      </c>
      <c r="B22" s="51">
        <v>969</v>
      </c>
      <c r="C22" s="408">
        <f t="shared" si="0"/>
        <v>0.20705128205128207</v>
      </c>
      <c r="D22" s="51">
        <v>2804</v>
      </c>
      <c r="E22" s="408">
        <f t="shared" si="1"/>
        <v>0.59914529914529913</v>
      </c>
      <c r="F22" s="51">
        <v>282</v>
      </c>
      <c r="G22" s="408">
        <f t="shared" si="2"/>
        <v>6.0256410256410257E-2</v>
      </c>
      <c r="H22" s="274" t="s">
        <v>114</v>
      </c>
      <c r="I22" s="408"/>
      <c r="J22" s="51">
        <v>523</v>
      </c>
      <c r="K22" s="328">
        <f t="shared" si="3"/>
        <v>0.11175213675213676</v>
      </c>
      <c r="L22" s="51">
        <v>79</v>
      </c>
      <c r="M22" s="406">
        <f t="shared" si="4"/>
        <v>1.6880341880341879E-2</v>
      </c>
      <c r="N22" s="1706">
        <v>4680</v>
      </c>
      <c r="O22" s="269"/>
    </row>
    <row r="23" spans="1:24">
      <c r="A23" s="322">
        <v>2017</v>
      </c>
      <c r="B23" s="56">
        <v>925</v>
      </c>
      <c r="C23" s="346">
        <f t="shared" si="0"/>
        <v>0.20139342477683431</v>
      </c>
      <c r="D23" s="56">
        <v>2751</v>
      </c>
      <c r="E23" s="346">
        <f t="shared" si="1"/>
        <v>0.59895493141737421</v>
      </c>
      <c r="F23" s="56">
        <v>297</v>
      </c>
      <c r="G23" s="346">
        <f t="shared" si="2"/>
        <v>6.4663618549967342E-2</v>
      </c>
      <c r="H23" s="275" t="s">
        <v>114</v>
      </c>
      <c r="I23" s="346"/>
      <c r="J23" s="56">
        <v>525</v>
      </c>
      <c r="K23" s="326">
        <f t="shared" si="3"/>
        <v>0.11430437622468975</v>
      </c>
      <c r="L23" s="56">
        <v>75</v>
      </c>
      <c r="M23" s="407">
        <f t="shared" si="4"/>
        <v>1.6329196603527107E-2</v>
      </c>
      <c r="N23" s="1707">
        <v>4593</v>
      </c>
      <c r="O23" s="269"/>
    </row>
    <row r="24" spans="1:24">
      <c r="A24" s="60">
        <v>2018</v>
      </c>
      <c r="B24" s="51">
        <v>929</v>
      </c>
      <c r="C24" s="408">
        <f t="shared" si="0"/>
        <v>0.20731979468868555</v>
      </c>
      <c r="D24" s="51">
        <v>2685</v>
      </c>
      <c r="E24" s="408">
        <f t="shared" si="1"/>
        <v>0.59919660790002227</v>
      </c>
      <c r="F24" s="51">
        <v>254</v>
      </c>
      <c r="G24" s="408">
        <f t="shared" si="2"/>
        <v>5.6683775942869892E-2</v>
      </c>
      <c r="H24" s="51">
        <v>10</v>
      </c>
      <c r="I24" s="408">
        <f>H24/N24</f>
        <v>2.2316447221602323E-3</v>
      </c>
      <c r="J24" s="51">
        <v>516</v>
      </c>
      <c r="K24" s="328">
        <f t="shared" si="3"/>
        <v>0.11515286766346798</v>
      </c>
      <c r="L24" s="51">
        <v>72</v>
      </c>
      <c r="M24" s="406">
        <f t="shared" si="4"/>
        <v>1.6067841999553672E-2</v>
      </c>
      <c r="N24" s="1706">
        <v>4481</v>
      </c>
      <c r="O24" s="269"/>
    </row>
    <row r="25" spans="1:24">
      <c r="A25" s="73">
        <v>2019</v>
      </c>
      <c r="B25" s="56">
        <v>859</v>
      </c>
      <c r="C25" s="346">
        <f t="shared" si="0"/>
        <v>0.19307709597662395</v>
      </c>
      <c r="D25" s="56">
        <v>2728</v>
      </c>
      <c r="E25" s="346">
        <f t="shared" si="1"/>
        <v>0.61317149921330638</v>
      </c>
      <c r="F25" s="56">
        <v>283</v>
      </c>
      <c r="G25" s="346">
        <f t="shared" si="2"/>
        <v>6.3609799955046079E-2</v>
      </c>
      <c r="H25" s="56">
        <v>12</v>
      </c>
      <c r="I25" s="346">
        <f>H25/N25</f>
        <v>2.6972353337828725E-3</v>
      </c>
      <c r="J25" s="56">
        <v>480</v>
      </c>
      <c r="K25" s="326">
        <f t="shared" si="3"/>
        <v>0.1078894133513149</v>
      </c>
      <c r="L25" s="56">
        <v>79</v>
      </c>
      <c r="M25" s="407">
        <f t="shared" si="4"/>
        <v>1.7756799280737243E-2</v>
      </c>
      <c r="N25" s="1707">
        <v>4449</v>
      </c>
      <c r="O25" s="269"/>
    </row>
    <row r="26" spans="1:24" s="358" customFormat="1">
      <c r="A26" s="60">
        <v>2020</v>
      </c>
      <c r="B26" s="51">
        <v>851</v>
      </c>
      <c r="C26" s="1708">
        <f t="shared" si="0"/>
        <v>0.20290891750119219</v>
      </c>
      <c r="D26" s="51">
        <v>2575</v>
      </c>
      <c r="E26" s="328">
        <f t="shared" si="1"/>
        <v>0.61397234144015256</v>
      </c>
      <c r="F26" s="51">
        <v>218</v>
      </c>
      <c r="G26" s="328">
        <f t="shared" si="2"/>
        <v>5.1979017644253694E-2</v>
      </c>
      <c r="H26" s="51">
        <v>12</v>
      </c>
      <c r="I26" s="1708">
        <f>H26/N26</f>
        <v>2.8612303290414878E-3</v>
      </c>
      <c r="J26" s="51">
        <v>457</v>
      </c>
      <c r="K26" s="1709">
        <f t="shared" si="3"/>
        <v>0.10896518836433</v>
      </c>
      <c r="L26" s="51">
        <v>77</v>
      </c>
      <c r="M26" s="1710">
        <f t="shared" si="4"/>
        <v>1.8359561278016214E-2</v>
      </c>
      <c r="N26" s="1706">
        <v>4194</v>
      </c>
      <c r="O26" s="269"/>
      <c r="P26" s="269"/>
      <c r="Q26" s="269"/>
      <c r="R26" s="269"/>
      <c r="S26" s="269"/>
      <c r="T26" s="269"/>
      <c r="U26" s="269"/>
      <c r="V26" s="269"/>
      <c r="X26" s="401"/>
    </row>
    <row r="27" spans="1:24" s="358" customFormat="1">
      <c r="A27" s="803">
        <v>2021</v>
      </c>
      <c r="B27" s="56">
        <v>874</v>
      </c>
      <c r="C27" s="326">
        <f t="shared" si="0"/>
        <v>0.19945230488361479</v>
      </c>
      <c r="D27" s="56">
        <v>2674</v>
      </c>
      <c r="E27" s="1711">
        <f t="shared" si="1"/>
        <v>0.61022364217252401</v>
      </c>
      <c r="F27" s="56">
        <v>274</v>
      </c>
      <c r="G27" s="1711">
        <f t="shared" si="2"/>
        <v>6.2528525787311731E-2</v>
      </c>
      <c r="H27" s="275" t="s">
        <v>114</v>
      </c>
      <c r="I27" s="326"/>
      <c r="J27" s="74">
        <v>483</v>
      </c>
      <c r="K27" s="357">
        <f t="shared" si="3"/>
        <v>0.11022364217252396</v>
      </c>
      <c r="L27" s="56">
        <v>76</v>
      </c>
      <c r="M27" s="1712">
        <f t="shared" si="4"/>
        <v>1.7343678685531719E-2</v>
      </c>
      <c r="N27" s="1707">
        <v>4382</v>
      </c>
      <c r="O27" s="269"/>
      <c r="P27" s="269"/>
      <c r="Q27" s="269"/>
      <c r="R27" s="269"/>
      <c r="S27" s="269"/>
      <c r="T27" s="269"/>
      <c r="U27" s="269"/>
      <c r="V27" s="269"/>
      <c r="X27" s="401"/>
    </row>
    <row r="28" spans="1:24">
      <c r="A28" s="2531" t="s">
        <v>184</v>
      </c>
      <c r="B28" s="2531"/>
      <c r="C28" s="2531"/>
      <c r="D28" s="2531"/>
      <c r="E28" s="2531"/>
      <c r="F28" s="2531"/>
      <c r="G28" s="2531"/>
      <c r="H28" s="2531"/>
      <c r="I28" s="2531"/>
      <c r="J28" s="2531"/>
      <c r="K28" s="2531"/>
      <c r="L28" s="2531"/>
      <c r="M28" s="2531"/>
      <c r="N28" s="2531"/>
    </row>
    <row r="30" spans="1:24">
      <c r="A30" s="2464" t="s">
        <v>117</v>
      </c>
      <c r="B30" s="2464"/>
      <c r="C30" s="2464"/>
      <c r="D30" s="2464"/>
      <c r="E30" s="2464"/>
      <c r="F30" s="2464"/>
      <c r="G30" s="2464"/>
      <c r="H30" s="2464"/>
      <c r="I30" s="2464"/>
      <c r="J30" s="2464"/>
      <c r="K30" s="2464"/>
      <c r="L30" s="2464"/>
      <c r="M30" s="2464"/>
      <c r="N30" s="2464"/>
    </row>
    <row r="33" spans="1:16" ht="17.5" customHeight="1">
      <c r="A33" s="2479" t="s">
        <v>79</v>
      </c>
      <c r="B33" s="2490" t="s">
        <v>185</v>
      </c>
      <c r="C33" s="2491"/>
      <c r="D33" s="2491"/>
      <c r="E33" s="2491"/>
      <c r="F33" s="2491"/>
      <c r="G33" s="2491"/>
      <c r="H33" s="2491"/>
      <c r="I33" s="2491"/>
      <c r="J33" s="2491"/>
      <c r="K33" s="2491"/>
      <c r="L33" s="2491"/>
      <c r="M33" s="2532"/>
      <c r="N33" s="2528" t="s">
        <v>98</v>
      </c>
      <c r="P33" s="29"/>
    </row>
    <row r="34" spans="1:16" ht="17.5">
      <c r="A34" s="2480"/>
      <c r="B34" s="2457" t="s">
        <v>178</v>
      </c>
      <c r="C34" s="2530"/>
      <c r="D34" s="2459" t="s">
        <v>179</v>
      </c>
      <c r="E34" s="2460"/>
      <c r="F34" s="2459" t="s">
        <v>180</v>
      </c>
      <c r="G34" s="2460"/>
      <c r="H34" s="2459" t="s">
        <v>181</v>
      </c>
      <c r="I34" s="2460"/>
      <c r="J34" s="2459" t="s">
        <v>182</v>
      </c>
      <c r="K34" s="2460"/>
      <c r="L34" s="2459" t="s">
        <v>183</v>
      </c>
      <c r="M34" s="2461"/>
      <c r="N34" s="2519"/>
      <c r="P34" s="29"/>
    </row>
    <row r="35" spans="1:16" ht="17.5">
      <c r="A35" s="2481"/>
      <c r="B35" s="409" t="s">
        <v>112</v>
      </c>
      <c r="C35" s="410" t="s">
        <v>86</v>
      </c>
      <c r="D35" s="409" t="s">
        <v>112</v>
      </c>
      <c r="E35" s="411" t="s">
        <v>86</v>
      </c>
      <c r="F35" s="409" t="s">
        <v>112</v>
      </c>
      <c r="G35" s="412" t="s">
        <v>86</v>
      </c>
      <c r="H35" s="413" t="s">
        <v>112</v>
      </c>
      <c r="I35" s="412" t="s">
        <v>86</v>
      </c>
      <c r="J35" s="413" t="s">
        <v>112</v>
      </c>
      <c r="K35" s="412" t="s">
        <v>86</v>
      </c>
      <c r="L35" s="409" t="s">
        <v>112</v>
      </c>
      <c r="M35" s="414" t="s">
        <v>86</v>
      </c>
      <c r="N35" s="2529"/>
      <c r="P35" s="29"/>
    </row>
    <row r="36" spans="1:16">
      <c r="A36" s="92">
        <v>2000</v>
      </c>
      <c r="B36" s="51">
        <v>1941</v>
      </c>
      <c r="C36" s="328">
        <f t="shared" ref="C36:C57" si="5">B36/N36</f>
        <v>0.11086993773919004</v>
      </c>
      <c r="D36" s="51">
        <v>12930</v>
      </c>
      <c r="E36" s="415">
        <f>D36/N36</f>
        <v>0.73856171816987493</v>
      </c>
      <c r="F36" s="51">
        <v>743</v>
      </c>
      <c r="G36" s="328">
        <f t="shared" ref="G36:G57" si="6">F36/N36</f>
        <v>4.2440166790426684E-2</v>
      </c>
      <c r="H36" s="51">
        <v>46</v>
      </c>
      <c r="I36" s="415">
        <f>H36/N36</f>
        <v>2.6275204204032673E-3</v>
      </c>
      <c r="J36" s="51">
        <v>1701</v>
      </c>
      <c r="K36" s="328">
        <f t="shared" ref="K36:K57" si="7">J36/N36</f>
        <v>9.7161135545781693E-2</v>
      </c>
      <c r="L36" s="51">
        <v>119</v>
      </c>
      <c r="M36" s="416">
        <f t="shared" ref="M36:M57" si="8">L36/N36</f>
        <v>6.797281087564974E-3</v>
      </c>
      <c r="N36" s="51">
        <v>17507</v>
      </c>
      <c r="O36" s="417"/>
    </row>
    <row r="37" spans="1:16">
      <c r="A37" s="98">
        <v>2001</v>
      </c>
      <c r="B37" s="56">
        <v>1955</v>
      </c>
      <c r="C37" s="346">
        <f t="shared" si="5"/>
        <v>0.11470985155195682</v>
      </c>
      <c r="D37" s="56">
        <v>12500</v>
      </c>
      <c r="E37" s="418">
        <f t="shared" ref="E37:E57" si="9">D37/N37</f>
        <v>0.73343894854192337</v>
      </c>
      <c r="F37" s="56">
        <v>767</v>
      </c>
      <c r="G37" s="346">
        <f t="shared" si="6"/>
        <v>4.5003813882532419E-2</v>
      </c>
      <c r="H37" s="56">
        <v>35</v>
      </c>
      <c r="I37" s="418">
        <f t="shared" ref="I37:I57" si="10">H37/N37</f>
        <v>2.0536290559173853E-3</v>
      </c>
      <c r="J37" s="56">
        <v>1617</v>
      </c>
      <c r="K37" s="326">
        <f t="shared" si="7"/>
        <v>9.4877662383383202E-2</v>
      </c>
      <c r="L37" s="56">
        <v>99</v>
      </c>
      <c r="M37" s="419">
        <f t="shared" si="8"/>
        <v>5.8088364724520327E-3</v>
      </c>
      <c r="N37" s="56">
        <v>17043</v>
      </c>
      <c r="O37" s="417"/>
    </row>
    <row r="38" spans="1:16">
      <c r="A38" s="92">
        <v>2002</v>
      </c>
      <c r="B38" s="51">
        <v>2007</v>
      </c>
      <c r="C38" s="408">
        <f t="shared" si="5"/>
        <v>0.11504069700791013</v>
      </c>
      <c r="D38" s="51">
        <v>12777</v>
      </c>
      <c r="E38" s="420">
        <f t="shared" si="9"/>
        <v>0.73237418319385528</v>
      </c>
      <c r="F38" s="51">
        <v>713</v>
      </c>
      <c r="G38" s="408">
        <f t="shared" si="6"/>
        <v>4.0868967098475296E-2</v>
      </c>
      <c r="H38" s="51">
        <v>38</v>
      </c>
      <c r="I38" s="420">
        <f t="shared" si="10"/>
        <v>2.1781497191333257E-3</v>
      </c>
      <c r="J38" s="51">
        <v>1692</v>
      </c>
      <c r="K38" s="328">
        <f t="shared" si="7"/>
        <v>9.6984982230883865E-2</v>
      </c>
      <c r="L38" s="51">
        <v>124</v>
      </c>
      <c r="M38" s="416">
        <f t="shared" si="8"/>
        <v>7.107646451908747E-3</v>
      </c>
      <c r="N38" s="51">
        <v>17446</v>
      </c>
      <c r="O38" s="417"/>
    </row>
    <row r="39" spans="1:16">
      <c r="A39" s="98">
        <v>2003</v>
      </c>
      <c r="B39" s="56">
        <v>2130</v>
      </c>
      <c r="C39" s="346">
        <f t="shared" si="5"/>
        <v>0.11792713985162219</v>
      </c>
      <c r="D39" s="56">
        <v>13142</v>
      </c>
      <c r="E39" s="418">
        <f t="shared" si="9"/>
        <v>0.72760491639906988</v>
      </c>
      <c r="F39" s="56">
        <v>806</v>
      </c>
      <c r="G39" s="346">
        <f t="shared" si="6"/>
        <v>4.4624072638688964E-2</v>
      </c>
      <c r="H39" s="56">
        <v>37</v>
      </c>
      <c r="I39" s="418">
        <f t="shared" si="10"/>
        <v>2.0484996124460193E-3</v>
      </c>
      <c r="J39" s="56">
        <v>1761</v>
      </c>
      <c r="K39" s="326">
        <f t="shared" si="7"/>
        <v>9.7497508581552428E-2</v>
      </c>
      <c r="L39" s="56">
        <v>84</v>
      </c>
      <c r="M39" s="419">
        <f t="shared" si="8"/>
        <v>4.6506477687963677E-3</v>
      </c>
      <c r="N39" s="56">
        <v>18062</v>
      </c>
      <c r="O39" s="417"/>
    </row>
    <row r="40" spans="1:16">
      <c r="A40" s="92">
        <v>2004</v>
      </c>
      <c r="B40" s="51">
        <v>2214</v>
      </c>
      <c r="C40" s="408">
        <f t="shared" si="5"/>
        <v>0.1213948897905472</v>
      </c>
      <c r="D40" s="51">
        <v>13253</v>
      </c>
      <c r="E40" s="420">
        <f t="shared" si="9"/>
        <v>0.72666959096392147</v>
      </c>
      <c r="F40" s="51">
        <v>824</v>
      </c>
      <c r="G40" s="408">
        <f t="shared" si="6"/>
        <v>4.5180392586906461E-2</v>
      </c>
      <c r="H40" s="51">
        <v>26</v>
      </c>
      <c r="I40" s="420">
        <f t="shared" si="10"/>
        <v>1.4255949117227766E-3</v>
      </c>
      <c r="J40" s="51">
        <v>1773</v>
      </c>
      <c r="K40" s="328">
        <f t="shared" si="7"/>
        <v>9.7214606864787806E-2</v>
      </c>
      <c r="L40" s="51">
        <v>92</v>
      </c>
      <c r="M40" s="416">
        <f t="shared" si="8"/>
        <v>5.044412764557517E-3</v>
      </c>
      <c r="N40" s="51">
        <v>18238</v>
      </c>
      <c r="O40" s="417"/>
    </row>
    <row r="41" spans="1:16">
      <c r="A41" s="98">
        <v>2005</v>
      </c>
      <c r="B41" s="56">
        <v>2294</v>
      </c>
      <c r="C41" s="346">
        <f t="shared" si="5"/>
        <v>0.1282926010849505</v>
      </c>
      <c r="D41" s="56">
        <v>12918</v>
      </c>
      <c r="E41" s="418">
        <f t="shared" si="9"/>
        <v>0.72244281639729324</v>
      </c>
      <c r="F41" s="56">
        <v>724</v>
      </c>
      <c r="G41" s="346">
        <f t="shared" si="6"/>
        <v>4.0489905486270343E-2</v>
      </c>
      <c r="H41" s="56">
        <v>49</v>
      </c>
      <c r="I41" s="418">
        <f t="shared" si="10"/>
        <v>2.7403389072199543E-3</v>
      </c>
      <c r="J41" s="56">
        <v>1755</v>
      </c>
      <c r="K41" s="326">
        <f t="shared" si="7"/>
        <v>9.8148873105531012E-2</v>
      </c>
      <c r="L41" s="56">
        <v>96</v>
      </c>
      <c r="M41" s="419">
        <f t="shared" si="8"/>
        <v>5.3688272467982776E-3</v>
      </c>
      <c r="N41" s="56">
        <v>17881</v>
      </c>
      <c r="O41" s="417"/>
    </row>
    <row r="42" spans="1:16">
      <c r="A42" s="92">
        <v>2006</v>
      </c>
      <c r="B42" s="51">
        <v>2366</v>
      </c>
      <c r="C42" s="408">
        <f t="shared" si="5"/>
        <v>0.12500660432186822</v>
      </c>
      <c r="D42" s="51">
        <v>13657</v>
      </c>
      <c r="E42" s="420">
        <f t="shared" si="9"/>
        <v>0.72156179003539922</v>
      </c>
      <c r="F42" s="51">
        <v>836</v>
      </c>
      <c r="G42" s="408">
        <f t="shared" si="6"/>
        <v>4.4169704654726055E-2</v>
      </c>
      <c r="H42" s="51">
        <v>41</v>
      </c>
      <c r="I42" s="420">
        <f t="shared" si="10"/>
        <v>2.1662175727796269E-3</v>
      </c>
      <c r="J42" s="51">
        <v>1868</v>
      </c>
      <c r="K42" s="328">
        <f t="shared" si="7"/>
        <v>9.8694985998837637E-2</v>
      </c>
      <c r="L42" s="51">
        <v>111</v>
      </c>
      <c r="M42" s="416">
        <f t="shared" si="8"/>
        <v>5.8646378189887464E-3</v>
      </c>
      <c r="N42" s="51">
        <v>18927</v>
      </c>
      <c r="O42" s="417"/>
    </row>
    <row r="43" spans="1:16">
      <c r="A43" s="98">
        <v>2007</v>
      </c>
      <c r="B43" s="56">
        <v>2521</v>
      </c>
      <c r="C43" s="346">
        <f t="shared" si="5"/>
        <v>0.13212788259958072</v>
      </c>
      <c r="D43" s="56">
        <v>13496</v>
      </c>
      <c r="E43" s="418">
        <f t="shared" si="9"/>
        <v>0.70733752620545076</v>
      </c>
      <c r="F43" s="56">
        <v>864</v>
      </c>
      <c r="G43" s="346">
        <f t="shared" si="6"/>
        <v>4.5283018867924525E-2</v>
      </c>
      <c r="H43" s="56">
        <v>46</v>
      </c>
      <c r="I43" s="418">
        <f t="shared" si="10"/>
        <v>2.4109014675052411E-3</v>
      </c>
      <c r="J43" s="56">
        <v>2001</v>
      </c>
      <c r="K43" s="326">
        <f t="shared" si="7"/>
        <v>0.10487421383647799</v>
      </c>
      <c r="L43" s="56">
        <v>100</v>
      </c>
      <c r="M43" s="419">
        <f t="shared" si="8"/>
        <v>5.2410901467505244E-3</v>
      </c>
      <c r="N43" s="56">
        <v>19080</v>
      </c>
      <c r="O43" s="417"/>
    </row>
    <row r="44" spans="1:16">
      <c r="A44" s="92">
        <v>2008</v>
      </c>
      <c r="B44" s="51">
        <v>2612</v>
      </c>
      <c r="C44" s="408">
        <f t="shared" si="5"/>
        <v>0.1345212957717464</v>
      </c>
      <c r="D44" s="51">
        <v>13679</v>
      </c>
      <c r="E44" s="420">
        <f t="shared" si="9"/>
        <v>0.70448575990111761</v>
      </c>
      <c r="F44" s="51">
        <v>935</v>
      </c>
      <c r="G44" s="408">
        <f t="shared" si="6"/>
        <v>4.8153679765154243E-2</v>
      </c>
      <c r="H44" s="51">
        <v>50</v>
      </c>
      <c r="I44" s="420">
        <f t="shared" si="10"/>
        <v>2.5750630890456817E-3</v>
      </c>
      <c r="J44" s="51">
        <v>1978</v>
      </c>
      <c r="K44" s="328">
        <f t="shared" si="7"/>
        <v>0.10186949580264716</v>
      </c>
      <c r="L44" s="51">
        <v>110</v>
      </c>
      <c r="M44" s="416">
        <f t="shared" si="8"/>
        <v>5.6651387959004993E-3</v>
      </c>
      <c r="N44" s="51">
        <v>19417</v>
      </c>
      <c r="O44" s="417"/>
    </row>
    <row r="45" spans="1:16">
      <c r="A45" s="98">
        <v>2009</v>
      </c>
      <c r="B45" s="56">
        <v>2465</v>
      </c>
      <c r="C45" s="346">
        <f t="shared" si="5"/>
        <v>0.13081781032744255</v>
      </c>
      <c r="D45" s="56">
        <v>13289</v>
      </c>
      <c r="E45" s="418">
        <f t="shared" si="9"/>
        <v>0.7052486334447805</v>
      </c>
      <c r="F45" s="56">
        <v>877</v>
      </c>
      <c r="G45" s="346">
        <f t="shared" si="6"/>
        <v>4.6542482619540415E-2</v>
      </c>
      <c r="H45" s="56">
        <v>43</v>
      </c>
      <c r="I45" s="418">
        <f t="shared" si="10"/>
        <v>2.2820145412089372E-3</v>
      </c>
      <c r="J45" s="56">
        <v>2019</v>
      </c>
      <c r="K45" s="326">
        <f t="shared" si="7"/>
        <v>0.10714854322560102</v>
      </c>
      <c r="L45" s="56">
        <v>110</v>
      </c>
      <c r="M45" s="419">
        <f t="shared" si="8"/>
        <v>5.837711617046118E-3</v>
      </c>
      <c r="N45" s="56">
        <v>18843</v>
      </c>
      <c r="O45" s="417"/>
    </row>
    <row r="46" spans="1:16">
      <c r="A46" s="92">
        <v>2010</v>
      </c>
      <c r="B46" s="51">
        <v>2376</v>
      </c>
      <c r="C46" s="408">
        <f t="shared" si="5"/>
        <v>0.12564780539397144</v>
      </c>
      <c r="D46" s="51">
        <v>13637</v>
      </c>
      <c r="E46" s="420">
        <f t="shared" si="9"/>
        <v>0.72115282919090429</v>
      </c>
      <c r="F46" s="51">
        <v>839</v>
      </c>
      <c r="G46" s="408">
        <f t="shared" si="6"/>
        <v>4.4368059227921731E-2</v>
      </c>
      <c r="H46" s="51">
        <v>31</v>
      </c>
      <c r="I46" s="420">
        <f t="shared" si="10"/>
        <v>1.639344262295082E-3</v>
      </c>
      <c r="J46" s="51">
        <v>1864</v>
      </c>
      <c r="K46" s="328">
        <f t="shared" si="7"/>
        <v>9.8572184029613957E-2</v>
      </c>
      <c r="L46" s="51">
        <v>108</v>
      </c>
      <c r="M46" s="416">
        <f t="shared" si="8"/>
        <v>5.7112638815441565E-3</v>
      </c>
      <c r="N46" s="51">
        <v>18910</v>
      </c>
      <c r="O46" s="417"/>
    </row>
    <row r="47" spans="1:16">
      <c r="A47" s="98">
        <v>2011</v>
      </c>
      <c r="B47" s="56">
        <v>2456</v>
      </c>
      <c r="C47" s="346">
        <f t="shared" si="5"/>
        <v>0.12987150335783407</v>
      </c>
      <c r="D47" s="56">
        <v>13529</v>
      </c>
      <c r="E47" s="418">
        <f t="shared" si="9"/>
        <v>0.71540373327692874</v>
      </c>
      <c r="F47" s="56">
        <v>892</v>
      </c>
      <c r="G47" s="346">
        <f t="shared" si="6"/>
        <v>4.7168314737454392E-2</v>
      </c>
      <c r="H47" s="56">
        <v>32</v>
      </c>
      <c r="I47" s="418">
        <f t="shared" si="10"/>
        <v>1.6921368515678706E-3</v>
      </c>
      <c r="J47" s="56">
        <v>1869</v>
      </c>
      <c r="K47" s="326">
        <f t="shared" si="7"/>
        <v>9.8831367986885937E-2</v>
      </c>
      <c r="L47" s="56">
        <v>93</v>
      </c>
      <c r="M47" s="419">
        <f t="shared" si="8"/>
        <v>4.9177727248691239E-3</v>
      </c>
      <c r="N47" s="56">
        <v>18911</v>
      </c>
      <c r="O47" s="417"/>
    </row>
    <row r="48" spans="1:16">
      <c r="A48" s="92">
        <v>2012</v>
      </c>
      <c r="B48" s="51">
        <v>2405</v>
      </c>
      <c r="C48" s="408">
        <f t="shared" si="5"/>
        <v>0.12711416490486258</v>
      </c>
      <c r="D48" s="51">
        <v>13612</v>
      </c>
      <c r="E48" s="420">
        <f t="shared" si="9"/>
        <v>0.71945031712473573</v>
      </c>
      <c r="F48" s="51">
        <v>864</v>
      </c>
      <c r="G48" s="408">
        <f t="shared" si="6"/>
        <v>4.5665961945031711E-2</v>
      </c>
      <c r="H48" s="51">
        <v>44</v>
      </c>
      <c r="I48" s="420">
        <f t="shared" si="10"/>
        <v>2.3255813953488372E-3</v>
      </c>
      <c r="J48" s="51">
        <v>1854</v>
      </c>
      <c r="K48" s="328">
        <f t="shared" si="7"/>
        <v>9.7991543340380544E-2</v>
      </c>
      <c r="L48" s="51">
        <v>107</v>
      </c>
      <c r="M48" s="416">
        <f t="shared" si="8"/>
        <v>5.6553911205073993E-3</v>
      </c>
      <c r="N48" s="51">
        <v>18920</v>
      </c>
      <c r="O48" s="417"/>
    </row>
    <row r="49" spans="1:24">
      <c r="A49" s="98">
        <v>2013</v>
      </c>
      <c r="B49" s="56">
        <v>2404</v>
      </c>
      <c r="C49" s="346">
        <f t="shared" si="5"/>
        <v>0.12701431816981032</v>
      </c>
      <c r="D49" s="56">
        <v>13567</v>
      </c>
      <c r="E49" s="418">
        <f t="shared" si="9"/>
        <v>0.71680667829027311</v>
      </c>
      <c r="F49" s="56">
        <v>861</v>
      </c>
      <c r="G49" s="346">
        <f t="shared" si="6"/>
        <v>4.5490569028372167E-2</v>
      </c>
      <c r="H49" s="56">
        <v>42</v>
      </c>
      <c r="I49" s="418">
        <f t="shared" si="10"/>
        <v>2.2190521477254716E-3</v>
      </c>
      <c r="J49" s="56">
        <v>1915</v>
      </c>
      <c r="K49" s="326">
        <f t="shared" si="7"/>
        <v>0.10117821102129233</v>
      </c>
      <c r="L49" s="56">
        <v>100</v>
      </c>
      <c r="M49" s="419">
        <f t="shared" si="8"/>
        <v>5.2834574945844559E-3</v>
      </c>
      <c r="N49" s="56">
        <v>18927</v>
      </c>
      <c r="O49" s="417"/>
    </row>
    <row r="50" spans="1:24">
      <c r="A50" s="92">
        <v>2014</v>
      </c>
      <c r="B50" s="51">
        <v>2422</v>
      </c>
      <c r="C50" s="408">
        <f t="shared" si="5"/>
        <v>0.13084112149532709</v>
      </c>
      <c r="D50" s="51">
        <v>13164</v>
      </c>
      <c r="E50" s="420">
        <f t="shared" si="9"/>
        <v>0.71114472475825186</v>
      </c>
      <c r="F50" s="51">
        <v>897</v>
      </c>
      <c r="G50" s="408">
        <f t="shared" si="6"/>
        <v>4.8457673815569119E-2</v>
      </c>
      <c r="H50" s="51">
        <v>46</v>
      </c>
      <c r="I50" s="420">
        <f t="shared" si="10"/>
        <v>2.4850089136189291E-3</v>
      </c>
      <c r="J50" s="51">
        <v>1831</v>
      </c>
      <c r="K50" s="328">
        <f t="shared" si="7"/>
        <v>9.8914159148614331E-2</v>
      </c>
      <c r="L50" s="51">
        <v>102</v>
      </c>
      <c r="M50" s="416">
        <f t="shared" si="8"/>
        <v>5.5102371562854519E-3</v>
      </c>
      <c r="N50" s="51">
        <v>18511</v>
      </c>
      <c r="O50" s="417"/>
    </row>
    <row r="51" spans="1:24">
      <c r="A51" s="98">
        <v>2015</v>
      </c>
      <c r="B51" s="56">
        <v>2363</v>
      </c>
      <c r="C51" s="346">
        <f t="shared" si="5"/>
        <v>0.12859164127122333</v>
      </c>
      <c r="D51" s="56">
        <v>13201</v>
      </c>
      <c r="E51" s="418">
        <f t="shared" si="9"/>
        <v>0.7183826730518067</v>
      </c>
      <c r="F51" s="56">
        <v>888</v>
      </c>
      <c r="G51" s="346">
        <f t="shared" si="6"/>
        <v>4.8323900740095779E-2</v>
      </c>
      <c r="H51" s="56">
        <v>48</v>
      </c>
      <c r="I51" s="418">
        <f t="shared" si="10"/>
        <v>2.6121027427078798E-3</v>
      </c>
      <c r="J51" s="56">
        <v>1743</v>
      </c>
      <c r="K51" s="326">
        <f t="shared" si="7"/>
        <v>9.4851980844579881E-2</v>
      </c>
      <c r="L51" s="56">
        <v>106</v>
      </c>
      <c r="M51" s="419">
        <f t="shared" si="8"/>
        <v>5.7683935568132345E-3</v>
      </c>
      <c r="N51" s="56">
        <v>18376</v>
      </c>
      <c r="O51" s="417"/>
    </row>
    <row r="52" spans="1:24">
      <c r="A52" s="92">
        <v>2016</v>
      </c>
      <c r="B52" s="51">
        <v>2342</v>
      </c>
      <c r="C52" s="408">
        <f t="shared" si="5"/>
        <v>0.13008942953952118</v>
      </c>
      <c r="D52" s="51">
        <v>12914</v>
      </c>
      <c r="E52" s="420">
        <f t="shared" si="9"/>
        <v>0.71732489029606172</v>
      </c>
      <c r="F52" s="51">
        <v>841</v>
      </c>
      <c r="G52" s="408">
        <f t="shared" si="6"/>
        <v>4.6714436482808423E-2</v>
      </c>
      <c r="H52" s="51">
        <v>29</v>
      </c>
      <c r="I52" s="420">
        <f t="shared" si="10"/>
        <v>1.6108426373382214E-3</v>
      </c>
      <c r="J52" s="51">
        <v>1749</v>
      </c>
      <c r="K52" s="328">
        <f t="shared" si="7"/>
        <v>9.7150474920846525E-2</v>
      </c>
      <c r="L52" s="51">
        <v>95</v>
      </c>
      <c r="M52" s="416">
        <f t="shared" si="8"/>
        <v>5.2768982947286568E-3</v>
      </c>
      <c r="N52" s="51">
        <v>18003</v>
      </c>
      <c r="O52" s="417"/>
    </row>
    <row r="53" spans="1:24">
      <c r="A53" s="322">
        <v>2017</v>
      </c>
      <c r="B53" s="56">
        <v>2276</v>
      </c>
      <c r="C53" s="326">
        <f t="shared" si="5"/>
        <v>0.13027302386812431</v>
      </c>
      <c r="D53" s="56">
        <v>12409</v>
      </c>
      <c r="E53" s="421">
        <f t="shared" si="9"/>
        <v>0.71026272108064792</v>
      </c>
      <c r="F53" s="56">
        <v>850</v>
      </c>
      <c r="G53" s="326">
        <f t="shared" si="6"/>
        <v>4.8652051971839048E-2</v>
      </c>
      <c r="H53" s="56">
        <v>28</v>
      </c>
      <c r="I53" s="421">
        <f t="shared" si="10"/>
        <v>1.6026558296605804E-3</v>
      </c>
      <c r="J53" s="56">
        <v>1757</v>
      </c>
      <c r="K53" s="326">
        <f t="shared" si="7"/>
        <v>0.10056665331120142</v>
      </c>
      <c r="L53" s="56">
        <v>91</v>
      </c>
      <c r="M53" s="419">
        <f t="shared" si="8"/>
        <v>5.2086314463968865E-3</v>
      </c>
      <c r="N53" s="56">
        <v>17471</v>
      </c>
      <c r="O53" s="417"/>
    </row>
    <row r="54" spans="1:24">
      <c r="A54" s="60">
        <v>2018</v>
      </c>
      <c r="B54" s="51">
        <v>2216</v>
      </c>
      <c r="C54" s="408">
        <f t="shared" si="5"/>
        <v>0.13114754098360656</v>
      </c>
      <c r="D54" s="51">
        <v>12094</v>
      </c>
      <c r="E54" s="420">
        <f t="shared" si="9"/>
        <v>0.71574835769663259</v>
      </c>
      <c r="F54" s="51">
        <v>745</v>
      </c>
      <c r="G54" s="408">
        <f t="shared" si="6"/>
        <v>4.4090666982304551E-2</v>
      </c>
      <c r="H54" s="51">
        <v>42</v>
      </c>
      <c r="I54" s="420">
        <f t="shared" si="10"/>
        <v>2.4856483399420017E-3</v>
      </c>
      <c r="J54" s="51">
        <v>1686</v>
      </c>
      <c r="K54" s="328">
        <f t="shared" si="7"/>
        <v>9.9781026217671778E-2</v>
      </c>
      <c r="L54" s="51">
        <v>90</v>
      </c>
      <c r="M54" s="416">
        <f t="shared" si="8"/>
        <v>5.326389299875718E-3</v>
      </c>
      <c r="N54" s="51">
        <v>16897</v>
      </c>
      <c r="O54" s="269"/>
    </row>
    <row r="55" spans="1:24">
      <c r="A55" s="73">
        <v>2019</v>
      </c>
      <c r="B55" s="56">
        <v>2048</v>
      </c>
      <c r="C55" s="346">
        <f t="shared" si="5"/>
        <v>0.12229786217604204</v>
      </c>
      <c r="D55" s="56">
        <v>12079</v>
      </c>
      <c r="E55" s="418">
        <f t="shared" si="9"/>
        <v>0.7213065806759823</v>
      </c>
      <c r="F55" s="56">
        <v>782</v>
      </c>
      <c r="G55" s="346">
        <f t="shared" si="6"/>
        <v>4.6697718858234802E-2</v>
      </c>
      <c r="H55" s="56">
        <v>35</v>
      </c>
      <c r="I55" s="418">
        <f t="shared" si="10"/>
        <v>2.0900513555475934E-3</v>
      </c>
      <c r="J55" s="56">
        <v>1704</v>
      </c>
      <c r="K55" s="326">
        <f t="shared" si="7"/>
        <v>0.10175564313865998</v>
      </c>
      <c r="L55" s="56">
        <v>89</v>
      </c>
      <c r="M55" s="419">
        <f t="shared" si="8"/>
        <v>5.3147020183924518E-3</v>
      </c>
      <c r="N55" s="56">
        <v>16746</v>
      </c>
      <c r="O55" s="269"/>
    </row>
    <row r="56" spans="1:24" s="358" customFormat="1">
      <c r="A56" s="60">
        <v>2020</v>
      </c>
      <c r="B56" s="51">
        <v>2033</v>
      </c>
      <c r="C56" s="408">
        <f t="shared" si="5"/>
        <v>0.12914496252064542</v>
      </c>
      <c r="D56" s="51">
        <v>11276</v>
      </c>
      <c r="E56" s="420">
        <f t="shared" si="9"/>
        <v>0.71630034303138101</v>
      </c>
      <c r="F56" s="51">
        <v>727</v>
      </c>
      <c r="G56" s="408">
        <f t="shared" si="6"/>
        <v>4.6182187777918944E-2</v>
      </c>
      <c r="H56" s="51">
        <v>33</v>
      </c>
      <c r="I56" s="420">
        <f t="shared" si="10"/>
        <v>2.0963028840045739E-3</v>
      </c>
      <c r="J56" s="51">
        <v>1569</v>
      </c>
      <c r="K56" s="328">
        <f t="shared" si="7"/>
        <v>9.9669673484944737E-2</v>
      </c>
      <c r="L56" s="51">
        <v>95</v>
      </c>
      <c r="M56" s="416">
        <f t="shared" si="8"/>
        <v>6.0348113327404395E-3</v>
      </c>
      <c r="N56" s="51">
        <v>15742</v>
      </c>
      <c r="O56" s="269"/>
      <c r="P56" s="269"/>
      <c r="Q56" s="269"/>
      <c r="R56" s="269"/>
      <c r="S56" s="269"/>
      <c r="T56" s="269"/>
      <c r="U56" s="269"/>
      <c r="V56" s="269"/>
      <c r="X56" s="401"/>
    </row>
    <row r="57" spans="1:24" s="358" customFormat="1">
      <c r="A57" s="1713">
        <v>2021</v>
      </c>
      <c r="B57" s="61">
        <v>2065</v>
      </c>
      <c r="C57" s="346">
        <f t="shared" si="5"/>
        <v>0.13261832894483333</v>
      </c>
      <c r="D57" s="56">
        <v>11030</v>
      </c>
      <c r="E57" s="418">
        <f t="shared" si="9"/>
        <v>0.70836812022349238</v>
      </c>
      <c r="F57" s="56">
        <v>814</v>
      </c>
      <c r="G57" s="346">
        <f t="shared" si="6"/>
        <v>5.2276668165178855E-2</v>
      </c>
      <c r="H57" s="56">
        <v>28</v>
      </c>
      <c r="I57" s="418">
        <f t="shared" si="10"/>
        <v>1.7982146297604521E-3</v>
      </c>
      <c r="J57" s="56">
        <v>1551</v>
      </c>
      <c r="K57" s="326">
        <f t="shared" si="7"/>
        <v>9.960824609851647E-2</v>
      </c>
      <c r="L57" s="56">
        <v>94</v>
      </c>
      <c r="M57" s="419">
        <f t="shared" si="8"/>
        <v>6.0368633999100894E-3</v>
      </c>
      <c r="N57" s="56">
        <v>15571</v>
      </c>
      <c r="O57" s="269"/>
      <c r="P57" s="269"/>
      <c r="Q57" s="269"/>
      <c r="R57" s="269"/>
      <c r="S57" s="269"/>
      <c r="T57" s="269"/>
      <c r="U57" s="269"/>
      <c r="V57" s="269"/>
      <c r="X57" s="401"/>
    </row>
    <row r="58" spans="1:24">
      <c r="A58" s="22"/>
    </row>
    <row r="59" spans="1:24">
      <c r="A59" s="2464" t="s">
        <v>117</v>
      </c>
      <c r="B59" s="2464"/>
      <c r="C59" s="2464"/>
      <c r="D59" s="2464"/>
      <c r="E59" s="2464"/>
      <c r="F59" s="2464"/>
      <c r="G59" s="2464"/>
      <c r="H59" s="2464"/>
      <c r="I59" s="2464"/>
      <c r="J59" s="2464"/>
      <c r="K59" s="2464"/>
      <c r="L59" s="2464"/>
      <c r="M59" s="2464"/>
      <c r="N59" s="2464"/>
    </row>
  </sheetData>
  <mergeCells count="22">
    <mergeCell ref="A28:N28"/>
    <mergeCell ref="A30:N30"/>
    <mergeCell ref="A33:A35"/>
    <mergeCell ref="B33:M33"/>
    <mergeCell ref="A1:N1"/>
    <mergeCell ref="A3:A5"/>
    <mergeCell ref="B3:M3"/>
    <mergeCell ref="N3:N5"/>
    <mergeCell ref="B4:C4"/>
    <mergeCell ref="D4:E4"/>
    <mergeCell ref="F4:G4"/>
    <mergeCell ref="H4:I4"/>
    <mergeCell ref="J4:K4"/>
    <mergeCell ref="L4:M4"/>
    <mergeCell ref="A59:N59"/>
    <mergeCell ref="N33:N35"/>
    <mergeCell ref="B34:C34"/>
    <mergeCell ref="D34:E34"/>
    <mergeCell ref="F34:G34"/>
    <mergeCell ref="H34:I34"/>
    <mergeCell ref="J34:K34"/>
    <mergeCell ref="L34:M34"/>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5073F-1782-4084-81D9-F1544337F591}">
  <dimension ref="A1:G17"/>
  <sheetViews>
    <sheetView workbookViewId="0">
      <selection sqref="A1:E1"/>
    </sheetView>
  </sheetViews>
  <sheetFormatPr defaultColWidth="9" defaultRowHeight="14"/>
  <cols>
    <col min="1" max="1" width="21.25" style="2023" customWidth="1"/>
    <col min="2" max="4" width="10.6640625" style="2023" customWidth="1"/>
    <col min="5" max="5" width="10.6640625" style="2032" customWidth="1"/>
    <col min="6" max="16384" width="9" style="2023"/>
  </cols>
  <sheetData>
    <row r="1" spans="1:7" ht="35">
      <c r="A1" s="2980" t="s">
        <v>1853</v>
      </c>
      <c r="B1" s="2980"/>
      <c r="C1" s="2980"/>
      <c r="D1" s="2980"/>
      <c r="E1" s="2980"/>
      <c r="F1" s="1911"/>
      <c r="G1" s="44"/>
    </row>
    <row r="3" spans="1:7" ht="17.5">
      <c r="A3" s="2965" t="s">
        <v>252</v>
      </c>
      <c r="B3" s="2894" t="s">
        <v>1854</v>
      </c>
      <c r="C3" s="2895"/>
      <c r="D3" s="2895"/>
      <c r="E3" s="2895"/>
      <c r="F3" s="29"/>
    </row>
    <row r="4" spans="1:7" s="2368" customFormat="1" ht="17.5">
      <c r="A4" s="2966"/>
      <c r="B4" s="2459" t="s">
        <v>1715</v>
      </c>
      <c r="C4" s="2461"/>
      <c r="D4" s="2462" t="s">
        <v>1745</v>
      </c>
      <c r="E4" s="2517"/>
      <c r="F4" s="29"/>
    </row>
    <row r="5" spans="1:7" s="2368" customFormat="1" ht="17.5">
      <c r="A5" s="2967"/>
      <c r="B5" s="46" t="s">
        <v>1670</v>
      </c>
      <c r="C5" s="1906" t="s">
        <v>1671</v>
      </c>
      <c r="D5" s="708" t="s">
        <v>1670</v>
      </c>
      <c r="E5" s="741" t="s">
        <v>1671</v>
      </c>
      <c r="F5" s="29"/>
    </row>
    <row r="6" spans="1:7">
      <c r="A6" s="2259" t="s">
        <v>90</v>
      </c>
      <c r="B6" s="2369">
        <v>21.8</v>
      </c>
      <c r="C6" s="2194">
        <v>32</v>
      </c>
      <c r="D6" s="2301">
        <v>3.8</v>
      </c>
      <c r="E6" s="2194">
        <v>5.0999999999999996</v>
      </c>
      <c r="F6" s="2032"/>
    </row>
    <row r="7" spans="1:7">
      <c r="A7" s="2260" t="s">
        <v>91</v>
      </c>
      <c r="B7" s="2370">
        <v>24.3</v>
      </c>
      <c r="C7" s="2201">
        <v>28.8</v>
      </c>
      <c r="D7" s="2371">
        <v>3.9</v>
      </c>
      <c r="E7" s="2201">
        <v>3.3</v>
      </c>
      <c r="F7" s="2032"/>
    </row>
    <row r="8" spans="1:7">
      <c r="A8" s="2262" t="s">
        <v>85</v>
      </c>
      <c r="B8" s="2372">
        <v>40.4</v>
      </c>
      <c r="C8" s="2194">
        <v>41.7</v>
      </c>
      <c r="D8" s="2301">
        <v>9.1</v>
      </c>
      <c r="E8" s="2194">
        <v>7.2</v>
      </c>
      <c r="F8" s="2032"/>
    </row>
    <row r="9" spans="1:7">
      <c r="A9" s="2260" t="s">
        <v>92</v>
      </c>
      <c r="B9" s="2370">
        <v>32</v>
      </c>
      <c r="C9" s="2201">
        <v>28.8</v>
      </c>
      <c r="D9" s="2371">
        <v>3.5</v>
      </c>
      <c r="E9" s="2201">
        <v>3.5</v>
      </c>
      <c r="F9" s="2032"/>
    </row>
    <row r="10" spans="1:7">
      <c r="A10" s="2259" t="s">
        <v>1174</v>
      </c>
      <c r="B10" s="2373">
        <v>26.1</v>
      </c>
      <c r="C10" s="2214">
        <v>26.1</v>
      </c>
      <c r="D10" s="2374">
        <v>2.8</v>
      </c>
      <c r="E10" s="2214">
        <v>4.5</v>
      </c>
      <c r="F10" s="2032"/>
    </row>
    <row r="11" spans="1:7">
      <c r="A11" s="1220" t="s">
        <v>95</v>
      </c>
      <c r="B11" s="2317"/>
      <c r="C11" s="2291">
        <v>14.9</v>
      </c>
      <c r="D11" s="2317"/>
      <c r="E11" s="2375"/>
      <c r="F11" s="2032"/>
    </row>
    <row r="12" spans="1:7" ht="14.5" thickBot="1">
      <c r="A12" s="2376" t="s">
        <v>97</v>
      </c>
      <c r="B12" s="2321"/>
      <c r="C12" s="2295">
        <v>81</v>
      </c>
      <c r="D12" s="2323"/>
      <c r="E12" s="2377">
        <v>13.8</v>
      </c>
      <c r="F12" s="2032"/>
    </row>
    <row r="13" spans="1:7">
      <c r="A13" s="2378" t="s">
        <v>1811</v>
      </c>
      <c r="B13" s="2379"/>
      <c r="C13" s="2380">
        <v>32.4</v>
      </c>
      <c r="D13" s="2381"/>
      <c r="E13" s="2382">
        <v>4.7</v>
      </c>
      <c r="F13" s="2032"/>
    </row>
    <row r="14" spans="1:7" ht="13">
      <c r="A14" s="2929" t="s">
        <v>1832</v>
      </c>
      <c r="B14" s="2930"/>
      <c r="C14" s="2930"/>
      <c r="D14" s="2930"/>
      <c r="E14" s="2931"/>
    </row>
    <row r="15" spans="1:7" ht="13">
      <c r="A15" s="2922" t="s">
        <v>1833</v>
      </c>
      <c r="B15" s="2923"/>
      <c r="C15" s="2923"/>
      <c r="D15" s="2923"/>
      <c r="E15" s="2924"/>
    </row>
    <row r="17" spans="1:5" ht="13">
      <c r="A17" s="2941" t="s">
        <v>1817</v>
      </c>
      <c r="B17" s="2941"/>
      <c r="C17" s="2941"/>
      <c r="D17" s="2941"/>
      <c r="E17" s="2941"/>
    </row>
  </sheetData>
  <mergeCells count="8">
    <mergeCell ref="A15:E15"/>
    <mergeCell ref="A17:E17"/>
    <mergeCell ref="A1:E1"/>
    <mergeCell ref="A3:A5"/>
    <mergeCell ref="B3:E3"/>
    <mergeCell ref="B4:C4"/>
    <mergeCell ref="D4:E4"/>
    <mergeCell ref="A14:E14"/>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FD35-D119-4750-A900-6B3F71A93899}">
  <dimension ref="A1:J18"/>
  <sheetViews>
    <sheetView workbookViewId="0">
      <selection sqref="A1:I1"/>
    </sheetView>
  </sheetViews>
  <sheetFormatPr defaultColWidth="9" defaultRowHeight="14"/>
  <cols>
    <col min="1" max="1" width="21.08203125" style="1956" customWidth="1"/>
    <col min="2" max="6" width="10.6640625" style="1956" customWidth="1"/>
    <col min="7" max="7" width="10.6640625" style="1960" customWidth="1"/>
    <col min="8" max="9" width="10.6640625" style="1956" customWidth="1"/>
    <col min="10" max="11" width="9.83203125" style="1956" customWidth="1"/>
    <col min="12" max="16384" width="9" style="1956"/>
  </cols>
  <sheetData>
    <row r="1" spans="1:10" ht="25">
      <c r="A1" s="2453" t="s">
        <v>1855</v>
      </c>
      <c r="B1" s="2453"/>
      <c r="C1" s="2453"/>
      <c r="D1" s="2453"/>
      <c r="E1" s="2453"/>
      <c r="F1" s="2453"/>
      <c r="G1" s="2453"/>
      <c r="H1" s="2453"/>
      <c r="I1" s="2453"/>
      <c r="J1" s="44"/>
    </row>
    <row r="3" spans="1:10" ht="17.5">
      <c r="A3" s="2965" t="s">
        <v>252</v>
      </c>
      <c r="B3" s="2457" t="s">
        <v>1856</v>
      </c>
      <c r="C3" s="2458"/>
      <c r="D3" s="2458"/>
      <c r="E3" s="2458"/>
      <c r="F3" s="2458"/>
      <c r="G3" s="2458"/>
      <c r="H3" s="2458"/>
      <c r="I3" s="2458"/>
      <c r="J3" s="29"/>
    </row>
    <row r="4" spans="1:10" ht="17.5">
      <c r="A4" s="2966"/>
      <c r="B4" s="2630" t="s">
        <v>426</v>
      </c>
      <c r="C4" s="2631"/>
      <c r="D4" s="2631"/>
      <c r="E4" s="2631"/>
      <c r="F4" s="2472" t="s">
        <v>425</v>
      </c>
      <c r="G4" s="2472"/>
      <c r="H4" s="2472"/>
      <c r="I4" s="2472"/>
      <c r="J4" s="29"/>
    </row>
    <row r="5" spans="1:10" s="2258" customFormat="1" ht="17.5">
      <c r="A5" s="2966"/>
      <c r="B5" s="2459" t="s">
        <v>1715</v>
      </c>
      <c r="C5" s="2461"/>
      <c r="D5" s="2459" t="s">
        <v>1745</v>
      </c>
      <c r="E5" s="2461"/>
      <c r="F5" s="2460" t="s">
        <v>1715</v>
      </c>
      <c r="G5" s="2460"/>
      <c r="H5" s="2459" t="s">
        <v>1745</v>
      </c>
      <c r="I5" s="2460"/>
      <c r="J5" s="29"/>
    </row>
    <row r="6" spans="1:10" s="2258" customFormat="1" ht="17.5">
      <c r="A6" s="2967"/>
      <c r="B6" s="2170" t="s">
        <v>1670</v>
      </c>
      <c r="C6" s="1737" t="s">
        <v>1671</v>
      </c>
      <c r="D6" s="2189" t="s">
        <v>1670</v>
      </c>
      <c r="E6" s="2190" t="s">
        <v>1671</v>
      </c>
      <c r="F6" s="2189" t="s">
        <v>1670</v>
      </c>
      <c r="G6" s="1737" t="s">
        <v>1671</v>
      </c>
      <c r="H6" s="2189" t="s">
        <v>1670</v>
      </c>
      <c r="I6" s="2190" t="s">
        <v>1671</v>
      </c>
      <c r="J6" s="29"/>
    </row>
    <row r="7" spans="1:10">
      <c r="A7" s="2259" t="s">
        <v>90</v>
      </c>
      <c r="B7" s="2301">
        <v>4.2</v>
      </c>
      <c r="C7" s="2192">
        <v>11.6</v>
      </c>
      <c r="D7" s="2383">
        <v>0.6</v>
      </c>
      <c r="E7" s="2384"/>
      <c r="F7" s="2366">
        <v>17</v>
      </c>
      <c r="G7" s="2385">
        <v>16.899999999999999</v>
      </c>
      <c r="H7" s="2366">
        <v>1</v>
      </c>
      <c r="I7" s="2386"/>
      <c r="J7" s="1960"/>
    </row>
    <row r="8" spans="1:10">
      <c r="A8" s="2260" t="s">
        <v>91</v>
      </c>
      <c r="B8" s="2306">
        <v>12.4</v>
      </c>
      <c r="C8" s="2199">
        <v>8</v>
      </c>
      <c r="D8" s="2387">
        <v>1.3</v>
      </c>
      <c r="E8" s="2388"/>
      <c r="F8" s="2317">
        <v>38.9</v>
      </c>
      <c r="G8" s="2291">
        <v>31.6</v>
      </c>
      <c r="H8" s="2317">
        <v>1.9</v>
      </c>
      <c r="I8" s="2335"/>
      <c r="J8" s="1960"/>
    </row>
    <row r="9" spans="1:10">
      <c r="A9" s="2262" t="s">
        <v>85</v>
      </c>
      <c r="B9" s="2311">
        <v>9.4</v>
      </c>
      <c r="C9" s="2192">
        <v>6.7</v>
      </c>
      <c r="D9" s="2383">
        <v>1.3</v>
      </c>
      <c r="E9" s="2389"/>
      <c r="F9" s="2366">
        <v>28.1</v>
      </c>
      <c r="G9" s="2385">
        <v>23.6</v>
      </c>
      <c r="H9" s="2366">
        <v>1.8</v>
      </c>
      <c r="I9" s="2386"/>
      <c r="J9" s="1960"/>
    </row>
    <row r="10" spans="1:10">
      <c r="A10" s="2260" t="s">
        <v>92</v>
      </c>
      <c r="B10" s="2306">
        <v>5.0999999999999996</v>
      </c>
      <c r="C10" s="2199">
        <v>4</v>
      </c>
      <c r="D10" s="2387">
        <v>0.7</v>
      </c>
      <c r="E10" s="2388"/>
      <c r="F10" s="2317">
        <v>12.6</v>
      </c>
      <c r="G10" s="2291">
        <v>16.8</v>
      </c>
      <c r="H10" s="2317">
        <v>0.2</v>
      </c>
      <c r="I10" s="2335"/>
      <c r="J10" s="1960"/>
    </row>
    <row r="11" spans="1:10">
      <c r="A11" s="2331" t="s">
        <v>1174</v>
      </c>
      <c r="B11" s="2312">
        <v>8.6999999999999993</v>
      </c>
      <c r="C11" s="2192">
        <v>6.3</v>
      </c>
      <c r="D11" s="2390">
        <v>0.2</v>
      </c>
      <c r="E11" s="2391"/>
      <c r="F11" s="2366">
        <v>23.8</v>
      </c>
      <c r="G11" s="2385">
        <v>18.5</v>
      </c>
      <c r="H11" s="2366">
        <v>0.7</v>
      </c>
      <c r="I11" s="2386"/>
      <c r="J11" s="1960"/>
    </row>
    <row r="12" spans="1:10">
      <c r="A12" s="899" t="s">
        <v>95</v>
      </c>
      <c r="B12" s="2392"/>
      <c r="C12" s="2199">
        <v>9.1</v>
      </c>
      <c r="D12" s="2317"/>
      <c r="E12" s="2393"/>
      <c r="F12" s="2317"/>
      <c r="G12" s="2291">
        <v>20.2</v>
      </c>
      <c r="H12" s="2317"/>
      <c r="I12" s="2335"/>
      <c r="J12" s="1960"/>
    </row>
    <row r="13" spans="1:10" ht="14.5" thickBot="1">
      <c r="A13" s="2376" t="s">
        <v>97</v>
      </c>
      <c r="B13" s="2323"/>
      <c r="C13" s="2212">
        <v>5</v>
      </c>
      <c r="D13" s="2323"/>
      <c r="E13" s="2394"/>
      <c r="F13" s="2323"/>
      <c r="G13" s="2295">
        <v>20.8</v>
      </c>
      <c r="H13" s="2323"/>
      <c r="I13" s="2337"/>
      <c r="J13" s="1960"/>
    </row>
    <row r="14" spans="1:10">
      <c r="A14" s="2395" t="s">
        <v>1811</v>
      </c>
      <c r="B14" s="2379"/>
      <c r="C14" s="2396">
        <v>6.5</v>
      </c>
      <c r="D14" s="2397"/>
      <c r="E14" s="2398"/>
      <c r="F14" s="2397"/>
      <c r="G14" s="2399">
        <v>21.7</v>
      </c>
      <c r="H14" s="2397"/>
      <c r="I14" s="2400"/>
      <c r="J14" s="1960"/>
    </row>
    <row r="15" spans="1:10" ht="13">
      <c r="A15" s="2857" t="s">
        <v>1832</v>
      </c>
      <c r="B15" s="2858"/>
      <c r="C15" s="2858"/>
      <c r="D15" s="2858"/>
      <c r="E15" s="2858"/>
      <c r="F15" s="2858"/>
      <c r="G15" s="2858"/>
      <c r="H15" s="2858"/>
      <c r="I15" s="2859"/>
    </row>
    <row r="16" spans="1:10"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D32A-35F7-4CB7-B98A-E93D3C7A1248}">
  <dimension ref="A1:M43"/>
  <sheetViews>
    <sheetView workbookViewId="0">
      <selection sqref="A1:L1"/>
    </sheetView>
  </sheetViews>
  <sheetFormatPr defaultColWidth="9" defaultRowHeight="14"/>
  <cols>
    <col min="1" max="12" width="10.58203125" style="1956" customWidth="1"/>
    <col min="13" max="13" width="9" style="1960"/>
    <col min="14" max="16384" width="9" style="1956"/>
  </cols>
  <sheetData>
    <row r="1" spans="1:13" ht="25">
      <c r="A1" s="2690" t="s">
        <v>1857</v>
      </c>
      <c r="B1" s="2690"/>
      <c r="C1" s="2690"/>
      <c r="D1" s="2690"/>
      <c r="E1" s="2690"/>
      <c r="F1" s="2690"/>
      <c r="G1" s="2690"/>
      <c r="H1" s="2690"/>
      <c r="I1" s="2690"/>
      <c r="J1" s="2690"/>
      <c r="K1" s="2690"/>
      <c r="L1" s="2690"/>
      <c r="M1" s="44"/>
    </row>
    <row r="3" spans="1:13" ht="22.5">
      <c r="A3" s="3020" t="s">
        <v>1858</v>
      </c>
      <c r="B3" s="2696"/>
      <c r="C3" s="2696"/>
      <c r="D3" s="2696"/>
      <c r="E3" s="2696"/>
      <c r="F3" s="2696"/>
      <c r="G3" s="2696"/>
      <c r="H3" s="2696"/>
      <c r="I3" s="2696"/>
      <c r="J3" s="2696"/>
      <c r="K3" s="2696"/>
      <c r="L3" s="2696"/>
      <c r="M3" s="2401"/>
    </row>
    <row r="4" spans="1:13" ht="22.5">
      <c r="A4" s="3021" t="s">
        <v>1859</v>
      </c>
      <c r="B4" s="3022"/>
      <c r="C4" s="3023" t="s">
        <v>93</v>
      </c>
      <c r="D4" s="3005"/>
      <c r="E4" s="3024" t="s">
        <v>1860</v>
      </c>
      <c r="F4" s="3005"/>
      <c r="G4" s="3024" t="s">
        <v>1861</v>
      </c>
      <c r="H4" s="3022"/>
      <c r="I4" s="2549" t="s">
        <v>1862</v>
      </c>
      <c r="J4" s="2551"/>
      <c r="K4" s="2550" t="s">
        <v>1863</v>
      </c>
      <c r="L4" s="3025"/>
      <c r="M4" s="2401"/>
    </row>
    <row r="5" spans="1:13" s="2258" customFormat="1" ht="52.5" customHeight="1">
      <c r="A5" s="2402" t="s">
        <v>1864</v>
      </c>
      <c r="B5" s="2403" t="s">
        <v>1865</v>
      </c>
      <c r="C5" s="422" t="s">
        <v>1864</v>
      </c>
      <c r="D5" s="2403" t="s">
        <v>1865</v>
      </c>
      <c r="E5" s="422" t="s">
        <v>1864</v>
      </c>
      <c r="F5" s="2403" t="s">
        <v>1865</v>
      </c>
      <c r="G5" s="422" t="s">
        <v>1864</v>
      </c>
      <c r="H5" s="2403" t="s">
        <v>1865</v>
      </c>
      <c r="I5" s="422" t="s">
        <v>1864</v>
      </c>
      <c r="J5" s="2403" t="s">
        <v>1865</v>
      </c>
      <c r="K5" s="422" t="s">
        <v>1864</v>
      </c>
      <c r="L5" s="2403" t="s">
        <v>1865</v>
      </c>
    </row>
    <row r="6" spans="1:13">
      <c r="A6" s="2879" t="s">
        <v>1674</v>
      </c>
      <c r="B6" s="3010"/>
      <c r="C6" s="3011" t="s">
        <v>1675</v>
      </c>
      <c r="D6" s="3019"/>
      <c r="E6" s="3012" t="s">
        <v>1672</v>
      </c>
      <c r="F6" s="3010"/>
      <c r="G6" s="3012" t="s">
        <v>1672</v>
      </c>
      <c r="H6" s="3010"/>
      <c r="I6" s="3012" t="s">
        <v>1672</v>
      </c>
      <c r="J6" s="3010"/>
      <c r="K6" s="3013" t="s">
        <v>1672</v>
      </c>
      <c r="L6" s="2880"/>
    </row>
    <row r="7" spans="1:13">
      <c r="A7" s="1979">
        <v>31</v>
      </c>
      <c r="B7" s="2404">
        <v>0.153</v>
      </c>
      <c r="C7" s="2405">
        <v>130</v>
      </c>
      <c r="D7" s="2404">
        <v>0.27</v>
      </c>
      <c r="E7" s="2405">
        <v>131</v>
      </c>
      <c r="F7" s="2404">
        <v>0.185</v>
      </c>
      <c r="G7" s="2405">
        <v>61</v>
      </c>
      <c r="H7" s="2404">
        <v>0.13600000000000001</v>
      </c>
      <c r="I7" s="2405">
        <v>85</v>
      </c>
      <c r="J7" s="2404">
        <v>0.14399999999999999</v>
      </c>
      <c r="K7" s="1978">
        <v>43</v>
      </c>
      <c r="L7" s="1968">
        <v>0.19600000000000001</v>
      </c>
    </row>
    <row r="8" spans="1:13" ht="27.5" customHeight="1">
      <c r="A8" s="2884" t="s">
        <v>1672</v>
      </c>
      <c r="B8" s="3016"/>
      <c r="C8" s="3015" t="s">
        <v>1672</v>
      </c>
      <c r="D8" s="3016"/>
      <c r="E8" s="3017" t="s">
        <v>1674</v>
      </c>
      <c r="F8" s="3016"/>
      <c r="G8" s="3017" t="s">
        <v>1674</v>
      </c>
      <c r="H8" s="3016"/>
      <c r="I8" s="3017" t="s">
        <v>1691</v>
      </c>
      <c r="J8" s="3016"/>
      <c r="K8" s="3018" t="s">
        <v>1866</v>
      </c>
      <c r="L8" s="2885"/>
    </row>
    <row r="9" spans="1:13">
      <c r="A9" s="2406">
        <v>26</v>
      </c>
      <c r="B9" s="2407">
        <v>0.128</v>
      </c>
      <c r="C9" s="2408">
        <v>55</v>
      </c>
      <c r="D9" s="2407">
        <v>0.114</v>
      </c>
      <c r="E9" s="2408">
        <v>102</v>
      </c>
      <c r="F9" s="2407">
        <v>0.14399999999999999</v>
      </c>
      <c r="G9" s="2408">
        <v>50</v>
      </c>
      <c r="H9" s="2407">
        <v>0.10299999999999999</v>
      </c>
      <c r="I9" s="2408">
        <v>81</v>
      </c>
      <c r="J9" s="2407">
        <v>0.13700000000000001</v>
      </c>
      <c r="K9" s="2409">
        <v>28</v>
      </c>
      <c r="L9" s="1974">
        <v>0.128</v>
      </c>
    </row>
    <row r="10" spans="1:13">
      <c r="A10" s="2879" t="s">
        <v>1675</v>
      </c>
      <c r="B10" s="3010"/>
      <c r="C10" s="3011" t="s">
        <v>1673</v>
      </c>
      <c r="D10" s="3010"/>
      <c r="E10" s="3012" t="s">
        <v>1673</v>
      </c>
      <c r="F10" s="3010"/>
      <c r="G10" s="3012" t="s">
        <v>1691</v>
      </c>
      <c r="H10" s="3010"/>
      <c r="I10" s="3012" t="s">
        <v>1674</v>
      </c>
      <c r="J10" s="3010"/>
      <c r="K10" s="3013" t="s">
        <v>1867</v>
      </c>
      <c r="L10" s="2880"/>
    </row>
    <row r="11" spans="1:13">
      <c r="A11" s="1979">
        <v>19</v>
      </c>
      <c r="B11" s="2404">
        <v>9.4E-2</v>
      </c>
      <c r="C11" s="2405">
        <v>45</v>
      </c>
      <c r="D11" s="2404">
        <v>9.4E-2</v>
      </c>
      <c r="E11" s="2405">
        <v>78</v>
      </c>
      <c r="F11" s="2404">
        <v>0.11</v>
      </c>
      <c r="G11" s="2405">
        <v>48</v>
      </c>
      <c r="H11" s="2404">
        <v>9.9000000000000005E-2</v>
      </c>
      <c r="I11" s="2410">
        <v>71</v>
      </c>
      <c r="J11" s="2411">
        <v>0.12</v>
      </c>
      <c r="K11" s="1978">
        <v>23</v>
      </c>
      <c r="L11" s="1968">
        <v>0.105</v>
      </c>
    </row>
    <row r="12" spans="1:13">
      <c r="A12" s="2887" t="s">
        <v>1690</v>
      </c>
      <c r="B12" s="3014"/>
      <c r="C12" s="3015" t="s">
        <v>1868</v>
      </c>
      <c r="D12" s="3016"/>
      <c r="E12" s="3017" t="s">
        <v>1700</v>
      </c>
      <c r="F12" s="3016"/>
      <c r="G12" s="3017" t="s">
        <v>1869</v>
      </c>
      <c r="H12" s="3016"/>
      <c r="I12" s="3017" t="s">
        <v>1673</v>
      </c>
      <c r="J12" s="3016"/>
      <c r="K12" s="3018" t="s">
        <v>1870</v>
      </c>
      <c r="L12" s="2885"/>
    </row>
    <row r="13" spans="1:13">
      <c r="A13" s="2412">
        <v>14</v>
      </c>
      <c r="B13" s="2413">
        <v>6.9000000000000006E-2</v>
      </c>
      <c r="C13" s="2414">
        <v>36</v>
      </c>
      <c r="D13" s="2407">
        <v>7.4999999999999997E-2</v>
      </c>
      <c r="E13" s="2408">
        <v>50</v>
      </c>
      <c r="F13" s="2407">
        <v>7.0999999999999994E-2</v>
      </c>
      <c r="G13" s="2408">
        <v>43</v>
      </c>
      <c r="H13" s="2407">
        <v>8.7999999999999995E-2</v>
      </c>
      <c r="I13" s="2408">
        <v>58</v>
      </c>
      <c r="J13" s="2407">
        <v>9.8000000000000004E-2</v>
      </c>
      <c r="K13" s="2409">
        <v>12</v>
      </c>
      <c r="L13" s="1974">
        <v>5.5E-2</v>
      </c>
    </row>
    <row r="14" spans="1:13">
      <c r="A14" s="2879" t="s">
        <v>1695</v>
      </c>
      <c r="B14" s="3010"/>
      <c r="C14" s="3011" t="s">
        <v>1693</v>
      </c>
      <c r="D14" s="3010"/>
      <c r="E14" s="3012" t="s">
        <v>1675</v>
      </c>
      <c r="F14" s="3010"/>
      <c r="G14" s="3012" t="s">
        <v>1675</v>
      </c>
      <c r="H14" s="3010"/>
      <c r="I14" s="3012" t="s">
        <v>1675</v>
      </c>
      <c r="J14" s="3010"/>
      <c r="K14" s="3013" t="s">
        <v>1675</v>
      </c>
      <c r="L14" s="2880"/>
    </row>
    <row r="15" spans="1:13">
      <c r="A15" s="1979">
        <v>13</v>
      </c>
      <c r="B15" s="2404">
        <v>6.4000000000000001E-2</v>
      </c>
      <c r="C15" s="2405">
        <v>24</v>
      </c>
      <c r="D15" s="2404">
        <v>0.05</v>
      </c>
      <c r="E15" s="2405">
        <v>43</v>
      </c>
      <c r="F15" s="2404">
        <v>6.0999999999999999E-2</v>
      </c>
      <c r="G15" s="2405">
        <v>31</v>
      </c>
      <c r="H15" s="2404">
        <v>6.4000000000000001E-2</v>
      </c>
      <c r="I15" s="2405">
        <v>57</v>
      </c>
      <c r="J15" s="2404">
        <v>9.6000000000000002E-2</v>
      </c>
      <c r="K15" s="1978">
        <v>10</v>
      </c>
      <c r="L15" s="1968">
        <v>4.5999999999999999E-2</v>
      </c>
    </row>
    <row r="16" spans="1:13">
      <c r="A16" s="3006" t="s">
        <v>1871</v>
      </c>
      <c r="B16" s="3007"/>
      <c r="C16" s="3008" t="s">
        <v>1871</v>
      </c>
      <c r="D16" s="3007"/>
      <c r="E16" s="3009" t="s">
        <v>1871</v>
      </c>
      <c r="F16" s="3007"/>
      <c r="G16" s="3009" t="s">
        <v>1871</v>
      </c>
      <c r="H16" s="3007"/>
      <c r="I16" s="3009" t="s">
        <v>1871</v>
      </c>
      <c r="J16" s="3007"/>
      <c r="K16" s="2868" t="s">
        <v>1871</v>
      </c>
      <c r="L16" s="2869"/>
    </row>
    <row r="17" spans="1:13">
      <c r="A17" s="2415">
        <v>203</v>
      </c>
      <c r="B17" s="1992">
        <v>1</v>
      </c>
      <c r="C17" s="2416">
        <v>481</v>
      </c>
      <c r="D17" s="1992">
        <v>1</v>
      </c>
      <c r="E17" s="2417">
        <v>708</v>
      </c>
      <c r="F17" s="1992">
        <v>1</v>
      </c>
      <c r="G17" s="2416">
        <v>486</v>
      </c>
      <c r="H17" s="1992">
        <v>1</v>
      </c>
      <c r="I17" s="2416">
        <v>591</v>
      </c>
      <c r="J17" s="1992">
        <v>1</v>
      </c>
      <c r="K17" s="2418">
        <v>219</v>
      </c>
      <c r="L17" s="1991">
        <v>1</v>
      </c>
    </row>
    <row r="20" spans="1:13" ht="25" customHeight="1">
      <c r="A20" s="2690" t="s">
        <v>1872</v>
      </c>
      <c r="B20" s="2690"/>
      <c r="C20" s="2690"/>
      <c r="D20" s="2690"/>
      <c r="E20" s="2690"/>
      <c r="F20" s="2690"/>
      <c r="G20" s="2690"/>
      <c r="H20" s="2690"/>
      <c r="I20" s="2690"/>
      <c r="J20" s="2690"/>
      <c r="K20" s="2690"/>
      <c r="L20" s="2690"/>
    </row>
    <row r="22" spans="1:13" ht="22.5">
      <c r="A22" s="3004" t="s">
        <v>1873</v>
      </c>
      <c r="B22" s="2834"/>
      <c r="C22" s="2834"/>
      <c r="D22" s="2834"/>
      <c r="E22" s="2834"/>
      <c r="F22" s="2834"/>
      <c r="G22" s="2834"/>
      <c r="H22" s="2834"/>
      <c r="I22" s="2834"/>
      <c r="J22" s="2834"/>
      <c r="K22" s="2834"/>
      <c r="L22" s="2834"/>
      <c r="M22" s="2401"/>
    </row>
    <row r="23" spans="1:13" ht="22.5">
      <c r="A23" s="3005" t="s">
        <v>1859</v>
      </c>
      <c r="B23" s="2551"/>
      <c r="C23" s="2817" t="s">
        <v>93</v>
      </c>
      <c r="D23" s="2818"/>
      <c r="E23" s="2817" t="s">
        <v>1860</v>
      </c>
      <c r="F23" s="2818"/>
      <c r="G23" s="2817" t="s">
        <v>1861</v>
      </c>
      <c r="H23" s="2818"/>
      <c r="I23" s="2817" t="s">
        <v>1862</v>
      </c>
      <c r="J23" s="2818"/>
      <c r="K23" s="2817" t="s">
        <v>1863</v>
      </c>
      <c r="L23" s="2819"/>
      <c r="M23" s="2401"/>
    </row>
    <row r="24" spans="1:13" s="2258" customFormat="1" ht="54" customHeight="1">
      <c r="A24" s="2419" t="s">
        <v>1864</v>
      </c>
      <c r="B24" s="2420" t="s">
        <v>1865</v>
      </c>
      <c r="C24" s="2421" t="s">
        <v>1864</v>
      </c>
      <c r="D24" s="2420" t="s">
        <v>1865</v>
      </c>
      <c r="E24" s="2421" t="s">
        <v>1864</v>
      </c>
      <c r="F24" s="2420" t="s">
        <v>1865</v>
      </c>
      <c r="G24" s="2421" t="s">
        <v>1864</v>
      </c>
      <c r="H24" s="2420" t="s">
        <v>1865</v>
      </c>
      <c r="I24" s="2421" t="s">
        <v>1864</v>
      </c>
      <c r="J24" s="2420" t="s">
        <v>1865</v>
      </c>
      <c r="K24" s="2421" t="s">
        <v>1864</v>
      </c>
      <c r="L24" s="2422" t="s">
        <v>1865</v>
      </c>
      <c r="M24" s="66"/>
    </row>
    <row r="25" spans="1:13" s="2023" customFormat="1" ht="28.5" customHeight="1">
      <c r="A25" s="2984" t="s">
        <v>1874</v>
      </c>
      <c r="B25" s="2985"/>
      <c r="C25" s="2986" t="s">
        <v>1675</v>
      </c>
      <c r="D25" s="2985"/>
      <c r="E25" s="2986" t="s">
        <v>1672</v>
      </c>
      <c r="F25" s="2985"/>
      <c r="G25" s="3002" t="s">
        <v>1674</v>
      </c>
      <c r="H25" s="3003"/>
      <c r="I25" s="2986" t="s">
        <v>1672</v>
      </c>
      <c r="J25" s="2985"/>
      <c r="K25" s="3001" t="s">
        <v>1692</v>
      </c>
      <c r="L25" s="2984"/>
      <c r="M25" s="2032"/>
    </row>
    <row r="26" spans="1:13">
      <c r="A26" s="2426">
        <v>17</v>
      </c>
      <c r="B26" s="2427">
        <v>0.13400000000000001</v>
      </c>
      <c r="C26" s="2428">
        <v>88</v>
      </c>
      <c r="D26" s="2427">
        <v>0.249</v>
      </c>
      <c r="E26" s="2428">
        <v>124</v>
      </c>
      <c r="F26" s="2429">
        <v>0.17799999999999999</v>
      </c>
      <c r="G26" s="2430">
        <v>52</v>
      </c>
      <c r="H26" s="2431">
        <v>0.17899999999999999</v>
      </c>
      <c r="I26" s="2428">
        <v>83</v>
      </c>
      <c r="J26" s="2429">
        <v>0.157</v>
      </c>
      <c r="K26" s="2432">
        <v>21</v>
      </c>
      <c r="L26" s="2433">
        <v>0.152</v>
      </c>
    </row>
    <row r="27" spans="1:13" s="2023" customFormat="1" ht="29.5" customHeight="1">
      <c r="A27" s="2995" t="s">
        <v>1689</v>
      </c>
      <c r="B27" s="2996"/>
      <c r="C27" s="2997" t="s">
        <v>1672</v>
      </c>
      <c r="D27" s="2996"/>
      <c r="E27" s="2997" t="s">
        <v>1674</v>
      </c>
      <c r="F27" s="2996"/>
      <c r="G27" s="2998" t="s">
        <v>1875</v>
      </c>
      <c r="H27" s="2999"/>
      <c r="I27" s="2997" t="s">
        <v>1876</v>
      </c>
      <c r="J27" s="2996"/>
      <c r="K27" s="3000" t="s">
        <v>1877</v>
      </c>
      <c r="L27" s="2995"/>
      <c r="M27" s="1960"/>
    </row>
    <row r="28" spans="1:13">
      <c r="A28" s="2434">
        <v>8</v>
      </c>
      <c r="B28" s="2435">
        <v>6.3E-2</v>
      </c>
      <c r="C28" s="2436">
        <v>46</v>
      </c>
      <c r="D28" s="2437">
        <v>0.13</v>
      </c>
      <c r="E28" s="2436">
        <v>100</v>
      </c>
      <c r="F28" s="2435">
        <v>0.14399999999999999</v>
      </c>
      <c r="G28" s="2436">
        <v>29</v>
      </c>
      <c r="H28" s="2438">
        <v>0.1</v>
      </c>
      <c r="I28" s="2436">
        <v>64</v>
      </c>
      <c r="J28" s="2435">
        <v>0.121</v>
      </c>
      <c r="K28" s="2439">
        <v>17</v>
      </c>
      <c r="L28" s="2440">
        <v>0.123</v>
      </c>
    </row>
    <row r="29" spans="1:13" s="2023" customFormat="1" ht="32.5" customHeight="1">
      <c r="A29" s="2984" t="s">
        <v>1878</v>
      </c>
      <c r="B29" s="2985"/>
      <c r="C29" s="2986" t="s">
        <v>1674</v>
      </c>
      <c r="D29" s="2985"/>
      <c r="E29" s="2986" t="s">
        <v>1673</v>
      </c>
      <c r="F29" s="2985"/>
      <c r="G29" s="2987" t="s">
        <v>1672</v>
      </c>
      <c r="H29" s="2988"/>
      <c r="I29" s="2986" t="s">
        <v>1691</v>
      </c>
      <c r="J29" s="2985"/>
      <c r="K29" s="3001" t="s">
        <v>1694</v>
      </c>
      <c r="L29" s="2984"/>
      <c r="M29" s="2032"/>
    </row>
    <row r="30" spans="1:13">
      <c r="A30" s="2426">
        <v>7</v>
      </c>
      <c r="B30" s="2429">
        <v>5.5E-2</v>
      </c>
      <c r="C30" s="2428">
        <v>34</v>
      </c>
      <c r="D30" s="2427">
        <v>9.6000000000000002E-2</v>
      </c>
      <c r="E30" s="2428">
        <v>90</v>
      </c>
      <c r="F30" s="2429">
        <v>0.129</v>
      </c>
      <c r="G30" s="2428">
        <v>24</v>
      </c>
      <c r="H30" s="2429">
        <v>8.3000000000000004E-2</v>
      </c>
      <c r="I30" s="2428">
        <v>60</v>
      </c>
      <c r="J30" s="2429">
        <v>0.113</v>
      </c>
      <c r="K30" s="2432">
        <v>11</v>
      </c>
      <c r="L30" s="2433">
        <v>0.08</v>
      </c>
    </row>
    <row r="31" spans="1:13" s="2023" customFormat="1" ht="31.5" customHeight="1">
      <c r="A31" s="2995" t="s">
        <v>1879</v>
      </c>
      <c r="B31" s="2996"/>
      <c r="C31" s="2997" t="s">
        <v>1673</v>
      </c>
      <c r="D31" s="2996"/>
      <c r="E31" s="2997" t="s">
        <v>1675</v>
      </c>
      <c r="F31" s="2996"/>
      <c r="G31" s="2998" t="s">
        <v>1698</v>
      </c>
      <c r="H31" s="2999"/>
      <c r="I31" s="2997" t="s">
        <v>1673</v>
      </c>
      <c r="J31" s="2996"/>
      <c r="K31" s="3000" t="s">
        <v>1698</v>
      </c>
      <c r="L31" s="2995"/>
      <c r="M31" s="2032"/>
    </row>
    <row r="32" spans="1:13">
      <c r="A32" s="2434">
        <v>6</v>
      </c>
      <c r="B32" s="2438">
        <v>4.7E-2</v>
      </c>
      <c r="C32" s="2436">
        <v>31</v>
      </c>
      <c r="D32" s="2437">
        <v>8.7999999999999995E-2</v>
      </c>
      <c r="E32" s="2436">
        <v>48</v>
      </c>
      <c r="F32" s="2435">
        <v>6.9000000000000006E-2</v>
      </c>
      <c r="G32" s="2436">
        <v>21</v>
      </c>
      <c r="H32" s="2438">
        <v>7.1999999999999995E-2</v>
      </c>
      <c r="I32" s="2436">
        <v>44</v>
      </c>
      <c r="J32" s="2438">
        <v>8.3000000000000004E-2</v>
      </c>
      <c r="K32" s="2439">
        <v>8</v>
      </c>
      <c r="L32" s="2441">
        <v>5.8000000000000003E-2</v>
      </c>
    </row>
    <row r="33" spans="1:13" s="2023" customFormat="1" ht="46.5" customHeight="1">
      <c r="A33" s="2984" t="s">
        <v>1880</v>
      </c>
      <c r="B33" s="2985"/>
      <c r="C33" s="2986" t="s">
        <v>1881</v>
      </c>
      <c r="D33" s="2985"/>
      <c r="E33" s="2986" t="s">
        <v>1700</v>
      </c>
      <c r="F33" s="2985"/>
      <c r="G33" s="2987" t="s">
        <v>1882</v>
      </c>
      <c r="H33" s="2988"/>
      <c r="I33" s="2986" t="s">
        <v>1700</v>
      </c>
      <c r="J33" s="2985"/>
      <c r="K33" s="3001" t="s">
        <v>1675</v>
      </c>
      <c r="L33" s="2984"/>
      <c r="M33" s="2032"/>
    </row>
    <row r="34" spans="1:13">
      <c r="A34" s="2426">
        <v>5</v>
      </c>
      <c r="B34" s="2427">
        <v>3.9E-2</v>
      </c>
      <c r="C34" s="2428">
        <v>15</v>
      </c>
      <c r="D34" s="2427">
        <v>4.2000000000000003E-2</v>
      </c>
      <c r="E34" s="2428">
        <v>44</v>
      </c>
      <c r="F34" s="2429">
        <v>6.3E-2</v>
      </c>
      <c r="G34" s="2428">
        <v>19</v>
      </c>
      <c r="H34" s="2427">
        <v>6.6000000000000003E-2</v>
      </c>
      <c r="I34" s="2428">
        <v>26</v>
      </c>
      <c r="J34" s="2429">
        <v>4.9000000000000002E-2</v>
      </c>
      <c r="K34" s="2432">
        <v>7</v>
      </c>
      <c r="L34" s="2433">
        <v>5.0999999999999997E-2</v>
      </c>
    </row>
    <row r="35" spans="1:13">
      <c r="A35" s="2995" t="s">
        <v>97</v>
      </c>
      <c r="B35" s="2996"/>
      <c r="C35" s="2997" t="s">
        <v>97</v>
      </c>
      <c r="D35" s="2996"/>
      <c r="E35" s="2997" t="s">
        <v>97</v>
      </c>
      <c r="F35" s="2996"/>
      <c r="G35" s="2998" t="s">
        <v>97</v>
      </c>
      <c r="H35" s="2999"/>
      <c r="I35" s="2997" t="s">
        <v>97</v>
      </c>
      <c r="J35" s="2996"/>
      <c r="K35" s="3000" t="s">
        <v>97</v>
      </c>
      <c r="L35" s="2995"/>
    </row>
    <row r="36" spans="1:13">
      <c r="A36" s="2442">
        <v>32</v>
      </c>
      <c r="B36" s="2438">
        <v>0.254</v>
      </c>
      <c r="C36" s="2443">
        <v>110</v>
      </c>
      <c r="D36" s="2437">
        <v>0.311</v>
      </c>
      <c r="E36" s="2443">
        <v>290</v>
      </c>
      <c r="F36" s="2438">
        <v>0.41699999999999998</v>
      </c>
      <c r="G36" s="2443">
        <v>126</v>
      </c>
      <c r="H36" s="2438">
        <v>0.434</v>
      </c>
      <c r="I36" s="2443">
        <v>188</v>
      </c>
      <c r="J36" s="2438">
        <v>0.35599999999999998</v>
      </c>
      <c r="K36" s="2444">
        <v>40</v>
      </c>
      <c r="L36" s="2441">
        <v>0.28999999999999998</v>
      </c>
    </row>
    <row r="37" spans="1:13">
      <c r="A37" s="2984" t="s">
        <v>1676</v>
      </c>
      <c r="B37" s="2985"/>
      <c r="C37" s="2986" t="s">
        <v>1676</v>
      </c>
      <c r="D37" s="2985"/>
      <c r="E37" s="2986" t="s">
        <v>1676</v>
      </c>
      <c r="F37" s="2985"/>
      <c r="G37" s="2987" t="s">
        <v>1676</v>
      </c>
      <c r="H37" s="2988"/>
      <c r="I37" s="2424" t="s">
        <v>1676</v>
      </c>
      <c r="J37" s="2423"/>
      <c r="K37" s="2425" t="s">
        <v>1676</v>
      </c>
      <c r="L37" s="2335"/>
    </row>
    <row r="38" spans="1:13">
      <c r="A38" s="2445">
        <v>127</v>
      </c>
      <c r="B38" s="2429">
        <v>1</v>
      </c>
      <c r="C38" s="2446">
        <v>354</v>
      </c>
      <c r="D38" s="2447">
        <v>1</v>
      </c>
      <c r="E38" s="2446">
        <v>696</v>
      </c>
      <c r="F38" s="2429">
        <v>1</v>
      </c>
      <c r="G38" s="2446">
        <v>290</v>
      </c>
      <c r="H38" s="2447">
        <v>1</v>
      </c>
      <c r="I38" s="2446">
        <v>529</v>
      </c>
      <c r="J38" s="2429">
        <v>1</v>
      </c>
      <c r="K38" s="2448">
        <v>138</v>
      </c>
      <c r="L38" s="2449">
        <v>1</v>
      </c>
    </row>
    <row r="39" spans="1:13" ht="12" customHeight="1">
      <c r="A39" s="2989" t="s">
        <v>1740</v>
      </c>
      <c r="B39" s="2990"/>
      <c r="C39" s="2990"/>
      <c r="D39" s="2990"/>
      <c r="E39" s="2990"/>
      <c r="F39" s="2990"/>
      <c r="G39" s="2990"/>
      <c r="H39" s="2990"/>
      <c r="I39" s="2990"/>
      <c r="J39" s="2990"/>
      <c r="K39" s="2990"/>
      <c r="L39" s="2991"/>
    </row>
    <row r="40" spans="1:13" ht="12" customHeight="1">
      <c r="A40" s="2992" t="s">
        <v>1883</v>
      </c>
      <c r="B40" s="2993"/>
      <c r="C40" s="2993"/>
      <c r="D40" s="2993"/>
      <c r="E40" s="2993"/>
      <c r="F40" s="2993"/>
      <c r="G40" s="2993"/>
      <c r="H40" s="2993"/>
      <c r="I40" s="2993"/>
      <c r="J40" s="2993"/>
      <c r="K40" s="2993"/>
      <c r="L40" s="2994"/>
    </row>
    <row r="41" spans="1:13" ht="12" customHeight="1">
      <c r="A41" s="2981" t="s">
        <v>1884</v>
      </c>
      <c r="B41" s="2982"/>
      <c r="C41" s="2982"/>
      <c r="D41" s="2982"/>
      <c r="E41" s="2982"/>
      <c r="F41" s="2982"/>
      <c r="G41" s="2982"/>
      <c r="H41" s="2982"/>
      <c r="I41" s="2982"/>
      <c r="J41" s="2982"/>
      <c r="K41" s="2982"/>
      <c r="L41" s="2983"/>
    </row>
    <row r="43" spans="1:13">
      <c r="A43" s="2950" t="s">
        <v>1817</v>
      </c>
      <c r="B43" s="2950"/>
      <c r="C43" s="2950"/>
      <c r="D43" s="2950"/>
      <c r="E43" s="2950"/>
      <c r="F43" s="2950"/>
      <c r="G43" s="2950"/>
      <c r="H43" s="2950"/>
      <c r="I43" s="2950"/>
      <c r="J43" s="2950"/>
      <c r="K43" s="2950"/>
      <c r="L43" s="2950"/>
    </row>
  </sheetData>
  <mergeCells count="96">
    <mergeCell ref="A1:L1"/>
    <mergeCell ref="A3:L3"/>
    <mergeCell ref="A4:B4"/>
    <mergeCell ref="C4:D4"/>
    <mergeCell ref="E4:F4"/>
    <mergeCell ref="G4:H4"/>
    <mergeCell ref="I4:J4"/>
    <mergeCell ref="K4:L4"/>
    <mergeCell ref="K8:L8"/>
    <mergeCell ref="A6:B6"/>
    <mergeCell ref="C6:D6"/>
    <mergeCell ref="E6:F6"/>
    <mergeCell ref="G6:H6"/>
    <mergeCell ref="I6:J6"/>
    <mergeCell ref="K6:L6"/>
    <mergeCell ref="A8:B8"/>
    <mergeCell ref="C8:D8"/>
    <mergeCell ref="E8:F8"/>
    <mergeCell ref="G8:H8"/>
    <mergeCell ref="I8:J8"/>
    <mergeCell ref="K12:L12"/>
    <mergeCell ref="A10:B10"/>
    <mergeCell ref="C10:D10"/>
    <mergeCell ref="E10:F10"/>
    <mergeCell ref="G10:H10"/>
    <mergeCell ref="I10:J10"/>
    <mergeCell ref="K10:L10"/>
    <mergeCell ref="A12:B12"/>
    <mergeCell ref="C12:D12"/>
    <mergeCell ref="E12:F12"/>
    <mergeCell ref="G12:H12"/>
    <mergeCell ref="I12:J12"/>
    <mergeCell ref="K16:L16"/>
    <mergeCell ref="A14:B14"/>
    <mergeCell ref="C14:D14"/>
    <mergeCell ref="E14:F14"/>
    <mergeCell ref="G14:H14"/>
    <mergeCell ref="I14:J14"/>
    <mergeCell ref="K14:L14"/>
    <mergeCell ref="A16:B16"/>
    <mergeCell ref="C16:D16"/>
    <mergeCell ref="E16:F16"/>
    <mergeCell ref="G16:H16"/>
    <mergeCell ref="I16:J16"/>
    <mergeCell ref="A20:L20"/>
    <mergeCell ref="A22:L22"/>
    <mergeCell ref="A23:B23"/>
    <mergeCell ref="C23:D23"/>
    <mergeCell ref="E23:F23"/>
    <mergeCell ref="G23:H23"/>
    <mergeCell ref="I23:J23"/>
    <mergeCell ref="K23:L23"/>
    <mergeCell ref="K27:L27"/>
    <mergeCell ref="A25:B25"/>
    <mergeCell ref="C25:D25"/>
    <mergeCell ref="E25:F25"/>
    <mergeCell ref="G25:H25"/>
    <mergeCell ref="I25:J25"/>
    <mergeCell ref="K25:L25"/>
    <mergeCell ref="A27:B27"/>
    <mergeCell ref="C27:D27"/>
    <mergeCell ref="E27:F27"/>
    <mergeCell ref="G27:H27"/>
    <mergeCell ref="I27:J27"/>
    <mergeCell ref="K31:L31"/>
    <mergeCell ref="A29:B29"/>
    <mergeCell ref="C29:D29"/>
    <mergeCell ref="E29:F29"/>
    <mergeCell ref="G29:H29"/>
    <mergeCell ref="I29:J29"/>
    <mergeCell ref="K29:L29"/>
    <mergeCell ref="A31:B31"/>
    <mergeCell ref="C31:D31"/>
    <mergeCell ref="E31:F31"/>
    <mergeCell ref="G31:H31"/>
    <mergeCell ref="I31:J31"/>
    <mergeCell ref="K35:L35"/>
    <mergeCell ref="A33:B33"/>
    <mergeCell ref="C33:D33"/>
    <mergeCell ref="E33:F33"/>
    <mergeCell ref="G33:H33"/>
    <mergeCell ref="I33:J33"/>
    <mergeCell ref="K33:L33"/>
    <mergeCell ref="A35:B35"/>
    <mergeCell ref="C35:D35"/>
    <mergeCell ref="E35:F35"/>
    <mergeCell ref="G35:H35"/>
    <mergeCell ref="I35:J35"/>
    <mergeCell ref="A41:L41"/>
    <mergeCell ref="A43:L43"/>
    <mergeCell ref="A37:B37"/>
    <mergeCell ref="C37:D37"/>
    <mergeCell ref="E37:F37"/>
    <mergeCell ref="G37:H37"/>
    <mergeCell ref="A39:L39"/>
    <mergeCell ref="A40:L40"/>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28A09-AA50-4145-95C4-21E29C7B8B7C}">
  <dimension ref="A1:AB30"/>
  <sheetViews>
    <sheetView workbookViewId="0">
      <selection sqref="A1:AA1"/>
    </sheetView>
  </sheetViews>
  <sheetFormatPr defaultRowHeight="14"/>
  <cols>
    <col min="1" max="1" width="11.5" style="726" customWidth="1"/>
    <col min="2" max="26" width="9.58203125" style="726" customWidth="1"/>
    <col min="27" max="27" width="9.58203125" style="733" customWidth="1"/>
    <col min="28" max="16384" width="8.6640625" style="726"/>
  </cols>
  <sheetData>
    <row r="1" spans="1:28" ht="25">
      <c r="A1" s="3032" t="s">
        <v>1166</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64"/>
    </row>
    <row r="3" spans="1:28" ht="20">
      <c r="A3" s="3033" t="s">
        <v>338</v>
      </c>
      <c r="B3" s="2695" t="s">
        <v>1167</v>
      </c>
      <c r="C3" s="2696"/>
      <c r="D3" s="2696"/>
      <c r="E3" s="2696"/>
      <c r="F3" s="2696"/>
      <c r="G3" s="2696"/>
      <c r="H3" s="2696"/>
      <c r="I3" s="2696"/>
      <c r="J3" s="2696"/>
      <c r="K3" s="2696"/>
      <c r="L3" s="2696"/>
      <c r="M3" s="2696"/>
      <c r="N3" s="2696"/>
      <c r="O3" s="2696"/>
      <c r="P3" s="2696"/>
      <c r="Q3" s="2696"/>
      <c r="R3" s="2696"/>
      <c r="S3" s="2696"/>
      <c r="T3" s="2696"/>
      <c r="U3" s="2696"/>
      <c r="V3" s="2696"/>
      <c r="W3" s="2820"/>
      <c r="X3" s="2876" t="s">
        <v>369</v>
      </c>
      <c r="Y3" s="2543"/>
      <c r="Z3" s="2876" t="s">
        <v>370</v>
      </c>
      <c r="AA3" s="2543"/>
      <c r="AB3" s="40"/>
    </row>
    <row r="4" spans="1:28" s="728" customFormat="1" ht="52">
      <c r="A4" s="3033"/>
      <c r="B4" s="3027" t="s">
        <v>371</v>
      </c>
      <c r="C4" s="3028"/>
      <c r="D4" s="3027" t="s">
        <v>372</v>
      </c>
      <c r="E4" s="3028"/>
      <c r="F4" s="3027" t="s">
        <v>373</v>
      </c>
      <c r="G4" s="3030"/>
      <c r="H4" s="3027" t="s">
        <v>374</v>
      </c>
      <c r="I4" s="3028"/>
      <c r="J4" s="3027" t="s">
        <v>375</v>
      </c>
      <c r="K4" s="3028"/>
      <c r="L4" s="3027" t="s">
        <v>376</v>
      </c>
      <c r="M4" s="3028"/>
      <c r="N4" s="3029" t="s">
        <v>377</v>
      </c>
      <c r="O4" s="3028"/>
      <c r="P4" s="3030" t="s">
        <v>378</v>
      </c>
      <c r="Q4" s="3028"/>
      <c r="R4" s="3027" t="s">
        <v>379</v>
      </c>
      <c r="S4" s="3028"/>
      <c r="T4" s="3030" t="s">
        <v>380</v>
      </c>
      <c r="U4" s="3028"/>
      <c r="V4" s="3027" t="s">
        <v>381</v>
      </c>
      <c r="W4" s="3030"/>
      <c r="X4" s="2894"/>
      <c r="Y4" s="2895"/>
      <c r="Z4" s="2894"/>
      <c r="AA4" s="2895"/>
      <c r="AB4" s="727"/>
    </row>
    <row r="5" spans="1:28" s="728" customFormat="1" ht="30">
      <c r="A5" s="3034"/>
      <c r="B5" s="729" t="s">
        <v>382</v>
      </c>
      <c r="C5" s="730" t="s">
        <v>85</v>
      </c>
      <c r="D5" s="729" t="s">
        <v>382</v>
      </c>
      <c r="E5" s="730" t="s">
        <v>85</v>
      </c>
      <c r="F5" s="729" t="s">
        <v>382</v>
      </c>
      <c r="G5" s="730" t="s">
        <v>85</v>
      </c>
      <c r="H5" s="729" t="s">
        <v>382</v>
      </c>
      <c r="I5" s="730" t="s">
        <v>85</v>
      </c>
      <c r="J5" s="729" t="s">
        <v>382</v>
      </c>
      <c r="K5" s="730" t="s">
        <v>85</v>
      </c>
      <c r="L5" s="729" t="s">
        <v>382</v>
      </c>
      <c r="M5" s="730" t="s">
        <v>85</v>
      </c>
      <c r="N5" s="729" t="s">
        <v>382</v>
      </c>
      <c r="O5" s="730" t="s">
        <v>85</v>
      </c>
      <c r="P5" s="729" t="s">
        <v>382</v>
      </c>
      <c r="Q5" s="730" t="s">
        <v>85</v>
      </c>
      <c r="R5" s="729" t="s">
        <v>382</v>
      </c>
      <c r="S5" s="730" t="s">
        <v>85</v>
      </c>
      <c r="T5" s="729" t="s">
        <v>382</v>
      </c>
      <c r="U5" s="730" t="s">
        <v>85</v>
      </c>
      <c r="V5" s="729" t="s">
        <v>382</v>
      </c>
      <c r="W5" s="730" t="s">
        <v>85</v>
      </c>
      <c r="X5" s="729" t="s">
        <v>382</v>
      </c>
      <c r="Y5" s="721" t="s">
        <v>85</v>
      </c>
      <c r="Z5" s="729" t="s">
        <v>382</v>
      </c>
      <c r="AA5" s="721" t="s">
        <v>85</v>
      </c>
      <c r="AB5" s="43"/>
    </row>
    <row r="6" spans="1:28">
      <c r="A6" s="396">
        <v>2000</v>
      </c>
      <c r="B6" s="425">
        <v>116</v>
      </c>
      <c r="C6" s="1384">
        <v>21</v>
      </c>
      <c r="D6" s="492">
        <v>198</v>
      </c>
      <c r="E6" s="1384">
        <v>32</v>
      </c>
      <c r="F6" s="492">
        <v>130</v>
      </c>
      <c r="G6" s="1384">
        <v>21</v>
      </c>
      <c r="H6" s="492">
        <v>452</v>
      </c>
      <c r="I6" s="1384">
        <v>77</v>
      </c>
      <c r="J6" s="492">
        <v>123</v>
      </c>
      <c r="K6" s="1384">
        <v>25</v>
      </c>
      <c r="L6" s="492">
        <v>88</v>
      </c>
      <c r="M6" s="1384">
        <v>22</v>
      </c>
      <c r="N6" s="492">
        <v>118</v>
      </c>
      <c r="O6" s="1384">
        <v>11</v>
      </c>
      <c r="P6" s="492">
        <v>77</v>
      </c>
      <c r="Q6" s="1384">
        <v>12</v>
      </c>
      <c r="R6" s="492">
        <v>73</v>
      </c>
      <c r="S6" s="1385" t="s">
        <v>114</v>
      </c>
      <c r="T6" s="492">
        <v>77</v>
      </c>
      <c r="U6" s="1385" t="s">
        <v>114</v>
      </c>
      <c r="V6" s="492">
        <v>502</v>
      </c>
      <c r="W6" s="1384">
        <v>77</v>
      </c>
      <c r="X6" s="620">
        <v>1954</v>
      </c>
      <c r="Y6" s="1384">
        <v>314</v>
      </c>
      <c r="Z6" s="620">
        <v>8485</v>
      </c>
      <c r="AA6" s="434">
        <v>1350</v>
      </c>
      <c r="AB6" s="733"/>
    </row>
    <row r="7" spans="1:28">
      <c r="A7" s="734">
        <v>2001</v>
      </c>
      <c r="B7" s="436">
        <v>101</v>
      </c>
      <c r="C7" s="1386">
        <v>16</v>
      </c>
      <c r="D7" s="494">
        <v>214</v>
      </c>
      <c r="E7" s="1386">
        <v>23</v>
      </c>
      <c r="F7" s="494">
        <v>138</v>
      </c>
      <c r="G7" s="1386">
        <v>17</v>
      </c>
      <c r="H7" s="494">
        <v>489</v>
      </c>
      <c r="I7" s="1386">
        <v>99</v>
      </c>
      <c r="J7" s="494">
        <v>140</v>
      </c>
      <c r="K7" s="1386">
        <v>24</v>
      </c>
      <c r="L7" s="494">
        <v>97</v>
      </c>
      <c r="M7" s="1386">
        <v>11</v>
      </c>
      <c r="N7" s="494">
        <v>111</v>
      </c>
      <c r="O7" s="1387" t="s">
        <v>114</v>
      </c>
      <c r="P7" s="494">
        <v>75</v>
      </c>
      <c r="Q7" s="1386">
        <v>11</v>
      </c>
      <c r="R7" s="494">
        <v>76</v>
      </c>
      <c r="S7" s="1387" t="s">
        <v>114</v>
      </c>
      <c r="T7" s="494">
        <v>79</v>
      </c>
      <c r="U7" s="1386">
        <v>11</v>
      </c>
      <c r="V7" s="494">
        <v>544</v>
      </c>
      <c r="W7" s="1386">
        <v>88</v>
      </c>
      <c r="X7" s="623">
        <v>2064</v>
      </c>
      <c r="Y7" s="1386">
        <v>313</v>
      </c>
      <c r="Z7" s="623">
        <v>8581</v>
      </c>
      <c r="AA7" s="438">
        <v>1321</v>
      </c>
      <c r="AB7" s="733"/>
    </row>
    <row r="8" spans="1:28">
      <c r="A8" s="396">
        <v>2002</v>
      </c>
      <c r="B8" s="425">
        <v>98</v>
      </c>
      <c r="C8" s="1384">
        <v>18</v>
      </c>
      <c r="D8" s="492">
        <v>230</v>
      </c>
      <c r="E8" s="1384">
        <v>27</v>
      </c>
      <c r="F8" s="492">
        <v>137</v>
      </c>
      <c r="G8" s="1384">
        <v>22</v>
      </c>
      <c r="H8" s="492">
        <v>427</v>
      </c>
      <c r="I8" s="1384">
        <v>89</v>
      </c>
      <c r="J8" s="492">
        <v>113</v>
      </c>
      <c r="K8" s="1384">
        <v>25</v>
      </c>
      <c r="L8" s="492">
        <v>85</v>
      </c>
      <c r="M8" s="1384">
        <v>14</v>
      </c>
      <c r="N8" s="492">
        <v>101</v>
      </c>
      <c r="O8" s="1384">
        <v>10</v>
      </c>
      <c r="P8" s="492">
        <v>67</v>
      </c>
      <c r="Q8" s="1385" t="s">
        <v>114</v>
      </c>
      <c r="R8" s="492">
        <v>73</v>
      </c>
      <c r="S8" s="1384">
        <v>10</v>
      </c>
      <c r="T8" s="492">
        <v>93</v>
      </c>
      <c r="U8" s="1385" t="s">
        <v>114</v>
      </c>
      <c r="V8" s="492">
        <v>536</v>
      </c>
      <c r="W8" s="1384">
        <v>75</v>
      </c>
      <c r="X8" s="620">
        <v>1960</v>
      </c>
      <c r="Y8" s="1384">
        <v>308</v>
      </c>
      <c r="Z8" s="620">
        <v>8960</v>
      </c>
      <c r="AA8" s="434">
        <v>1437</v>
      </c>
      <c r="AB8" s="733"/>
    </row>
    <row r="9" spans="1:28">
      <c r="A9" s="734">
        <v>2003</v>
      </c>
      <c r="B9" s="436">
        <v>113</v>
      </c>
      <c r="C9" s="1387" t="s">
        <v>114</v>
      </c>
      <c r="D9" s="494">
        <v>239</v>
      </c>
      <c r="E9" s="1386">
        <v>33</v>
      </c>
      <c r="F9" s="494">
        <v>145</v>
      </c>
      <c r="G9" s="1386">
        <v>20</v>
      </c>
      <c r="H9" s="494">
        <v>511</v>
      </c>
      <c r="I9" s="1386">
        <v>89</v>
      </c>
      <c r="J9" s="494">
        <v>122</v>
      </c>
      <c r="K9" s="1386">
        <v>29</v>
      </c>
      <c r="L9" s="494">
        <v>94</v>
      </c>
      <c r="M9" s="1386">
        <v>19</v>
      </c>
      <c r="N9" s="494">
        <v>114</v>
      </c>
      <c r="O9" s="1387" t="s">
        <v>114</v>
      </c>
      <c r="P9" s="494">
        <v>80</v>
      </c>
      <c r="Q9" s="1386">
        <v>15</v>
      </c>
      <c r="R9" s="494">
        <v>94</v>
      </c>
      <c r="S9" s="1386">
        <v>15</v>
      </c>
      <c r="T9" s="494">
        <v>76</v>
      </c>
      <c r="U9" s="1386">
        <v>13</v>
      </c>
      <c r="V9" s="494">
        <v>565</v>
      </c>
      <c r="W9" s="1386">
        <v>96</v>
      </c>
      <c r="X9" s="623">
        <v>2153</v>
      </c>
      <c r="Y9" s="1386">
        <v>346</v>
      </c>
      <c r="Z9" s="623">
        <v>9153</v>
      </c>
      <c r="AA9" s="438">
        <v>1449</v>
      </c>
      <c r="AB9" s="733"/>
    </row>
    <row r="10" spans="1:28">
      <c r="A10" s="396">
        <v>2004</v>
      </c>
      <c r="B10" s="425">
        <v>91</v>
      </c>
      <c r="C10" s="1384">
        <v>16</v>
      </c>
      <c r="D10" s="492">
        <v>203</v>
      </c>
      <c r="E10" s="1384">
        <v>24</v>
      </c>
      <c r="F10" s="492">
        <v>170</v>
      </c>
      <c r="G10" s="1384">
        <v>30</v>
      </c>
      <c r="H10" s="492">
        <v>536</v>
      </c>
      <c r="I10" s="1384">
        <v>104</v>
      </c>
      <c r="J10" s="492">
        <v>123</v>
      </c>
      <c r="K10" s="1384">
        <v>27</v>
      </c>
      <c r="L10" s="492">
        <v>100</v>
      </c>
      <c r="M10" s="1384">
        <v>20</v>
      </c>
      <c r="N10" s="492">
        <v>113</v>
      </c>
      <c r="O10" s="1384">
        <v>11</v>
      </c>
      <c r="P10" s="492">
        <v>72</v>
      </c>
      <c r="Q10" s="1385" t="s">
        <v>114</v>
      </c>
      <c r="R10" s="492">
        <v>77</v>
      </c>
      <c r="S10" s="1384">
        <v>12</v>
      </c>
      <c r="T10" s="492">
        <v>63</v>
      </c>
      <c r="U10" s="1385" t="s">
        <v>114</v>
      </c>
      <c r="V10" s="492">
        <v>572</v>
      </c>
      <c r="W10" s="1384">
        <v>83</v>
      </c>
      <c r="X10" s="620">
        <v>2120</v>
      </c>
      <c r="Y10" s="1384">
        <v>344</v>
      </c>
      <c r="Z10" s="620">
        <v>9219</v>
      </c>
      <c r="AA10" s="434">
        <v>1455</v>
      </c>
      <c r="AB10" s="733"/>
    </row>
    <row r="11" spans="1:28">
      <c r="A11" s="734">
        <v>2005</v>
      </c>
      <c r="B11" s="436">
        <v>106</v>
      </c>
      <c r="C11" s="1386">
        <v>16</v>
      </c>
      <c r="D11" s="494">
        <v>213</v>
      </c>
      <c r="E11" s="1386">
        <v>29</v>
      </c>
      <c r="F11" s="494">
        <v>151</v>
      </c>
      <c r="G11" s="1386">
        <v>28</v>
      </c>
      <c r="H11" s="494">
        <v>568</v>
      </c>
      <c r="I11" s="1386">
        <v>109</v>
      </c>
      <c r="J11" s="494">
        <v>155</v>
      </c>
      <c r="K11" s="1386">
        <v>33</v>
      </c>
      <c r="L11" s="494">
        <v>89</v>
      </c>
      <c r="M11" s="1386">
        <v>20</v>
      </c>
      <c r="N11" s="494">
        <v>114</v>
      </c>
      <c r="O11" s="1386">
        <v>15</v>
      </c>
      <c r="P11" s="494">
        <v>67</v>
      </c>
      <c r="Q11" s="1387" t="s">
        <v>114</v>
      </c>
      <c r="R11" s="494">
        <v>77</v>
      </c>
      <c r="S11" s="1386">
        <v>12</v>
      </c>
      <c r="T11" s="494">
        <v>67</v>
      </c>
      <c r="U11" s="1386">
        <v>15</v>
      </c>
      <c r="V11" s="494">
        <v>577</v>
      </c>
      <c r="W11" s="1386">
        <v>102</v>
      </c>
      <c r="X11" s="623">
        <v>2184</v>
      </c>
      <c r="Y11" s="1386">
        <v>388</v>
      </c>
      <c r="Z11" s="623">
        <v>9301</v>
      </c>
      <c r="AA11" s="438">
        <v>1531</v>
      </c>
      <c r="AB11" s="733"/>
    </row>
    <row r="12" spans="1:28">
      <c r="A12" s="396">
        <v>2006</v>
      </c>
      <c r="B12" s="425">
        <v>107</v>
      </c>
      <c r="C12" s="1384">
        <v>14</v>
      </c>
      <c r="D12" s="492">
        <v>210</v>
      </c>
      <c r="E12" s="1384">
        <v>28</v>
      </c>
      <c r="F12" s="492">
        <v>150</v>
      </c>
      <c r="G12" s="1384">
        <v>23</v>
      </c>
      <c r="H12" s="492">
        <v>567</v>
      </c>
      <c r="I12" s="1384">
        <v>99</v>
      </c>
      <c r="J12" s="492">
        <v>145</v>
      </c>
      <c r="K12" s="1384">
        <v>36</v>
      </c>
      <c r="L12" s="492">
        <v>98</v>
      </c>
      <c r="M12" s="1384">
        <v>21</v>
      </c>
      <c r="N12" s="492">
        <v>84</v>
      </c>
      <c r="O12" s="1384">
        <v>16</v>
      </c>
      <c r="P12" s="492">
        <v>82</v>
      </c>
      <c r="Q12" s="1385" t="s">
        <v>114</v>
      </c>
      <c r="R12" s="492">
        <v>77</v>
      </c>
      <c r="S12" s="1384">
        <v>12</v>
      </c>
      <c r="T12" s="492">
        <v>78</v>
      </c>
      <c r="U12" s="1384">
        <v>12</v>
      </c>
      <c r="V12" s="492">
        <v>570</v>
      </c>
      <c r="W12" s="1384">
        <v>97</v>
      </c>
      <c r="X12" s="620">
        <v>2168</v>
      </c>
      <c r="Y12" s="1384">
        <v>365</v>
      </c>
      <c r="Z12" s="620">
        <v>9602</v>
      </c>
      <c r="AA12" s="434">
        <v>1508</v>
      </c>
      <c r="AB12" s="733"/>
    </row>
    <row r="13" spans="1:28">
      <c r="A13" s="734">
        <v>2007</v>
      </c>
      <c r="B13" s="436">
        <v>89</v>
      </c>
      <c r="C13" s="1387" t="s">
        <v>114</v>
      </c>
      <c r="D13" s="494">
        <v>233</v>
      </c>
      <c r="E13" s="1386">
        <v>36</v>
      </c>
      <c r="F13" s="494">
        <v>156</v>
      </c>
      <c r="G13" s="1386">
        <v>27</v>
      </c>
      <c r="H13" s="494">
        <v>540</v>
      </c>
      <c r="I13" s="1386">
        <v>95</v>
      </c>
      <c r="J13" s="494">
        <v>132</v>
      </c>
      <c r="K13" s="1386">
        <v>22</v>
      </c>
      <c r="L13" s="494">
        <v>102</v>
      </c>
      <c r="M13" s="1386">
        <v>19</v>
      </c>
      <c r="N13" s="494">
        <v>107</v>
      </c>
      <c r="O13" s="1386">
        <v>13</v>
      </c>
      <c r="P13" s="494">
        <v>96</v>
      </c>
      <c r="Q13" s="1386">
        <v>14</v>
      </c>
      <c r="R13" s="494">
        <v>91</v>
      </c>
      <c r="S13" s="1386">
        <v>10</v>
      </c>
      <c r="T13" s="494">
        <v>68</v>
      </c>
      <c r="U13" s="1387" t="s">
        <v>114</v>
      </c>
      <c r="V13" s="494">
        <v>600</v>
      </c>
      <c r="W13" s="1386">
        <v>100</v>
      </c>
      <c r="X13" s="623">
        <v>2214</v>
      </c>
      <c r="Y13" s="1386">
        <v>351</v>
      </c>
      <c r="Z13" s="623">
        <v>9603</v>
      </c>
      <c r="AA13" s="438">
        <v>1547</v>
      </c>
      <c r="AB13" s="733"/>
    </row>
    <row r="14" spans="1:28">
      <c r="A14" s="396">
        <v>2008</v>
      </c>
      <c r="B14" s="425">
        <v>94</v>
      </c>
      <c r="C14" s="1384">
        <v>16</v>
      </c>
      <c r="D14" s="492">
        <v>197</v>
      </c>
      <c r="E14" s="1384">
        <v>26</v>
      </c>
      <c r="F14" s="492">
        <v>181</v>
      </c>
      <c r="G14" s="1384">
        <v>30</v>
      </c>
      <c r="H14" s="492">
        <v>554</v>
      </c>
      <c r="I14" s="1384">
        <v>106</v>
      </c>
      <c r="J14" s="492">
        <v>130</v>
      </c>
      <c r="K14" s="1384">
        <v>31</v>
      </c>
      <c r="L14" s="492">
        <v>78</v>
      </c>
      <c r="M14" s="1384">
        <v>16</v>
      </c>
      <c r="N14" s="492">
        <v>109</v>
      </c>
      <c r="O14" s="1384">
        <v>22</v>
      </c>
      <c r="P14" s="492">
        <v>84</v>
      </c>
      <c r="Q14" s="1384">
        <v>10</v>
      </c>
      <c r="R14" s="492">
        <v>90</v>
      </c>
      <c r="S14" s="1385" t="s">
        <v>114</v>
      </c>
      <c r="T14" s="492">
        <v>79</v>
      </c>
      <c r="U14" s="1384">
        <v>20</v>
      </c>
      <c r="V14" s="492">
        <v>586</v>
      </c>
      <c r="W14" s="1384">
        <v>95</v>
      </c>
      <c r="X14" s="620">
        <v>2182</v>
      </c>
      <c r="Y14" s="1384">
        <v>381</v>
      </c>
      <c r="Z14" s="620">
        <v>9553</v>
      </c>
      <c r="AA14" s="434">
        <v>1529</v>
      </c>
      <c r="AB14" s="733"/>
    </row>
    <row r="15" spans="1:28">
      <c r="A15" s="734">
        <v>2009</v>
      </c>
      <c r="B15" s="436">
        <v>90</v>
      </c>
      <c r="C15" s="1386">
        <v>16</v>
      </c>
      <c r="D15" s="494">
        <v>212</v>
      </c>
      <c r="E15" s="1386">
        <v>32</v>
      </c>
      <c r="F15" s="494">
        <v>179</v>
      </c>
      <c r="G15" s="1386">
        <v>24</v>
      </c>
      <c r="H15" s="494">
        <v>540</v>
      </c>
      <c r="I15" s="1386">
        <v>106</v>
      </c>
      <c r="J15" s="494">
        <v>130</v>
      </c>
      <c r="K15" s="1386">
        <v>27</v>
      </c>
      <c r="L15" s="494">
        <v>100</v>
      </c>
      <c r="M15" s="1386">
        <v>25</v>
      </c>
      <c r="N15" s="494">
        <v>113</v>
      </c>
      <c r="O15" s="1386">
        <v>19</v>
      </c>
      <c r="P15" s="494">
        <v>100</v>
      </c>
      <c r="Q15" s="1386">
        <v>19</v>
      </c>
      <c r="R15" s="494">
        <v>83</v>
      </c>
      <c r="S15" s="1387" t="s">
        <v>114</v>
      </c>
      <c r="T15" s="494">
        <v>73</v>
      </c>
      <c r="U15" s="1386">
        <v>11</v>
      </c>
      <c r="V15" s="494">
        <v>596</v>
      </c>
      <c r="W15" s="1386">
        <v>105</v>
      </c>
      <c r="X15" s="623">
        <v>2216</v>
      </c>
      <c r="Y15" s="1386">
        <v>392</v>
      </c>
      <c r="Z15" s="623">
        <v>9934</v>
      </c>
      <c r="AA15" s="438">
        <v>1653</v>
      </c>
      <c r="AB15" s="733"/>
    </row>
    <row r="16" spans="1:28">
      <c r="A16" s="396">
        <v>2010</v>
      </c>
      <c r="B16" s="425">
        <v>84</v>
      </c>
      <c r="C16" s="1384">
        <v>15</v>
      </c>
      <c r="D16" s="492">
        <v>212</v>
      </c>
      <c r="E16" s="1384">
        <v>33</v>
      </c>
      <c r="F16" s="492">
        <v>170</v>
      </c>
      <c r="G16" s="1384">
        <v>29</v>
      </c>
      <c r="H16" s="492">
        <v>550</v>
      </c>
      <c r="I16" s="1384">
        <v>98</v>
      </c>
      <c r="J16" s="492">
        <v>126</v>
      </c>
      <c r="K16" s="1384">
        <v>32</v>
      </c>
      <c r="L16" s="492">
        <v>112</v>
      </c>
      <c r="M16" s="1384">
        <v>25</v>
      </c>
      <c r="N16" s="492">
        <v>106</v>
      </c>
      <c r="O16" s="1385" t="s">
        <v>114</v>
      </c>
      <c r="P16" s="492">
        <v>89</v>
      </c>
      <c r="Q16" s="1384">
        <v>12</v>
      </c>
      <c r="R16" s="492">
        <v>81</v>
      </c>
      <c r="S16" s="1384">
        <v>11</v>
      </c>
      <c r="T16" s="492">
        <v>93</v>
      </c>
      <c r="U16" s="1384">
        <v>17</v>
      </c>
      <c r="V16" s="492">
        <v>623</v>
      </c>
      <c r="W16" s="1384">
        <v>103</v>
      </c>
      <c r="X16" s="620">
        <v>2246</v>
      </c>
      <c r="Y16" s="1384">
        <v>383</v>
      </c>
      <c r="Z16" s="620">
        <v>9632</v>
      </c>
      <c r="AA16" s="434">
        <v>1567</v>
      </c>
      <c r="AB16" s="733"/>
    </row>
    <row r="17" spans="1:28">
      <c r="A17" s="734">
        <v>2011</v>
      </c>
      <c r="B17" s="436">
        <v>81</v>
      </c>
      <c r="C17" s="1386">
        <v>14</v>
      </c>
      <c r="D17" s="494">
        <v>237</v>
      </c>
      <c r="E17" s="1386">
        <v>41</v>
      </c>
      <c r="F17" s="494">
        <v>189</v>
      </c>
      <c r="G17" s="1386">
        <v>34</v>
      </c>
      <c r="H17" s="494">
        <v>538</v>
      </c>
      <c r="I17" s="1386">
        <v>82</v>
      </c>
      <c r="J17" s="494">
        <v>113</v>
      </c>
      <c r="K17" s="1386">
        <v>28</v>
      </c>
      <c r="L17" s="494">
        <v>114</v>
      </c>
      <c r="M17" s="1386">
        <v>28</v>
      </c>
      <c r="N17" s="494">
        <v>99</v>
      </c>
      <c r="O17" s="1386">
        <v>13</v>
      </c>
      <c r="P17" s="494">
        <v>81</v>
      </c>
      <c r="Q17" s="1386">
        <v>15</v>
      </c>
      <c r="R17" s="494">
        <v>99</v>
      </c>
      <c r="S17" s="1386">
        <v>12</v>
      </c>
      <c r="T17" s="494">
        <v>90</v>
      </c>
      <c r="U17" s="1386">
        <v>18</v>
      </c>
      <c r="V17" s="494">
        <v>638</v>
      </c>
      <c r="W17" s="1386">
        <v>112</v>
      </c>
      <c r="X17" s="623">
        <v>2279</v>
      </c>
      <c r="Y17" s="1386">
        <v>397</v>
      </c>
      <c r="Z17" s="623">
        <v>9936</v>
      </c>
      <c r="AA17" s="438">
        <v>1600</v>
      </c>
      <c r="AB17" s="733"/>
    </row>
    <row r="18" spans="1:28">
      <c r="A18" s="396">
        <v>2012</v>
      </c>
      <c r="B18" s="425">
        <v>76</v>
      </c>
      <c r="C18" s="1384">
        <v>12</v>
      </c>
      <c r="D18" s="492">
        <v>230</v>
      </c>
      <c r="E18" s="1384">
        <v>37</v>
      </c>
      <c r="F18" s="492">
        <v>203</v>
      </c>
      <c r="G18" s="1384">
        <v>33</v>
      </c>
      <c r="H18" s="492">
        <v>489</v>
      </c>
      <c r="I18" s="1384">
        <v>88</v>
      </c>
      <c r="J18" s="492">
        <v>140</v>
      </c>
      <c r="K18" s="1384">
        <v>38</v>
      </c>
      <c r="L18" s="492">
        <v>87</v>
      </c>
      <c r="M18" s="1384">
        <v>17</v>
      </c>
      <c r="N18" s="492">
        <v>93</v>
      </c>
      <c r="O18" s="1384">
        <v>17</v>
      </c>
      <c r="P18" s="492">
        <v>103</v>
      </c>
      <c r="Q18" s="1384">
        <v>13</v>
      </c>
      <c r="R18" s="492">
        <v>109</v>
      </c>
      <c r="S18" s="1384">
        <v>13</v>
      </c>
      <c r="T18" s="492">
        <v>77</v>
      </c>
      <c r="U18" s="1384">
        <v>11</v>
      </c>
      <c r="V18" s="492">
        <v>678</v>
      </c>
      <c r="W18" s="1384">
        <v>119</v>
      </c>
      <c r="X18" s="620">
        <v>2285</v>
      </c>
      <c r="Y18" s="1384">
        <v>398</v>
      </c>
      <c r="Z18" s="620">
        <v>10332</v>
      </c>
      <c r="AA18" s="434">
        <v>1660</v>
      </c>
      <c r="AB18" s="733"/>
    </row>
    <row r="19" spans="1:28">
      <c r="A19" s="734">
        <v>2013</v>
      </c>
      <c r="B19" s="436">
        <v>84</v>
      </c>
      <c r="C19" s="1386">
        <v>11</v>
      </c>
      <c r="D19" s="494">
        <v>243</v>
      </c>
      <c r="E19" s="1386">
        <v>50</v>
      </c>
      <c r="F19" s="494">
        <v>178</v>
      </c>
      <c r="G19" s="1386">
        <v>20</v>
      </c>
      <c r="H19" s="494">
        <v>557</v>
      </c>
      <c r="I19" s="1386">
        <v>111</v>
      </c>
      <c r="J19" s="494">
        <v>141</v>
      </c>
      <c r="K19" s="1386">
        <v>34</v>
      </c>
      <c r="L19" s="494">
        <v>98</v>
      </c>
      <c r="M19" s="1386">
        <v>22</v>
      </c>
      <c r="N19" s="494">
        <v>91</v>
      </c>
      <c r="O19" s="1386">
        <v>12</v>
      </c>
      <c r="P19" s="494">
        <v>106</v>
      </c>
      <c r="Q19" s="1386">
        <v>15</v>
      </c>
      <c r="R19" s="494">
        <v>71</v>
      </c>
      <c r="S19" s="1387" t="s">
        <v>114</v>
      </c>
      <c r="T19" s="494">
        <v>75</v>
      </c>
      <c r="U19" s="1386">
        <v>13</v>
      </c>
      <c r="V19" s="494">
        <v>672</v>
      </c>
      <c r="W19" s="1386">
        <v>111</v>
      </c>
      <c r="X19" s="623">
        <v>2316</v>
      </c>
      <c r="Y19" s="1386">
        <v>408</v>
      </c>
      <c r="Z19" s="623">
        <v>10558</v>
      </c>
      <c r="AA19" s="438">
        <v>1696</v>
      </c>
      <c r="AB19" s="733"/>
    </row>
    <row r="20" spans="1:28">
      <c r="A20" s="396">
        <v>2014</v>
      </c>
      <c r="B20" s="425">
        <v>93</v>
      </c>
      <c r="C20" s="1384">
        <v>14</v>
      </c>
      <c r="D20" s="492">
        <v>245</v>
      </c>
      <c r="E20" s="1384">
        <v>39</v>
      </c>
      <c r="F20" s="492">
        <v>202</v>
      </c>
      <c r="G20" s="1384">
        <v>26</v>
      </c>
      <c r="H20" s="492">
        <v>565</v>
      </c>
      <c r="I20" s="1384">
        <v>105</v>
      </c>
      <c r="J20" s="492">
        <v>161</v>
      </c>
      <c r="K20" s="1384">
        <v>33</v>
      </c>
      <c r="L20" s="492">
        <v>93</v>
      </c>
      <c r="M20" s="1384">
        <v>15</v>
      </c>
      <c r="N20" s="492">
        <v>112</v>
      </c>
      <c r="O20" s="1384">
        <v>22</v>
      </c>
      <c r="P20" s="492">
        <v>117</v>
      </c>
      <c r="Q20" s="1384">
        <v>19</v>
      </c>
      <c r="R20" s="492">
        <v>81</v>
      </c>
      <c r="S20" s="1384">
        <v>12</v>
      </c>
      <c r="T20" s="492">
        <v>70</v>
      </c>
      <c r="U20" s="1385" t="s">
        <v>114</v>
      </c>
      <c r="V20" s="492">
        <v>748</v>
      </c>
      <c r="W20" s="1384">
        <v>115</v>
      </c>
      <c r="X20" s="620">
        <v>2487</v>
      </c>
      <c r="Y20" s="1384">
        <v>408</v>
      </c>
      <c r="Z20" s="620">
        <v>10864</v>
      </c>
      <c r="AA20" s="434">
        <v>1729</v>
      </c>
      <c r="AB20" s="733"/>
    </row>
    <row r="21" spans="1:28">
      <c r="A21" s="734">
        <v>2015</v>
      </c>
      <c r="B21" s="436">
        <v>72</v>
      </c>
      <c r="C21" s="1386">
        <v>10</v>
      </c>
      <c r="D21" s="494">
        <v>192</v>
      </c>
      <c r="E21" s="1386">
        <v>25</v>
      </c>
      <c r="F21" s="494">
        <v>214</v>
      </c>
      <c r="G21" s="1386">
        <v>36</v>
      </c>
      <c r="H21" s="494">
        <v>593</v>
      </c>
      <c r="I21" s="1386">
        <v>105</v>
      </c>
      <c r="J21" s="494">
        <v>185</v>
      </c>
      <c r="K21" s="1386">
        <v>42</v>
      </c>
      <c r="L21" s="494">
        <v>110</v>
      </c>
      <c r="M21" s="1386">
        <v>18</v>
      </c>
      <c r="N21" s="494">
        <v>127</v>
      </c>
      <c r="O21" s="1386">
        <v>25</v>
      </c>
      <c r="P21" s="494">
        <v>110</v>
      </c>
      <c r="Q21" s="1386">
        <v>15</v>
      </c>
      <c r="R21" s="494">
        <v>85</v>
      </c>
      <c r="S21" s="1386">
        <v>10</v>
      </c>
      <c r="T21" s="494">
        <v>83</v>
      </c>
      <c r="U21" s="1387" t="s">
        <v>114</v>
      </c>
      <c r="V21" s="494">
        <v>692</v>
      </c>
      <c r="W21" s="1386">
        <v>116</v>
      </c>
      <c r="X21" s="623">
        <v>2463</v>
      </c>
      <c r="Y21" s="1386">
        <v>408</v>
      </c>
      <c r="Z21" s="623">
        <v>11198</v>
      </c>
      <c r="AA21" s="438">
        <v>1819</v>
      </c>
      <c r="AB21" s="733"/>
    </row>
    <row r="22" spans="1:28">
      <c r="A22" s="396">
        <v>2016</v>
      </c>
      <c r="B22" s="425">
        <v>81</v>
      </c>
      <c r="C22" s="1384">
        <v>14</v>
      </c>
      <c r="D22" s="492">
        <v>227</v>
      </c>
      <c r="E22" s="1384">
        <v>48</v>
      </c>
      <c r="F22" s="492">
        <v>193</v>
      </c>
      <c r="G22" s="1384">
        <v>37</v>
      </c>
      <c r="H22" s="492">
        <v>544</v>
      </c>
      <c r="I22" s="1384">
        <v>108</v>
      </c>
      <c r="J22" s="492">
        <v>140</v>
      </c>
      <c r="K22" s="1384">
        <v>29</v>
      </c>
      <c r="L22" s="492">
        <v>109</v>
      </c>
      <c r="M22" s="1384">
        <v>29</v>
      </c>
      <c r="N22" s="492">
        <v>120</v>
      </c>
      <c r="O22" s="1384">
        <v>10</v>
      </c>
      <c r="P22" s="492">
        <v>108</v>
      </c>
      <c r="Q22" s="1384">
        <v>16</v>
      </c>
      <c r="R22" s="492">
        <v>80</v>
      </c>
      <c r="S22" s="1384">
        <v>10</v>
      </c>
      <c r="T22" s="492">
        <v>82</v>
      </c>
      <c r="U22" s="1384">
        <v>14</v>
      </c>
      <c r="V22" s="492">
        <v>688</v>
      </c>
      <c r="W22" s="1384">
        <v>125</v>
      </c>
      <c r="X22" s="620">
        <v>2372</v>
      </c>
      <c r="Y22" s="1384">
        <v>440</v>
      </c>
      <c r="Z22" s="620">
        <v>11035</v>
      </c>
      <c r="AA22" s="434">
        <v>1885</v>
      </c>
      <c r="AB22" s="733"/>
    </row>
    <row r="23" spans="1:28">
      <c r="A23" s="734">
        <v>2017</v>
      </c>
      <c r="B23" s="436">
        <v>69</v>
      </c>
      <c r="C23" s="1386">
        <v>10</v>
      </c>
      <c r="D23" s="494">
        <v>227</v>
      </c>
      <c r="E23" s="1386">
        <v>43</v>
      </c>
      <c r="F23" s="494">
        <v>215</v>
      </c>
      <c r="G23" s="1386">
        <v>30</v>
      </c>
      <c r="H23" s="494">
        <v>542</v>
      </c>
      <c r="I23" s="1386">
        <v>105</v>
      </c>
      <c r="J23" s="494">
        <v>159</v>
      </c>
      <c r="K23" s="1386">
        <v>39</v>
      </c>
      <c r="L23" s="494">
        <v>96</v>
      </c>
      <c r="M23" s="1386">
        <v>22</v>
      </c>
      <c r="N23" s="494">
        <v>127</v>
      </c>
      <c r="O23" s="1386">
        <v>16</v>
      </c>
      <c r="P23" s="494">
        <v>101</v>
      </c>
      <c r="Q23" s="1386">
        <v>13</v>
      </c>
      <c r="R23" s="494">
        <v>87</v>
      </c>
      <c r="S23" s="1386">
        <v>14</v>
      </c>
      <c r="T23" s="494">
        <v>90</v>
      </c>
      <c r="U23" s="1386">
        <v>17</v>
      </c>
      <c r="V23" s="494">
        <v>711</v>
      </c>
      <c r="W23" s="1386">
        <v>127</v>
      </c>
      <c r="X23" s="623">
        <v>2424</v>
      </c>
      <c r="Y23" s="1386">
        <v>436</v>
      </c>
      <c r="Z23" s="623">
        <v>11500</v>
      </c>
      <c r="AA23" s="438">
        <v>1951</v>
      </c>
      <c r="AB23" s="733"/>
    </row>
    <row r="24" spans="1:28">
      <c r="A24" s="736">
        <v>2018</v>
      </c>
      <c r="B24" s="425">
        <v>57</v>
      </c>
      <c r="C24" s="1384">
        <v>13</v>
      </c>
      <c r="D24" s="492">
        <v>218</v>
      </c>
      <c r="E24" s="1384">
        <v>39</v>
      </c>
      <c r="F24" s="492">
        <v>195</v>
      </c>
      <c r="G24" s="1384">
        <v>30</v>
      </c>
      <c r="H24" s="492">
        <v>519</v>
      </c>
      <c r="I24" s="1384">
        <v>109</v>
      </c>
      <c r="J24" s="492">
        <v>161</v>
      </c>
      <c r="K24" s="1384">
        <v>32</v>
      </c>
      <c r="L24" s="492">
        <v>106</v>
      </c>
      <c r="M24" s="1384">
        <v>24</v>
      </c>
      <c r="N24" s="492">
        <v>144</v>
      </c>
      <c r="O24" s="1384">
        <v>30</v>
      </c>
      <c r="P24" s="492">
        <v>107</v>
      </c>
      <c r="Q24" s="1384">
        <v>16</v>
      </c>
      <c r="R24" s="492">
        <v>92</v>
      </c>
      <c r="S24" s="1384">
        <v>19</v>
      </c>
      <c r="T24" s="492">
        <v>76</v>
      </c>
      <c r="U24" s="1384">
        <v>13</v>
      </c>
      <c r="V24" s="492">
        <v>730</v>
      </c>
      <c r="W24" s="1384">
        <v>109</v>
      </c>
      <c r="X24" s="620">
        <v>2405</v>
      </c>
      <c r="Y24" s="1384">
        <v>434</v>
      </c>
      <c r="Z24" s="620">
        <v>11531</v>
      </c>
      <c r="AA24" s="434">
        <v>2011</v>
      </c>
      <c r="AB24" s="733"/>
    </row>
    <row r="25" spans="1:28">
      <c r="A25" s="1388">
        <v>2019</v>
      </c>
      <c r="B25" s="436">
        <v>78</v>
      </c>
      <c r="C25" s="1386">
        <v>14</v>
      </c>
      <c r="D25" s="494">
        <v>254</v>
      </c>
      <c r="E25" s="1386">
        <v>36</v>
      </c>
      <c r="F25" s="494">
        <v>207</v>
      </c>
      <c r="G25" s="1386">
        <v>47</v>
      </c>
      <c r="H25" s="494">
        <v>539</v>
      </c>
      <c r="I25" s="1386">
        <v>103</v>
      </c>
      <c r="J25" s="494">
        <v>193</v>
      </c>
      <c r="K25" s="1386">
        <v>43</v>
      </c>
      <c r="L25" s="494">
        <v>121</v>
      </c>
      <c r="M25" s="1386">
        <v>20</v>
      </c>
      <c r="N25" s="494">
        <v>108</v>
      </c>
      <c r="O25" s="1386">
        <v>24</v>
      </c>
      <c r="P25" s="494">
        <v>112</v>
      </c>
      <c r="Q25" s="1386">
        <v>18</v>
      </c>
      <c r="R25" s="494">
        <v>107</v>
      </c>
      <c r="S25" s="1386">
        <v>14</v>
      </c>
      <c r="T25" s="494">
        <v>68</v>
      </c>
      <c r="U25" s="1386">
        <v>14</v>
      </c>
      <c r="V25" s="494">
        <v>697</v>
      </c>
      <c r="W25" s="1386">
        <v>113</v>
      </c>
      <c r="X25" s="623">
        <v>2484</v>
      </c>
      <c r="Y25" s="1386">
        <v>446</v>
      </c>
      <c r="Z25" s="623">
        <v>11736</v>
      </c>
      <c r="AA25" s="438">
        <v>2080</v>
      </c>
      <c r="AB25" s="733"/>
    </row>
    <row r="26" spans="1:28">
      <c r="A26" s="900">
        <v>2020</v>
      </c>
      <c r="B26" s="425">
        <v>76</v>
      </c>
      <c r="C26" s="1384">
        <v>14</v>
      </c>
      <c r="D26" s="492">
        <v>227</v>
      </c>
      <c r="E26" s="1384">
        <v>35</v>
      </c>
      <c r="F26" s="492">
        <v>222</v>
      </c>
      <c r="G26" s="1384">
        <v>38</v>
      </c>
      <c r="H26" s="492">
        <v>478</v>
      </c>
      <c r="I26" s="1384">
        <v>93</v>
      </c>
      <c r="J26" s="492">
        <v>159</v>
      </c>
      <c r="K26" s="1384">
        <v>38</v>
      </c>
      <c r="L26" s="492">
        <v>125</v>
      </c>
      <c r="M26" s="1384">
        <v>22</v>
      </c>
      <c r="N26" s="492">
        <v>163</v>
      </c>
      <c r="O26" s="1384">
        <v>29</v>
      </c>
      <c r="P26" s="492">
        <v>119</v>
      </c>
      <c r="Q26" s="1384">
        <v>23</v>
      </c>
      <c r="R26" s="492">
        <v>83</v>
      </c>
      <c r="S26" s="1384">
        <v>12</v>
      </c>
      <c r="T26" s="492">
        <v>89</v>
      </c>
      <c r="U26" s="1384">
        <v>17</v>
      </c>
      <c r="V26" s="492">
        <v>737</v>
      </c>
      <c r="W26" s="1384">
        <v>131</v>
      </c>
      <c r="X26" s="620">
        <v>2478</v>
      </c>
      <c r="Y26" s="1384">
        <v>452</v>
      </c>
      <c r="Z26" s="620">
        <v>12027</v>
      </c>
      <c r="AA26" s="434">
        <v>2159</v>
      </c>
      <c r="AB26" s="733"/>
    </row>
    <row r="27" spans="1:28">
      <c r="A27" s="1389">
        <v>2021</v>
      </c>
      <c r="B27" s="1390">
        <v>53</v>
      </c>
      <c r="C27" s="1387" t="s">
        <v>114</v>
      </c>
      <c r="D27" s="494">
        <v>255</v>
      </c>
      <c r="E27" s="1386">
        <v>47</v>
      </c>
      <c r="F27" s="494">
        <v>212</v>
      </c>
      <c r="G27" s="1386">
        <v>38</v>
      </c>
      <c r="H27" s="494">
        <v>498</v>
      </c>
      <c r="I27" s="1386">
        <v>96</v>
      </c>
      <c r="J27" s="494">
        <v>171</v>
      </c>
      <c r="K27" s="1386">
        <v>31</v>
      </c>
      <c r="L27" s="494">
        <v>148</v>
      </c>
      <c r="M27" s="1386">
        <v>30</v>
      </c>
      <c r="N27" s="494">
        <v>151</v>
      </c>
      <c r="O27" s="1386">
        <v>18</v>
      </c>
      <c r="P27" s="494">
        <v>103</v>
      </c>
      <c r="Q27" s="1386">
        <v>19</v>
      </c>
      <c r="R27" s="494">
        <v>101</v>
      </c>
      <c r="S27" s="1386">
        <v>18</v>
      </c>
      <c r="T27" s="494">
        <v>88</v>
      </c>
      <c r="U27" s="1386">
        <v>17</v>
      </c>
      <c r="V27" s="494">
        <v>765</v>
      </c>
      <c r="W27" s="1386">
        <v>132</v>
      </c>
      <c r="X27" s="623">
        <v>2545</v>
      </c>
      <c r="Y27" s="1386">
        <v>451</v>
      </c>
      <c r="Z27" s="623">
        <v>12877</v>
      </c>
      <c r="AA27" s="438">
        <v>2300</v>
      </c>
      <c r="AB27" s="733"/>
    </row>
    <row r="28" spans="1:28" ht="13">
      <c r="A28" s="3031" t="s">
        <v>189</v>
      </c>
      <c r="B28" s="3031"/>
      <c r="C28" s="3031"/>
      <c r="D28" s="3031"/>
      <c r="E28" s="3031"/>
      <c r="F28" s="3031"/>
      <c r="G28" s="3031"/>
      <c r="H28" s="3031"/>
      <c r="I28" s="3031"/>
      <c r="J28" s="3031"/>
      <c r="K28" s="3031"/>
      <c r="L28" s="3031"/>
      <c r="M28" s="3031"/>
      <c r="N28" s="3031"/>
      <c r="O28" s="3031"/>
      <c r="P28" s="3031"/>
      <c r="Q28" s="3031"/>
      <c r="R28" s="3031"/>
      <c r="S28" s="3031"/>
      <c r="T28" s="3031"/>
      <c r="U28" s="3031"/>
      <c r="V28" s="3031"/>
      <c r="W28" s="3031"/>
      <c r="X28" s="3031"/>
      <c r="Y28" s="3031"/>
      <c r="Z28" s="3031"/>
      <c r="AA28" s="3031"/>
    </row>
    <row r="30" spans="1:28" ht="13">
      <c r="A30" s="3026" t="s">
        <v>383</v>
      </c>
      <c r="B30" s="3026"/>
      <c r="C30" s="3026"/>
      <c r="D30" s="3026"/>
      <c r="E30" s="3026"/>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row>
  </sheetData>
  <mergeCells count="18">
    <mergeCell ref="A1:AA1"/>
    <mergeCell ref="A3:A5"/>
    <mergeCell ref="B3:W3"/>
    <mergeCell ref="X3:Y4"/>
    <mergeCell ref="Z3:AA4"/>
    <mergeCell ref="B4:C4"/>
    <mergeCell ref="D4:E4"/>
    <mergeCell ref="F4:G4"/>
    <mergeCell ref="H4:I4"/>
    <mergeCell ref="J4:K4"/>
    <mergeCell ref="A30:AA30"/>
    <mergeCell ref="L4:M4"/>
    <mergeCell ref="N4:O4"/>
    <mergeCell ref="P4:Q4"/>
    <mergeCell ref="R4:S4"/>
    <mergeCell ref="T4:U4"/>
    <mergeCell ref="V4:W4"/>
    <mergeCell ref="A28:AA28"/>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A2DBC-ABBA-46DF-A6F3-FC383C9352B4}">
  <dimension ref="A1:K51"/>
  <sheetViews>
    <sheetView workbookViewId="0">
      <selection sqref="A1:XFD1048576"/>
    </sheetView>
  </sheetViews>
  <sheetFormatPr defaultColWidth="9" defaultRowHeight="14"/>
  <cols>
    <col min="1" max="1" width="13.75" style="321" customWidth="1"/>
    <col min="2" max="10" width="12.33203125" style="321" customWidth="1"/>
    <col min="11" max="11" width="12.33203125" style="320" customWidth="1"/>
    <col min="12" max="16384" width="9" style="321"/>
  </cols>
  <sheetData>
    <row r="1" spans="1:11" ht="25">
      <c r="A1" s="2453" t="s">
        <v>705</v>
      </c>
      <c r="B1" s="2453"/>
      <c r="C1" s="2453"/>
      <c r="D1" s="2453"/>
      <c r="E1" s="2453"/>
      <c r="F1" s="2453"/>
      <c r="G1" s="2453"/>
      <c r="H1" s="2453"/>
      <c r="I1" s="2453"/>
      <c r="J1" s="1069"/>
      <c r="K1" s="725"/>
    </row>
    <row r="2" spans="1:11" ht="14.5" thickBot="1"/>
    <row r="3" spans="1:11" ht="33.65" customHeight="1" thickTop="1" thickBot="1">
      <c r="A3" s="3039" t="s">
        <v>706</v>
      </c>
      <c r="B3" s="3040"/>
      <c r="C3" s="3040"/>
      <c r="D3" s="3040"/>
      <c r="E3" s="3040"/>
      <c r="F3" s="3040"/>
      <c r="G3" s="3040"/>
      <c r="H3" s="3040"/>
      <c r="I3" s="3041"/>
    </row>
    <row r="4" spans="1:11" ht="14.5" thickTop="1"/>
    <row r="5" spans="1:11" ht="17.5">
      <c r="A5" s="2763" t="s">
        <v>338</v>
      </c>
      <c r="B5" s="2695" t="s">
        <v>707</v>
      </c>
      <c r="C5" s="2696"/>
      <c r="D5" s="2696"/>
      <c r="E5" s="2696"/>
      <c r="F5" s="2696"/>
      <c r="G5" s="2696"/>
      <c r="H5" s="2696"/>
      <c r="I5" s="2696"/>
      <c r="K5" s="29"/>
    </row>
    <row r="6" spans="1:11" ht="17.5">
      <c r="A6" s="2763"/>
      <c r="B6" s="2640" t="s">
        <v>659</v>
      </c>
      <c r="C6" s="2641"/>
      <c r="D6" s="2641"/>
      <c r="E6" s="2642"/>
      <c r="F6" s="2748" t="s">
        <v>660</v>
      </c>
      <c r="G6" s="2748"/>
      <c r="H6" s="2748"/>
      <c r="I6" s="2749"/>
      <c r="K6" s="29"/>
    </row>
    <row r="7" spans="1:11" s="1070" customFormat="1" ht="27.5">
      <c r="A7" s="2764"/>
      <c r="B7" s="1031" t="s">
        <v>661</v>
      </c>
      <c r="C7" s="1032" t="s">
        <v>86</v>
      </c>
      <c r="D7" s="1032" t="s">
        <v>662</v>
      </c>
      <c r="E7" s="1033" t="s">
        <v>663</v>
      </c>
      <c r="F7" s="1031" t="s">
        <v>661</v>
      </c>
      <c r="G7" s="1032" t="s">
        <v>86</v>
      </c>
      <c r="H7" s="1032" t="s">
        <v>662</v>
      </c>
      <c r="I7" s="1034" t="s">
        <v>663</v>
      </c>
      <c r="K7" s="49"/>
    </row>
    <row r="8" spans="1:11">
      <c r="A8" s="738">
        <v>2011</v>
      </c>
      <c r="B8" s="1043">
        <v>71300</v>
      </c>
      <c r="C8" s="1035">
        <v>0.81699999999999995</v>
      </c>
      <c r="D8" s="1035">
        <v>0.77600000000000002</v>
      </c>
      <c r="E8" s="341">
        <v>0.85099999999999998</v>
      </c>
      <c r="F8" s="366">
        <v>10100</v>
      </c>
      <c r="G8" s="1035">
        <v>0.83299999999999996</v>
      </c>
      <c r="H8" s="1035">
        <v>0.747</v>
      </c>
      <c r="I8" s="1035">
        <v>0.89500000000000002</v>
      </c>
    </row>
    <row r="9" spans="1:11">
      <c r="A9" s="1036">
        <v>2012</v>
      </c>
      <c r="B9" s="1045">
        <v>78000</v>
      </c>
      <c r="C9" s="1037">
        <v>0.79100000000000004</v>
      </c>
      <c r="D9" s="1037">
        <v>0.74299999999999999</v>
      </c>
      <c r="E9" s="343">
        <v>0.83099999999999996</v>
      </c>
      <c r="F9" s="374">
        <v>11600</v>
      </c>
      <c r="G9" s="1037">
        <v>0.80800000000000005</v>
      </c>
      <c r="H9" s="1037">
        <v>0.70099999999999996</v>
      </c>
      <c r="I9" s="1037">
        <v>0.88300000000000001</v>
      </c>
    </row>
    <row r="10" spans="1:11">
      <c r="A10" s="738">
        <v>2013</v>
      </c>
      <c r="B10" s="1043">
        <v>76400</v>
      </c>
      <c r="C10" s="1035">
        <v>0.84899999999999998</v>
      </c>
      <c r="D10" s="1035">
        <v>0.80800000000000005</v>
      </c>
      <c r="E10" s="341">
        <v>0.88200000000000001</v>
      </c>
      <c r="F10" s="366">
        <v>13200</v>
      </c>
      <c r="G10" s="1035">
        <v>0.82899999999999996</v>
      </c>
      <c r="H10" s="1035">
        <v>0.73499999999999999</v>
      </c>
      <c r="I10" s="1035">
        <v>0.89400000000000002</v>
      </c>
    </row>
    <row r="11" spans="1:11">
      <c r="A11" s="1036">
        <v>2014</v>
      </c>
      <c r="B11" s="1045">
        <v>71600</v>
      </c>
      <c r="C11" s="1037">
        <v>0.83399999999999996</v>
      </c>
      <c r="D11" s="1037">
        <v>0.78800000000000003</v>
      </c>
      <c r="E11" s="343">
        <v>0.872</v>
      </c>
      <c r="F11" s="374">
        <v>10300</v>
      </c>
      <c r="G11" s="1037">
        <v>0.83399999999999996</v>
      </c>
      <c r="H11" s="1037">
        <v>0.751</v>
      </c>
      <c r="I11" s="1037">
        <v>0.89400000000000002</v>
      </c>
    </row>
    <row r="12" spans="1:11">
      <c r="A12" s="738">
        <v>2015</v>
      </c>
      <c r="B12" s="1043">
        <v>69300</v>
      </c>
      <c r="C12" s="1035">
        <v>0.86399999999999999</v>
      </c>
      <c r="D12" s="1035">
        <v>0.82899999999999996</v>
      </c>
      <c r="E12" s="341">
        <v>0.89300000000000002</v>
      </c>
      <c r="F12" s="366">
        <v>11000</v>
      </c>
      <c r="G12" s="1035">
        <v>0.83199999999999996</v>
      </c>
      <c r="H12" s="1035">
        <v>0.746</v>
      </c>
      <c r="I12" s="1035">
        <v>0.89300000000000002</v>
      </c>
    </row>
    <row r="13" spans="1:11">
      <c r="A13" s="1036">
        <v>2016</v>
      </c>
      <c r="B13" s="1045">
        <v>71800</v>
      </c>
      <c r="C13" s="1037">
        <v>0.84</v>
      </c>
      <c r="D13" s="1037">
        <v>0.80300000000000005</v>
      </c>
      <c r="E13" s="343">
        <v>0.871</v>
      </c>
      <c r="F13" s="374">
        <v>14100</v>
      </c>
      <c r="G13" s="1037">
        <v>0.85299999999999998</v>
      </c>
      <c r="H13" s="1037">
        <v>0.77900000000000003</v>
      </c>
      <c r="I13" s="1037">
        <v>0.90500000000000003</v>
      </c>
    </row>
    <row r="14" spans="1:11">
      <c r="A14" s="738">
        <v>2017</v>
      </c>
      <c r="B14" s="1043">
        <v>63000</v>
      </c>
      <c r="C14" s="1035">
        <v>0.83</v>
      </c>
      <c r="D14" s="1035">
        <v>0.78900000000000003</v>
      </c>
      <c r="E14" s="341">
        <v>0.86499999999999999</v>
      </c>
      <c r="F14" s="366">
        <v>11600</v>
      </c>
      <c r="G14" s="1035">
        <v>0.85699999999999998</v>
      </c>
      <c r="H14" s="1035">
        <v>0.78400000000000003</v>
      </c>
      <c r="I14" s="1035">
        <v>0.90800000000000003</v>
      </c>
    </row>
    <row r="15" spans="1:11">
      <c r="A15" s="1036">
        <v>2018</v>
      </c>
      <c r="B15" s="1045">
        <v>74500</v>
      </c>
      <c r="C15" s="1037">
        <v>0.85</v>
      </c>
      <c r="D15" s="1037">
        <v>0.81200000000000006</v>
      </c>
      <c r="E15" s="343">
        <v>0.88100000000000001</v>
      </c>
      <c r="F15" s="374">
        <v>13700</v>
      </c>
      <c r="G15" s="1037">
        <v>0.86399999999999999</v>
      </c>
      <c r="H15" s="1037">
        <v>0.78100000000000003</v>
      </c>
      <c r="I15" s="1037">
        <v>0.91900000000000004</v>
      </c>
    </row>
    <row r="16" spans="1:11">
      <c r="A16" s="92">
        <v>2020</v>
      </c>
      <c r="B16" s="366">
        <v>59600</v>
      </c>
      <c r="C16" s="1035">
        <v>0.81</v>
      </c>
      <c r="D16" s="1035">
        <v>0.76500000000000001</v>
      </c>
      <c r="E16" s="341">
        <v>0.84799999999999998</v>
      </c>
      <c r="F16" s="366">
        <v>9800</v>
      </c>
      <c r="G16" s="1035">
        <v>0.88500000000000001</v>
      </c>
      <c r="H16" s="1035">
        <v>0.80300000000000005</v>
      </c>
      <c r="I16" s="1035">
        <v>0.93500000000000005</v>
      </c>
    </row>
    <row r="17" spans="1:11" ht="32.15" customHeight="1">
      <c r="A17" s="3035" t="s">
        <v>708</v>
      </c>
      <c r="B17" s="3036"/>
      <c r="C17" s="3036"/>
      <c r="D17" s="3036"/>
      <c r="E17" s="3036"/>
      <c r="F17" s="3036"/>
      <c r="G17" s="3036"/>
      <c r="H17" s="3036"/>
      <c r="I17" s="3037"/>
    </row>
    <row r="18" spans="1:11">
      <c r="A18" s="995"/>
      <c r="B18" s="995"/>
      <c r="C18" s="995"/>
      <c r="D18" s="995"/>
      <c r="E18" s="995"/>
      <c r="F18" s="995"/>
      <c r="G18" s="995"/>
      <c r="H18" s="995"/>
      <c r="I18" s="995"/>
    </row>
    <row r="19" spans="1:11">
      <c r="A19" s="7"/>
      <c r="B19" s="7"/>
      <c r="C19" s="7"/>
      <c r="D19" s="7"/>
      <c r="E19" s="7"/>
      <c r="F19" s="7"/>
      <c r="G19" s="7"/>
      <c r="H19" s="7"/>
      <c r="I19" s="7"/>
    </row>
    <row r="20" spans="1:11" ht="17.5">
      <c r="A20" s="2638" t="s">
        <v>338</v>
      </c>
      <c r="B20" s="2695" t="s">
        <v>709</v>
      </c>
      <c r="C20" s="2696"/>
      <c r="D20" s="2696"/>
      <c r="E20" s="2696"/>
      <c r="F20" s="2696"/>
      <c r="G20" s="2696"/>
      <c r="H20" s="2696"/>
      <c r="I20" s="2696"/>
      <c r="K20" s="29"/>
    </row>
    <row r="21" spans="1:11" ht="17.5">
      <c r="A21" s="2638"/>
      <c r="B21" s="2640" t="s">
        <v>659</v>
      </c>
      <c r="C21" s="2641"/>
      <c r="D21" s="2641"/>
      <c r="E21" s="2642"/>
      <c r="F21" s="2748" t="s">
        <v>660</v>
      </c>
      <c r="G21" s="2748"/>
      <c r="H21" s="2748"/>
      <c r="I21" s="2749"/>
      <c r="K21" s="29"/>
    </row>
    <row r="22" spans="1:11" s="1070" customFormat="1" ht="27.5">
      <c r="A22" s="2639"/>
      <c r="B22" s="1031" t="s">
        <v>661</v>
      </c>
      <c r="C22" s="1032" t="s">
        <v>86</v>
      </c>
      <c r="D22" s="1032" t="s">
        <v>662</v>
      </c>
      <c r="E22" s="1033" t="s">
        <v>663</v>
      </c>
      <c r="F22" s="1031" t="s">
        <v>661</v>
      </c>
      <c r="G22" s="1032" t="s">
        <v>86</v>
      </c>
      <c r="H22" s="1032" t="s">
        <v>662</v>
      </c>
      <c r="I22" s="1034" t="s">
        <v>663</v>
      </c>
      <c r="K22" s="49"/>
    </row>
    <row r="23" spans="1:11">
      <c r="A23" s="738">
        <v>2011</v>
      </c>
      <c r="B23" s="1043">
        <v>56800</v>
      </c>
      <c r="C23" s="1035">
        <v>0.82899999999999996</v>
      </c>
      <c r="D23" s="1035">
        <v>0.79500000000000004</v>
      </c>
      <c r="E23" s="341">
        <v>0.85899999999999999</v>
      </c>
      <c r="F23" s="366">
        <v>6700</v>
      </c>
      <c r="G23" s="1035">
        <v>0.76200000000000001</v>
      </c>
      <c r="H23" s="1035">
        <v>0.65800000000000003</v>
      </c>
      <c r="I23" s="1035">
        <v>0.84199999999999997</v>
      </c>
    </row>
    <row r="24" spans="1:11">
      <c r="A24" s="1036">
        <v>2012</v>
      </c>
      <c r="B24" s="1045">
        <v>66500</v>
      </c>
      <c r="C24" s="1037">
        <v>0.82799999999999996</v>
      </c>
      <c r="D24" s="1037">
        <v>0.79</v>
      </c>
      <c r="E24" s="343">
        <v>0.86099999999999999</v>
      </c>
      <c r="F24" s="374">
        <v>9500</v>
      </c>
      <c r="G24" s="1037">
        <v>0.81100000000000005</v>
      </c>
      <c r="H24" s="1037">
        <v>0.70299999999999996</v>
      </c>
      <c r="I24" s="1037">
        <v>0.88500000000000001</v>
      </c>
    </row>
    <row r="25" spans="1:11">
      <c r="A25" s="738">
        <v>2013</v>
      </c>
      <c r="B25" s="1043">
        <v>65600</v>
      </c>
      <c r="C25" s="1035">
        <v>0.84299999999999997</v>
      </c>
      <c r="D25" s="1035">
        <v>0.80700000000000005</v>
      </c>
      <c r="E25" s="341">
        <v>0.873</v>
      </c>
      <c r="F25" s="366">
        <v>9300</v>
      </c>
      <c r="G25" s="1035">
        <v>0.879</v>
      </c>
      <c r="H25" s="1035">
        <v>0.77600000000000002</v>
      </c>
      <c r="I25" s="1035">
        <v>0.93799999999999994</v>
      </c>
    </row>
    <row r="26" spans="1:11">
      <c r="A26" s="1036">
        <v>2014</v>
      </c>
      <c r="B26" s="1045">
        <v>66100</v>
      </c>
      <c r="C26" s="1037">
        <v>0.84199999999999997</v>
      </c>
      <c r="D26" s="1037">
        <v>0.80600000000000005</v>
      </c>
      <c r="E26" s="343">
        <v>0.872</v>
      </c>
      <c r="F26" s="374">
        <v>8900</v>
      </c>
      <c r="G26" s="1037">
        <v>0.91900000000000004</v>
      </c>
      <c r="H26" s="1037">
        <v>0.84799999999999998</v>
      </c>
      <c r="I26" s="1037">
        <v>0.95899999999999996</v>
      </c>
    </row>
    <row r="27" spans="1:11">
      <c r="A27" s="738">
        <v>2015</v>
      </c>
      <c r="B27" s="1043">
        <v>65700</v>
      </c>
      <c r="C27" s="1035">
        <v>0.85399999999999998</v>
      </c>
      <c r="D27" s="1035">
        <v>0.81699999999999995</v>
      </c>
      <c r="E27" s="341">
        <v>0.88400000000000001</v>
      </c>
      <c r="F27" s="366">
        <v>9000</v>
      </c>
      <c r="G27" s="1035">
        <v>0.83099999999999996</v>
      </c>
      <c r="H27" s="1035">
        <v>0.7</v>
      </c>
      <c r="I27" s="1035">
        <v>0.91200000000000003</v>
      </c>
    </row>
    <row r="28" spans="1:11">
      <c r="A28" s="1036">
        <v>2016</v>
      </c>
      <c r="B28" s="1045">
        <v>69900</v>
      </c>
      <c r="C28" s="1037">
        <v>0.83099999999999996</v>
      </c>
      <c r="D28" s="1037">
        <v>0.79500000000000004</v>
      </c>
      <c r="E28" s="343">
        <v>0.86199999999999999</v>
      </c>
      <c r="F28" s="374">
        <v>8800</v>
      </c>
      <c r="G28" s="1037">
        <v>0.83</v>
      </c>
      <c r="H28" s="1037">
        <v>0.73799999999999999</v>
      </c>
      <c r="I28" s="1037">
        <v>0.89500000000000002</v>
      </c>
    </row>
    <row r="29" spans="1:11">
      <c r="A29" s="738">
        <v>2017</v>
      </c>
      <c r="B29" s="1043">
        <v>62500</v>
      </c>
      <c r="C29" s="1035">
        <v>0.81100000000000005</v>
      </c>
      <c r="D29" s="1035">
        <v>0.77</v>
      </c>
      <c r="E29" s="341">
        <v>0.84699999999999998</v>
      </c>
      <c r="F29" s="366">
        <v>8300</v>
      </c>
      <c r="G29" s="1035">
        <v>0.79700000000000004</v>
      </c>
      <c r="H29" s="1035">
        <v>0.69499999999999995</v>
      </c>
      <c r="I29" s="1035">
        <v>0.871</v>
      </c>
    </row>
    <row r="30" spans="1:11">
      <c r="A30" s="1036">
        <v>2018</v>
      </c>
      <c r="B30" s="1045">
        <v>75000</v>
      </c>
      <c r="C30" s="1037">
        <v>0.879</v>
      </c>
      <c r="D30" s="1037">
        <v>0.85</v>
      </c>
      <c r="E30" s="343">
        <v>0.90300000000000002</v>
      </c>
      <c r="F30" s="374">
        <v>9900</v>
      </c>
      <c r="G30" s="1037">
        <v>0.84199999999999997</v>
      </c>
      <c r="H30" s="1037">
        <v>0.74299999999999999</v>
      </c>
      <c r="I30" s="1037">
        <v>0.90800000000000003</v>
      </c>
    </row>
    <row r="31" spans="1:11">
      <c r="A31" s="92">
        <v>2020</v>
      </c>
      <c r="B31" s="366">
        <v>74300</v>
      </c>
      <c r="C31" s="1035">
        <v>0.85499999999999998</v>
      </c>
      <c r="D31" s="1035">
        <v>0.82</v>
      </c>
      <c r="E31" s="341">
        <v>0.88400000000000001</v>
      </c>
      <c r="F31" s="366">
        <v>11900</v>
      </c>
      <c r="G31" s="1035">
        <v>0.88300000000000001</v>
      </c>
      <c r="H31" s="1035">
        <v>0.80400000000000005</v>
      </c>
      <c r="I31" s="1035">
        <v>0.93200000000000005</v>
      </c>
    </row>
    <row r="32" spans="1:11" ht="29.15" customHeight="1">
      <c r="A32" s="3035" t="s">
        <v>708</v>
      </c>
      <c r="B32" s="3036"/>
      <c r="C32" s="3036"/>
      <c r="D32" s="3036"/>
      <c r="E32" s="3036"/>
      <c r="F32" s="3036"/>
      <c r="G32" s="3036"/>
      <c r="H32" s="3036"/>
      <c r="I32" s="3037"/>
    </row>
    <row r="33" spans="1:11">
      <c r="A33" s="995"/>
      <c r="B33" s="995"/>
      <c r="C33" s="995"/>
      <c r="D33" s="995"/>
      <c r="E33" s="995"/>
      <c r="F33" s="995"/>
      <c r="G33" s="995"/>
      <c r="H33" s="995"/>
      <c r="I33" s="995"/>
    </row>
    <row r="34" spans="1:11">
      <c r="A34" s="7"/>
      <c r="B34" s="7"/>
      <c r="C34" s="7"/>
      <c r="D34" s="7"/>
      <c r="E34" s="7"/>
      <c r="F34" s="7"/>
      <c r="G34" s="7"/>
      <c r="H34" s="7"/>
      <c r="I34" s="7"/>
    </row>
    <row r="35" spans="1:11" ht="17.5">
      <c r="A35" s="2638" t="s">
        <v>338</v>
      </c>
      <c r="B35" s="2695" t="s">
        <v>710</v>
      </c>
      <c r="C35" s="2696"/>
      <c r="D35" s="2696"/>
      <c r="E35" s="2696"/>
      <c r="F35" s="2696"/>
      <c r="G35" s="2696"/>
      <c r="H35" s="2696"/>
      <c r="I35" s="2696"/>
      <c r="K35" s="29"/>
    </row>
    <row r="36" spans="1:11" ht="17.5">
      <c r="A36" s="2638"/>
      <c r="B36" s="2640" t="s">
        <v>659</v>
      </c>
      <c r="C36" s="2641"/>
      <c r="D36" s="2641"/>
      <c r="E36" s="2642"/>
      <c r="F36" s="2748" t="s">
        <v>660</v>
      </c>
      <c r="G36" s="2748"/>
      <c r="H36" s="2748"/>
      <c r="I36" s="2749"/>
      <c r="K36" s="29"/>
    </row>
    <row r="37" spans="1:11" s="1070" customFormat="1" ht="27.5">
      <c r="A37" s="2639"/>
      <c r="B37" s="1031" t="s">
        <v>661</v>
      </c>
      <c r="C37" s="1032" t="s">
        <v>86</v>
      </c>
      <c r="D37" s="1032" t="s">
        <v>662</v>
      </c>
      <c r="E37" s="1033" t="s">
        <v>663</v>
      </c>
      <c r="F37" s="1031" t="s">
        <v>661</v>
      </c>
      <c r="G37" s="1032" t="s">
        <v>86</v>
      </c>
      <c r="H37" s="1032" t="s">
        <v>662</v>
      </c>
      <c r="I37" s="1034" t="s">
        <v>663</v>
      </c>
      <c r="K37" s="49"/>
    </row>
    <row r="38" spans="1:11">
      <c r="A38" s="738">
        <v>2011</v>
      </c>
      <c r="B38" s="366">
        <v>19800</v>
      </c>
      <c r="C38" s="1035">
        <v>0.84</v>
      </c>
      <c r="D38" s="1035">
        <v>0.76200000000000001</v>
      </c>
      <c r="E38" s="341">
        <v>0.89500000000000002</v>
      </c>
      <c r="F38" s="308" t="s">
        <v>114</v>
      </c>
      <c r="G38" s="307" t="s">
        <v>114</v>
      </c>
      <c r="H38" s="307" t="s">
        <v>114</v>
      </c>
      <c r="I38" s="307" t="s">
        <v>114</v>
      </c>
    </row>
    <row r="39" spans="1:11">
      <c r="A39" s="1036">
        <v>2012</v>
      </c>
      <c r="B39" s="374">
        <v>17500</v>
      </c>
      <c r="C39" s="1037">
        <v>0.81599999999999995</v>
      </c>
      <c r="D39" s="1037">
        <v>0.73899999999999999</v>
      </c>
      <c r="E39" s="343">
        <v>0.874</v>
      </c>
      <c r="F39" s="310" t="s">
        <v>114</v>
      </c>
      <c r="G39" s="309" t="s">
        <v>114</v>
      </c>
      <c r="H39" s="309" t="s">
        <v>114</v>
      </c>
      <c r="I39" s="309" t="s">
        <v>114</v>
      </c>
    </row>
    <row r="40" spans="1:11">
      <c r="A40" s="738">
        <v>2013</v>
      </c>
      <c r="B40" s="366">
        <v>20100</v>
      </c>
      <c r="C40" s="1035">
        <v>0.875</v>
      </c>
      <c r="D40" s="1035">
        <v>0.82099999999999995</v>
      </c>
      <c r="E40" s="341">
        <v>0.91400000000000003</v>
      </c>
      <c r="F40" s="308" t="s">
        <v>114</v>
      </c>
      <c r="G40" s="307" t="s">
        <v>114</v>
      </c>
      <c r="H40" s="307" t="s">
        <v>114</v>
      </c>
      <c r="I40" s="307" t="s">
        <v>114</v>
      </c>
    </row>
    <row r="41" spans="1:11">
      <c r="A41" s="1036">
        <v>2014</v>
      </c>
      <c r="B41" s="374">
        <v>21200</v>
      </c>
      <c r="C41" s="1037">
        <v>0.83599999999999997</v>
      </c>
      <c r="D41" s="1037">
        <v>0.77</v>
      </c>
      <c r="E41" s="343">
        <v>0.88600000000000001</v>
      </c>
      <c r="F41" s="374">
        <v>3100</v>
      </c>
      <c r="G41" s="1037">
        <v>0.91700000000000004</v>
      </c>
      <c r="H41" s="1037">
        <v>0.82799999999999996</v>
      </c>
      <c r="I41" s="1037">
        <v>0.96199999999999997</v>
      </c>
    </row>
    <row r="42" spans="1:11">
      <c r="A42" s="738">
        <v>2015</v>
      </c>
      <c r="B42" s="366">
        <v>25000</v>
      </c>
      <c r="C42" s="1035">
        <v>0.85699999999999998</v>
      </c>
      <c r="D42" s="1035">
        <v>0.8</v>
      </c>
      <c r="E42" s="341">
        <v>0.89900000000000002</v>
      </c>
      <c r="F42" s="366">
        <v>3200</v>
      </c>
      <c r="G42" s="1035">
        <v>0.82699999999999996</v>
      </c>
      <c r="H42" s="1035">
        <v>0.62</v>
      </c>
      <c r="I42" s="1035">
        <v>0.93400000000000005</v>
      </c>
    </row>
    <row r="43" spans="1:11">
      <c r="A43" s="1036">
        <v>2016</v>
      </c>
      <c r="B43" s="374">
        <v>25900</v>
      </c>
      <c r="C43" s="1037">
        <v>0.84699999999999998</v>
      </c>
      <c r="D43" s="1037">
        <v>0.78900000000000003</v>
      </c>
      <c r="E43" s="343">
        <v>0.89100000000000001</v>
      </c>
      <c r="F43" s="374">
        <v>3300</v>
      </c>
      <c r="G43" s="1037">
        <v>0.94899999999999995</v>
      </c>
      <c r="H43" s="1037">
        <v>0.85</v>
      </c>
      <c r="I43" s="1037">
        <v>0.98399999999999999</v>
      </c>
    </row>
    <row r="44" spans="1:11">
      <c r="A44" s="738">
        <v>2017</v>
      </c>
      <c r="B44" s="366">
        <v>26900</v>
      </c>
      <c r="C44" s="1035">
        <v>0.84399999999999997</v>
      </c>
      <c r="D44" s="1035">
        <v>0.78800000000000003</v>
      </c>
      <c r="E44" s="341">
        <v>0.88800000000000001</v>
      </c>
      <c r="F44" s="366">
        <v>3400</v>
      </c>
      <c r="G44" s="1035">
        <v>0.84599999999999997</v>
      </c>
      <c r="H44" s="1035">
        <v>0.67700000000000005</v>
      </c>
      <c r="I44" s="1035">
        <v>0.93500000000000005</v>
      </c>
    </row>
    <row r="45" spans="1:11">
      <c r="A45" s="1036">
        <v>2018</v>
      </c>
      <c r="B45" s="374">
        <v>31400</v>
      </c>
      <c r="C45" s="1037">
        <v>0.89800000000000002</v>
      </c>
      <c r="D45" s="1037">
        <v>0.85599999999999998</v>
      </c>
      <c r="E45" s="343">
        <v>0.92900000000000005</v>
      </c>
      <c r="F45" s="374">
        <v>3300</v>
      </c>
      <c r="G45" s="1037">
        <v>0.90200000000000002</v>
      </c>
      <c r="H45" s="1037">
        <v>0.59599999999999997</v>
      </c>
      <c r="I45" s="1037">
        <v>0.98299999999999998</v>
      </c>
    </row>
    <row r="46" spans="1:11">
      <c r="A46" s="92">
        <v>2020</v>
      </c>
      <c r="B46" s="366">
        <v>33300</v>
      </c>
      <c r="C46" s="1035">
        <v>0.84699999999999998</v>
      </c>
      <c r="D46" s="1035">
        <v>0.79</v>
      </c>
      <c r="E46" s="341">
        <v>0.89100000000000001</v>
      </c>
      <c r="F46" s="366">
        <v>4800</v>
      </c>
      <c r="G46" s="1035">
        <v>0.88900000000000001</v>
      </c>
      <c r="H46" s="1035">
        <v>0.71299999999999997</v>
      </c>
      <c r="I46" s="1035">
        <v>0.96299999999999997</v>
      </c>
    </row>
    <row r="47" spans="1:11" ht="30" customHeight="1">
      <c r="A47" s="3035" t="s">
        <v>708</v>
      </c>
      <c r="B47" s="3036"/>
      <c r="C47" s="3036"/>
      <c r="D47" s="3036"/>
      <c r="E47" s="3036"/>
      <c r="F47" s="3036"/>
      <c r="G47" s="3036"/>
      <c r="H47" s="3036"/>
      <c r="I47" s="3037"/>
    </row>
    <row r="48" spans="1:11">
      <c r="A48" s="995"/>
      <c r="B48" s="995"/>
      <c r="C48" s="995"/>
      <c r="D48" s="995"/>
      <c r="E48" s="995"/>
      <c r="F48" s="995"/>
      <c r="G48" s="995"/>
      <c r="H48" s="995"/>
      <c r="I48" s="995"/>
    </row>
    <row r="49" spans="1:9">
      <c r="A49" s="3038" t="s">
        <v>711</v>
      </c>
      <c r="B49" s="3038"/>
      <c r="C49" s="3038"/>
      <c r="D49" s="3038"/>
      <c r="E49" s="3038"/>
      <c r="F49" s="3038"/>
      <c r="G49" s="3038"/>
      <c r="H49" s="3038"/>
      <c r="I49" s="3038"/>
    </row>
    <row r="50" spans="1:9">
      <c r="A50" s="45"/>
      <c r="B50" s="45"/>
      <c r="C50" s="45"/>
      <c r="D50" s="45"/>
      <c r="E50" s="45"/>
      <c r="F50" s="45"/>
      <c r="G50" s="45"/>
      <c r="H50" s="45"/>
      <c r="I50" s="45"/>
    </row>
    <row r="51" spans="1:9" ht="59.5" customHeight="1">
      <c r="A51" s="2795" t="s">
        <v>665</v>
      </c>
      <c r="B51" s="2795"/>
      <c r="C51" s="2795"/>
      <c r="D51" s="2795"/>
      <c r="E51" s="2795"/>
      <c r="F51" s="2795"/>
      <c r="G51" s="2795"/>
      <c r="H51" s="2795"/>
      <c r="I51" s="2795"/>
    </row>
  </sheetData>
  <mergeCells count="19">
    <mergeCell ref="A32:I32"/>
    <mergeCell ref="A1:I1"/>
    <mergeCell ref="A3:I3"/>
    <mergeCell ref="A5:A7"/>
    <mergeCell ref="B5:I5"/>
    <mergeCell ref="B6:E6"/>
    <mergeCell ref="F6:I6"/>
    <mergeCell ref="A17:I17"/>
    <mergeCell ref="A20:A22"/>
    <mergeCell ref="B20:I20"/>
    <mergeCell ref="B21:E21"/>
    <mergeCell ref="F21:I21"/>
    <mergeCell ref="A51:I51"/>
    <mergeCell ref="A35:A37"/>
    <mergeCell ref="B35:I35"/>
    <mergeCell ref="B36:E36"/>
    <mergeCell ref="F36:I36"/>
    <mergeCell ref="A47:I47"/>
    <mergeCell ref="A49:I49"/>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7F03-3A32-4444-B1B9-0BF38076A062}">
  <dimension ref="A1:M21"/>
  <sheetViews>
    <sheetView topLeftCell="A10" workbookViewId="0">
      <selection activeCell="A3" sqref="A3:XFD3"/>
    </sheetView>
  </sheetViews>
  <sheetFormatPr defaultColWidth="9" defaultRowHeight="14"/>
  <cols>
    <col min="1" max="1" width="12.83203125" style="63" customWidth="1"/>
    <col min="2" max="7" width="11.25" style="45" customWidth="1"/>
    <col min="8" max="8" width="12.08203125" style="45" customWidth="1"/>
    <col min="9" max="11" width="11.25" style="45" customWidth="1"/>
    <col min="12" max="12" width="9" style="45"/>
    <col min="13" max="13" width="9" style="54"/>
    <col min="14" max="16384" width="9" style="45"/>
  </cols>
  <sheetData>
    <row r="1" spans="1:13" ht="25">
      <c r="A1" s="2453" t="s">
        <v>712</v>
      </c>
      <c r="B1" s="2453"/>
      <c r="C1" s="2453"/>
      <c r="D1" s="2453"/>
      <c r="E1" s="2453"/>
      <c r="F1" s="2453"/>
      <c r="G1" s="2453"/>
      <c r="H1" s="2453"/>
      <c r="I1" s="2453"/>
      <c r="J1" s="2453"/>
      <c r="K1" s="2453"/>
      <c r="L1" s="44"/>
    </row>
    <row r="2" spans="1:13" ht="14.5" thickBot="1">
      <c r="A2" s="697"/>
      <c r="B2" s="697"/>
      <c r="C2" s="697"/>
      <c r="D2" s="697"/>
      <c r="E2" s="697"/>
      <c r="F2" s="697"/>
      <c r="G2" s="697"/>
      <c r="H2" s="697"/>
      <c r="I2" s="697"/>
      <c r="J2" s="697"/>
      <c r="K2" s="697"/>
    </row>
    <row r="3" spans="1:13" ht="34" customHeight="1" thickTop="1" thickBot="1">
      <c r="A3" s="3040" t="s">
        <v>706</v>
      </c>
      <c r="B3" s="3040"/>
      <c r="C3" s="3040"/>
      <c r="D3" s="3040"/>
      <c r="E3" s="3040"/>
      <c r="F3" s="3040"/>
      <c r="G3" s="3040"/>
      <c r="H3" s="3040"/>
      <c r="I3" s="3040"/>
      <c r="J3" s="3040"/>
      <c r="K3" s="3041"/>
    </row>
    <row r="4" spans="1:13" ht="14.5" thickTop="1"/>
    <row r="5" spans="1:13" ht="17.5">
      <c r="A5" s="3042" t="s">
        <v>338</v>
      </c>
      <c r="B5" s="2540" t="s">
        <v>713</v>
      </c>
      <c r="C5" s="2541"/>
      <c r="D5" s="2541"/>
      <c r="E5" s="2541"/>
      <c r="F5" s="2541"/>
      <c r="G5" s="2541"/>
      <c r="H5" s="2541"/>
      <c r="I5" s="2541"/>
      <c r="J5" s="2541"/>
      <c r="K5" s="3044"/>
      <c r="M5" s="29"/>
    </row>
    <row r="6" spans="1:13" ht="17.5">
      <c r="A6" s="3042"/>
      <c r="B6" s="3045" t="s">
        <v>714</v>
      </c>
      <c r="C6" s="3046"/>
      <c r="D6" s="3046"/>
      <c r="E6" s="3046"/>
      <c r="F6" s="3046"/>
      <c r="G6" s="3046"/>
      <c r="H6" s="3046"/>
      <c r="I6" s="3046"/>
      <c r="J6" s="3046"/>
      <c r="K6" s="3047"/>
      <c r="M6" s="29"/>
    </row>
    <row r="7" spans="1:13" s="66" customFormat="1" ht="46">
      <c r="A7" s="3043"/>
      <c r="B7" s="909" t="s">
        <v>89</v>
      </c>
      <c r="C7" s="446" t="s">
        <v>85</v>
      </c>
      <c r="D7" s="446" t="s">
        <v>90</v>
      </c>
      <c r="E7" s="446" t="s">
        <v>91</v>
      </c>
      <c r="F7" s="446" t="s">
        <v>92</v>
      </c>
      <c r="G7" s="446" t="s">
        <v>93</v>
      </c>
      <c r="H7" s="446" t="s">
        <v>94</v>
      </c>
      <c r="I7" s="446" t="s">
        <v>95</v>
      </c>
      <c r="J7" s="446" t="s">
        <v>96</v>
      </c>
      <c r="K7" s="1071" t="s">
        <v>97</v>
      </c>
      <c r="L7" s="1072"/>
      <c r="M7" s="86"/>
    </row>
    <row r="8" spans="1:13">
      <c r="A8" s="738">
        <v>2011</v>
      </c>
      <c r="B8" s="1035">
        <v>0.80400000000000005</v>
      </c>
      <c r="C8" s="1035">
        <v>0.81399999999999995</v>
      </c>
      <c r="D8" s="1035">
        <v>0.874</v>
      </c>
      <c r="E8" s="1035">
        <v>0.83099999999999996</v>
      </c>
      <c r="F8" s="1035">
        <v>0.83299999999999996</v>
      </c>
      <c r="G8" s="1073" t="s">
        <v>114</v>
      </c>
      <c r="H8" s="1073" t="s">
        <v>114</v>
      </c>
      <c r="I8" s="1073" t="s">
        <v>114</v>
      </c>
      <c r="J8" s="1073" t="s">
        <v>114</v>
      </c>
      <c r="K8" s="1035">
        <v>0.85199999999999998</v>
      </c>
      <c r="L8" s="1074"/>
    </row>
    <row r="9" spans="1:13">
      <c r="A9" s="1036">
        <v>2012</v>
      </c>
      <c r="B9" s="1037">
        <v>0.77800000000000002</v>
      </c>
      <c r="C9" s="1037">
        <v>0.81399999999999995</v>
      </c>
      <c r="D9" s="1037">
        <v>0.85199999999999998</v>
      </c>
      <c r="E9" s="1037">
        <v>0.872</v>
      </c>
      <c r="F9" s="1037">
        <v>0.81399999999999995</v>
      </c>
      <c r="G9" s="1075" t="s">
        <v>114</v>
      </c>
      <c r="H9" s="1075" t="s">
        <v>114</v>
      </c>
      <c r="I9" s="1075" t="s">
        <v>114</v>
      </c>
      <c r="J9" s="1075" t="s">
        <v>114</v>
      </c>
      <c r="K9" s="1037">
        <v>0.71699999999999997</v>
      </c>
      <c r="L9" s="1074"/>
    </row>
    <row r="10" spans="1:13">
      <c r="A10" s="738">
        <v>2013</v>
      </c>
      <c r="B10" s="1035">
        <v>0.82</v>
      </c>
      <c r="C10" s="1035">
        <v>0.85099999999999998</v>
      </c>
      <c r="D10" s="1035">
        <v>0.92500000000000004</v>
      </c>
      <c r="E10" s="1035">
        <v>0.873</v>
      </c>
      <c r="F10" s="1035">
        <v>0.85299999999999998</v>
      </c>
      <c r="G10" s="1073" t="s">
        <v>114</v>
      </c>
      <c r="H10" s="1073" t="s">
        <v>114</v>
      </c>
      <c r="I10" s="1073" t="s">
        <v>114</v>
      </c>
      <c r="J10" s="1073" t="s">
        <v>114</v>
      </c>
      <c r="K10" s="1035">
        <v>0.81699999999999995</v>
      </c>
      <c r="L10" s="1074"/>
    </row>
    <row r="11" spans="1:13">
      <c r="A11" s="1036">
        <v>2014</v>
      </c>
      <c r="B11" s="1037">
        <v>0.8</v>
      </c>
      <c r="C11" s="1037">
        <v>0.878</v>
      </c>
      <c r="D11" s="1037">
        <v>0.85899999999999999</v>
      </c>
      <c r="E11" s="1037">
        <v>0.82599999999999996</v>
      </c>
      <c r="F11" s="1037">
        <v>0.876</v>
      </c>
      <c r="G11" s="1075" t="s">
        <v>114</v>
      </c>
      <c r="H11" s="1076">
        <v>0.745</v>
      </c>
      <c r="I11" s="1075" t="s">
        <v>114</v>
      </c>
      <c r="J11" s="1075" t="s">
        <v>114</v>
      </c>
      <c r="K11" s="1037">
        <v>0.74099999999999999</v>
      </c>
      <c r="L11" s="1074"/>
    </row>
    <row r="12" spans="1:13">
      <c r="A12" s="738">
        <v>2015</v>
      </c>
      <c r="B12" s="1035">
        <v>0.79500000000000004</v>
      </c>
      <c r="C12" s="1035">
        <v>0.83099999999999996</v>
      </c>
      <c r="D12" s="1035">
        <v>0.90300000000000002</v>
      </c>
      <c r="E12" s="1035">
        <v>0.84699999999999998</v>
      </c>
      <c r="F12" s="1035">
        <v>0.93799999999999994</v>
      </c>
      <c r="G12" s="1073" t="s">
        <v>114</v>
      </c>
      <c r="H12" s="1073" t="s">
        <v>114</v>
      </c>
      <c r="I12" s="1073" t="s">
        <v>114</v>
      </c>
      <c r="J12" s="1073" t="s">
        <v>114</v>
      </c>
      <c r="K12" s="1035">
        <v>0.81200000000000006</v>
      </c>
      <c r="L12" s="1074"/>
    </row>
    <row r="13" spans="1:13">
      <c r="A13" s="1036">
        <v>2016</v>
      </c>
      <c r="B13" s="1037">
        <v>0.81799999999999995</v>
      </c>
      <c r="C13" s="1037">
        <v>0.85599999999999998</v>
      </c>
      <c r="D13" s="1037">
        <v>0.75800000000000001</v>
      </c>
      <c r="E13" s="1037">
        <v>0.85</v>
      </c>
      <c r="F13" s="1037">
        <v>0.86699999999999999</v>
      </c>
      <c r="G13" s="1075" t="s">
        <v>114</v>
      </c>
      <c r="H13" s="1076">
        <v>0.68899999999999995</v>
      </c>
      <c r="I13" s="1075" t="s">
        <v>114</v>
      </c>
      <c r="J13" s="1075" t="s">
        <v>114</v>
      </c>
      <c r="K13" s="1037">
        <v>0.88900000000000001</v>
      </c>
      <c r="L13" s="1074"/>
    </row>
    <row r="14" spans="1:13">
      <c r="A14" s="738">
        <v>2017</v>
      </c>
      <c r="B14" s="1035">
        <v>0.79100000000000004</v>
      </c>
      <c r="C14" s="1035">
        <v>0.83299999999999996</v>
      </c>
      <c r="D14" s="1035">
        <v>0.85299999999999998</v>
      </c>
      <c r="E14" s="1035">
        <v>0.8</v>
      </c>
      <c r="F14" s="1035">
        <v>0.85899999999999999</v>
      </c>
      <c r="G14" s="1073" t="s">
        <v>114</v>
      </c>
      <c r="H14" s="1073" t="s">
        <v>114</v>
      </c>
      <c r="I14" s="1073" t="s">
        <v>114</v>
      </c>
      <c r="J14" s="1073" t="s">
        <v>114</v>
      </c>
      <c r="K14" s="1035">
        <v>0.879</v>
      </c>
      <c r="L14" s="1074"/>
    </row>
    <row r="15" spans="1:13">
      <c r="A15" s="1036">
        <v>2018</v>
      </c>
      <c r="B15" s="1037">
        <v>0.83599999999999997</v>
      </c>
      <c r="C15" s="1037">
        <v>0.86</v>
      </c>
      <c r="D15" s="1037">
        <v>0.91200000000000003</v>
      </c>
      <c r="E15" s="1037">
        <v>0.88700000000000001</v>
      </c>
      <c r="F15" s="1037">
        <v>0.90700000000000003</v>
      </c>
      <c r="G15" s="1075" t="s">
        <v>114</v>
      </c>
      <c r="H15" s="1075" t="s">
        <v>114</v>
      </c>
      <c r="I15" s="1037">
        <v>0.93700000000000006</v>
      </c>
      <c r="J15" s="1037">
        <v>0.84699999999999998</v>
      </c>
      <c r="K15" s="1075" t="s">
        <v>114</v>
      </c>
      <c r="L15" s="1074"/>
    </row>
    <row r="16" spans="1:13">
      <c r="A16" s="1077">
        <v>2020</v>
      </c>
      <c r="B16" s="1078">
        <v>0.79300000000000004</v>
      </c>
      <c r="C16" s="1035">
        <v>0.88500000000000001</v>
      </c>
      <c r="D16" s="1035">
        <v>0.86199999999999999</v>
      </c>
      <c r="E16" s="1035">
        <v>0.876</v>
      </c>
      <c r="F16" s="1035">
        <v>0.82499999999999996</v>
      </c>
      <c r="G16" s="1073" t="s">
        <v>114</v>
      </c>
      <c r="H16" s="1073" t="s">
        <v>114</v>
      </c>
      <c r="I16" s="1035">
        <v>0.81799999999999995</v>
      </c>
      <c r="J16" s="1073" t="s">
        <v>114</v>
      </c>
      <c r="K16" s="1073" t="s">
        <v>114</v>
      </c>
      <c r="L16" s="1074"/>
    </row>
    <row r="17" spans="1:11" ht="32.25" customHeight="1">
      <c r="A17" s="3048" t="s">
        <v>708</v>
      </c>
      <c r="B17" s="3048"/>
      <c r="C17" s="3048"/>
      <c r="D17" s="3048"/>
      <c r="E17" s="3048"/>
      <c r="F17" s="3048"/>
      <c r="G17" s="3048"/>
      <c r="H17" s="3048"/>
      <c r="I17" s="3048"/>
      <c r="J17" s="3048"/>
      <c r="K17" s="3048"/>
    </row>
    <row r="19" spans="1:11">
      <c r="A19" s="2778" t="s">
        <v>664</v>
      </c>
      <c r="B19" s="2515"/>
      <c r="C19" s="2515"/>
      <c r="D19" s="2515"/>
      <c r="E19" s="2515"/>
      <c r="F19" s="2515"/>
      <c r="G19" s="2515"/>
      <c r="H19" s="2515"/>
      <c r="I19" s="2515"/>
      <c r="J19" s="2515"/>
      <c r="K19" s="2515"/>
    </row>
    <row r="21" spans="1:11" ht="53.5" customHeight="1">
      <c r="A21" s="2795" t="s">
        <v>665</v>
      </c>
      <c r="B21" s="2795"/>
      <c r="C21" s="2795"/>
      <c r="D21" s="2795"/>
      <c r="E21" s="2795"/>
      <c r="F21" s="2795"/>
      <c r="G21" s="2795"/>
      <c r="H21" s="2795"/>
      <c r="I21" s="2795"/>
      <c r="J21" s="2795"/>
      <c r="K21" s="2795"/>
    </row>
  </sheetData>
  <mergeCells count="8">
    <mergeCell ref="A19:K19"/>
    <mergeCell ref="A21:K21"/>
    <mergeCell ref="A1:K1"/>
    <mergeCell ref="A3:K3"/>
    <mergeCell ref="A5:A7"/>
    <mergeCell ref="B5:K5"/>
    <mergeCell ref="B6:K6"/>
    <mergeCell ref="A17:K17"/>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531F-8599-419D-AE44-90CD973ADCA7}">
  <dimension ref="A1:K20"/>
  <sheetViews>
    <sheetView topLeftCell="A10" workbookViewId="0">
      <selection activeCell="A3" sqref="A3:I3"/>
    </sheetView>
  </sheetViews>
  <sheetFormatPr defaultColWidth="9" defaultRowHeight="14"/>
  <cols>
    <col min="1" max="1" width="13.25" style="63" customWidth="1"/>
    <col min="2" max="9" width="11.75" style="45" customWidth="1"/>
    <col min="10" max="10" width="9" style="45"/>
    <col min="11" max="11" width="9" style="54"/>
    <col min="12" max="16384" width="9" style="45"/>
  </cols>
  <sheetData>
    <row r="1" spans="1:11" ht="34.5" customHeight="1">
      <c r="A1" s="2453" t="s">
        <v>715</v>
      </c>
      <c r="B1" s="2453"/>
      <c r="C1" s="2453"/>
      <c r="D1" s="2453"/>
      <c r="E1" s="2453"/>
      <c r="F1" s="2453"/>
      <c r="G1" s="2453"/>
      <c r="H1" s="2453"/>
      <c r="I1" s="2453"/>
    </row>
    <row r="2" spans="1:11" ht="14.5" thickBot="1"/>
    <row r="3" spans="1:11" ht="32" customHeight="1" thickTop="1" thickBot="1">
      <c r="A3" s="2730" t="s">
        <v>716</v>
      </c>
      <c r="B3" s="2731"/>
      <c r="C3" s="2731"/>
      <c r="D3" s="2731"/>
      <c r="E3" s="2731"/>
      <c r="F3" s="2731"/>
      <c r="G3" s="2731"/>
      <c r="H3" s="2731"/>
      <c r="I3" s="2732"/>
    </row>
    <row r="4" spans="1:11" ht="14.5" thickTop="1">
      <c r="A4" s="45"/>
    </row>
    <row r="5" spans="1:11" ht="17.5">
      <c r="A5" s="2638" t="s">
        <v>338</v>
      </c>
      <c r="B5" s="2695" t="s">
        <v>717</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1060">
        <v>2011</v>
      </c>
      <c r="B8" s="366">
        <v>147900</v>
      </c>
      <c r="C8" s="1035">
        <v>0.82399999999999995</v>
      </c>
      <c r="D8" s="1035">
        <v>0.8</v>
      </c>
      <c r="E8" s="341">
        <v>0.84699999999999998</v>
      </c>
      <c r="F8" s="366">
        <v>19100</v>
      </c>
      <c r="G8" s="1035">
        <v>0.81399999999999995</v>
      </c>
      <c r="H8" s="1035">
        <v>0.755</v>
      </c>
      <c r="I8" s="1035">
        <v>0.86199999999999999</v>
      </c>
    </row>
    <row r="9" spans="1:11">
      <c r="A9" s="1038">
        <v>2012</v>
      </c>
      <c r="B9" s="374">
        <v>162100</v>
      </c>
      <c r="C9" s="1037">
        <v>0.80800000000000005</v>
      </c>
      <c r="D9" s="1037">
        <v>0.78</v>
      </c>
      <c r="E9" s="343">
        <v>0.83399999999999996</v>
      </c>
      <c r="F9" s="374">
        <v>22600</v>
      </c>
      <c r="G9" s="1037">
        <v>0.81399999999999995</v>
      </c>
      <c r="H9" s="1037">
        <v>0.745</v>
      </c>
      <c r="I9" s="1037">
        <v>0.86699999999999999</v>
      </c>
    </row>
    <row r="10" spans="1:11">
      <c r="A10" s="1060">
        <v>2013</v>
      </c>
      <c r="B10" s="366">
        <v>162100</v>
      </c>
      <c r="C10" s="1035">
        <v>0.84899999999999998</v>
      </c>
      <c r="D10" s="1035">
        <v>0.82499999999999996</v>
      </c>
      <c r="E10" s="341">
        <v>0.871</v>
      </c>
      <c r="F10" s="366">
        <v>24800</v>
      </c>
      <c r="G10" s="1035">
        <v>0.85099999999999998</v>
      </c>
      <c r="H10" s="1035">
        <v>0.79100000000000004</v>
      </c>
      <c r="I10" s="1035">
        <v>0.89700000000000002</v>
      </c>
    </row>
    <row r="11" spans="1:11">
      <c r="A11" s="1038">
        <v>2014</v>
      </c>
      <c r="B11" s="374">
        <v>158900</v>
      </c>
      <c r="C11" s="1037">
        <v>0.83699999999999997</v>
      </c>
      <c r="D11" s="1037">
        <v>0.81100000000000005</v>
      </c>
      <c r="E11" s="343">
        <v>0.86</v>
      </c>
      <c r="F11" s="374">
        <v>22300</v>
      </c>
      <c r="G11" s="1037">
        <v>0.878</v>
      </c>
      <c r="H11" s="1037">
        <v>0.83</v>
      </c>
      <c r="I11" s="1037">
        <v>0.91300000000000003</v>
      </c>
    </row>
    <row r="12" spans="1:11">
      <c r="A12" s="1060">
        <v>2015</v>
      </c>
      <c r="B12" s="366">
        <v>159900</v>
      </c>
      <c r="C12" s="1035">
        <v>0.85899999999999999</v>
      </c>
      <c r="D12" s="1035">
        <v>0.83599999999999997</v>
      </c>
      <c r="E12" s="341">
        <v>0.878</v>
      </c>
      <c r="F12" s="366">
        <v>23200</v>
      </c>
      <c r="G12" s="1035">
        <v>0.83099999999999996</v>
      </c>
      <c r="H12" s="1035">
        <v>0.76600000000000001</v>
      </c>
      <c r="I12" s="1035">
        <v>0.88100000000000001</v>
      </c>
    </row>
    <row r="13" spans="1:11">
      <c r="A13" s="1038">
        <v>2016</v>
      </c>
      <c r="B13" s="374">
        <v>167600</v>
      </c>
      <c r="C13" s="1037">
        <v>0.83699999999999997</v>
      </c>
      <c r="D13" s="1037">
        <v>0.81399999999999995</v>
      </c>
      <c r="E13" s="343">
        <v>0.85799999999999998</v>
      </c>
      <c r="F13" s="374">
        <v>26300</v>
      </c>
      <c r="G13" s="1037">
        <v>0.85599999999999998</v>
      </c>
      <c r="H13" s="1037">
        <v>0.80600000000000005</v>
      </c>
      <c r="I13" s="1037">
        <v>0.89500000000000002</v>
      </c>
    </row>
    <row r="14" spans="1:11">
      <c r="A14" s="1060">
        <v>2017</v>
      </c>
      <c r="B14" s="366">
        <v>152500</v>
      </c>
      <c r="C14" s="1035">
        <v>0.82499999999999996</v>
      </c>
      <c r="D14" s="1035">
        <v>0.8</v>
      </c>
      <c r="E14" s="341">
        <v>0.84799999999999998</v>
      </c>
      <c r="F14" s="366">
        <v>23300</v>
      </c>
      <c r="G14" s="1035">
        <v>0.83299999999999996</v>
      </c>
      <c r="H14" s="1035">
        <v>0.77900000000000003</v>
      </c>
      <c r="I14" s="1035">
        <v>0.876</v>
      </c>
    </row>
    <row r="15" spans="1:11">
      <c r="A15" s="1038">
        <v>2018</v>
      </c>
      <c r="B15" s="374">
        <v>181000</v>
      </c>
      <c r="C15" s="1037">
        <v>0.87</v>
      </c>
      <c r="D15" s="1037">
        <v>0.85</v>
      </c>
      <c r="E15" s="343">
        <v>0.88800000000000001</v>
      </c>
      <c r="F15" s="374">
        <v>26900</v>
      </c>
      <c r="G15" s="1037">
        <v>0.86</v>
      </c>
      <c r="H15" s="1037">
        <v>0.80300000000000005</v>
      </c>
      <c r="I15" s="1037">
        <v>0.90300000000000002</v>
      </c>
    </row>
    <row r="16" spans="1:11">
      <c r="A16" s="1060">
        <v>2020</v>
      </c>
      <c r="B16" s="366">
        <v>167200</v>
      </c>
      <c r="C16" s="1035">
        <v>0.83699999999999997</v>
      </c>
      <c r="D16" s="1035">
        <v>0.81299999999999994</v>
      </c>
      <c r="E16" s="341">
        <v>0.85799999999999998</v>
      </c>
      <c r="F16" s="366">
        <v>26500</v>
      </c>
      <c r="G16" s="1035">
        <v>0.88500000000000001</v>
      </c>
      <c r="H16" s="1035">
        <v>0.83499999999999996</v>
      </c>
      <c r="I16" s="1035">
        <v>0.92100000000000004</v>
      </c>
    </row>
    <row r="17" spans="1:9">
      <c r="A17" s="45"/>
    </row>
    <row r="18" spans="1:9">
      <c r="A18" s="2778" t="s">
        <v>664</v>
      </c>
      <c r="B18" s="2515"/>
      <c r="C18" s="2515"/>
      <c r="D18" s="2515"/>
      <c r="E18" s="2515"/>
      <c r="F18" s="2515"/>
      <c r="G18" s="2515"/>
      <c r="H18" s="2515"/>
      <c r="I18" s="2515"/>
    </row>
    <row r="19" spans="1:9">
      <c r="A19" s="22"/>
      <c r="B19" s="22"/>
      <c r="C19" s="22"/>
      <c r="D19" s="22"/>
      <c r="E19" s="22"/>
      <c r="F19" s="22"/>
      <c r="G19" s="22"/>
      <c r="H19" s="22"/>
      <c r="I19" s="22"/>
    </row>
    <row r="20" spans="1:9" ht="63.75" customHeight="1">
      <c r="A20" s="2795" t="s">
        <v>665</v>
      </c>
      <c r="B20" s="2795"/>
      <c r="C20" s="2795"/>
      <c r="D20" s="2795"/>
      <c r="E20" s="2795"/>
      <c r="F20" s="2795"/>
      <c r="G20" s="2795"/>
      <c r="H20" s="2795"/>
      <c r="I20" s="2795"/>
    </row>
  </sheetData>
  <mergeCells count="8">
    <mergeCell ref="A18:I18"/>
    <mergeCell ref="A20:I20"/>
    <mergeCell ref="A1:I1"/>
    <mergeCell ref="A3:I3"/>
    <mergeCell ref="A5:A7"/>
    <mergeCell ref="B5:I5"/>
    <mergeCell ref="B6:E6"/>
    <mergeCell ref="F6:I6"/>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11668-73E8-45DA-904A-AF7BD8C40715}">
  <dimension ref="A1:K63"/>
  <sheetViews>
    <sheetView topLeftCell="A52" workbookViewId="0">
      <selection sqref="A1:XFD1048576"/>
    </sheetView>
  </sheetViews>
  <sheetFormatPr defaultColWidth="9" defaultRowHeight="14"/>
  <cols>
    <col min="1" max="1" width="14.08203125" style="63" customWidth="1"/>
    <col min="2" max="9" width="12.08203125" style="45" customWidth="1"/>
    <col min="10" max="10" width="9" style="45"/>
    <col min="11" max="11" width="9" style="54"/>
    <col min="12" max="16384" width="9" style="45"/>
  </cols>
  <sheetData>
    <row r="1" spans="1:11" ht="25">
      <c r="A1" s="2453" t="s">
        <v>718</v>
      </c>
      <c r="B1" s="2453"/>
      <c r="C1" s="2453"/>
      <c r="D1" s="2453"/>
      <c r="E1" s="2453"/>
      <c r="F1" s="2453"/>
      <c r="G1" s="2453"/>
      <c r="H1" s="2453"/>
      <c r="I1" s="2453"/>
      <c r="J1" s="44"/>
    </row>
    <row r="2" spans="1:11" ht="14.5" thickBot="1"/>
    <row r="3" spans="1:11" ht="37.5" customHeight="1" thickTop="1" thickBot="1">
      <c r="A3" s="2730" t="s">
        <v>716</v>
      </c>
      <c r="B3" s="2731"/>
      <c r="C3" s="2731"/>
      <c r="D3" s="2731"/>
      <c r="E3" s="2731"/>
      <c r="F3" s="2731"/>
      <c r="G3" s="2731"/>
      <c r="H3" s="2731"/>
      <c r="I3" s="2732"/>
    </row>
    <row r="4" spans="1:11" ht="14.5" thickTop="1">
      <c r="A4" s="45"/>
    </row>
    <row r="5" spans="1:11" ht="17.5">
      <c r="A5" s="2638" t="s">
        <v>338</v>
      </c>
      <c r="B5" s="2695" t="s">
        <v>719</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147900</v>
      </c>
      <c r="C8" s="1035">
        <v>0.82</v>
      </c>
      <c r="D8" s="1035">
        <v>0.79500000000000004</v>
      </c>
      <c r="E8" s="1035">
        <v>0.84299999999999997</v>
      </c>
      <c r="F8" s="1043">
        <v>19100</v>
      </c>
      <c r="G8" s="1035">
        <v>0.81399999999999995</v>
      </c>
      <c r="H8" s="1035">
        <v>0.755</v>
      </c>
      <c r="I8" s="1035">
        <v>0.86099999999999999</v>
      </c>
    </row>
    <row r="9" spans="1:11">
      <c r="A9" s="1036">
        <v>2012</v>
      </c>
      <c r="B9" s="1045">
        <v>162100</v>
      </c>
      <c r="C9" s="1037">
        <v>0.80800000000000005</v>
      </c>
      <c r="D9" s="1037">
        <v>0.78</v>
      </c>
      <c r="E9" s="1037">
        <v>0.83399999999999996</v>
      </c>
      <c r="F9" s="1045">
        <v>22600</v>
      </c>
      <c r="G9" s="1037">
        <v>0.81399999999999995</v>
      </c>
      <c r="H9" s="1037">
        <v>0.745</v>
      </c>
      <c r="I9" s="1037">
        <v>0.86699999999999999</v>
      </c>
    </row>
    <row r="10" spans="1:11">
      <c r="A10" s="738">
        <v>2013</v>
      </c>
      <c r="B10" s="1043">
        <v>162100</v>
      </c>
      <c r="C10" s="1035">
        <v>0.84699999999999998</v>
      </c>
      <c r="D10" s="1035">
        <v>0.82299999999999995</v>
      </c>
      <c r="E10" s="1035">
        <v>0.86799999999999999</v>
      </c>
      <c r="F10" s="1043">
        <v>24800</v>
      </c>
      <c r="G10" s="1035">
        <v>0.84599999999999997</v>
      </c>
      <c r="H10" s="1035">
        <v>0.78500000000000003</v>
      </c>
      <c r="I10" s="1035">
        <v>0.89200000000000002</v>
      </c>
    </row>
    <row r="11" spans="1:11">
      <c r="A11" s="1036">
        <v>2014</v>
      </c>
      <c r="B11" s="1045">
        <v>158900</v>
      </c>
      <c r="C11" s="1037">
        <v>0.83499999999999996</v>
      </c>
      <c r="D11" s="1037">
        <v>0.80900000000000005</v>
      </c>
      <c r="E11" s="1037">
        <v>0.85799999999999998</v>
      </c>
      <c r="F11" s="1045">
        <v>22300</v>
      </c>
      <c r="G11" s="1037">
        <v>0.86699999999999999</v>
      </c>
      <c r="H11" s="1037">
        <v>0.81799999999999995</v>
      </c>
      <c r="I11" s="1037">
        <v>0.90400000000000003</v>
      </c>
    </row>
    <row r="12" spans="1:11">
      <c r="A12" s="738">
        <v>2015</v>
      </c>
      <c r="B12" s="1043">
        <v>159900</v>
      </c>
      <c r="C12" s="1035">
        <v>0.85699999999999998</v>
      </c>
      <c r="D12" s="1035">
        <v>0.83499999999999996</v>
      </c>
      <c r="E12" s="1035">
        <v>0.877</v>
      </c>
      <c r="F12" s="1043">
        <v>23200</v>
      </c>
      <c r="G12" s="1035">
        <v>0.83099999999999996</v>
      </c>
      <c r="H12" s="1035">
        <v>0.76600000000000001</v>
      </c>
      <c r="I12" s="1035">
        <v>0.88100000000000001</v>
      </c>
    </row>
    <row r="13" spans="1:11">
      <c r="A13" s="1036">
        <v>2016</v>
      </c>
      <c r="B13" s="1045">
        <v>167600</v>
      </c>
      <c r="C13" s="1037">
        <v>0.83499999999999996</v>
      </c>
      <c r="D13" s="1037">
        <v>0.81200000000000006</v>
      </c>
      <c r="E13" s="1037">
        <v>0.85599999999999998</v>
      </c>
      <c r="F13" s="1045">
        <v>26300</v>
      </c>
      <c r="G13" s="1037">
        <v>0.85299999999999998</v>
      </c>
      <c r="H13" s="1037">
        <v>0.80300000000000005</v>
      </c>
      <c r="I13" s="1037">
        <v>0.89200000000000002</v>
      </c>
    </row>
    <row r="14" spans="1:11">
      <c r="A14" s="738">
        <v>2017</v>
      </c>
      <c r="B14" s="1043">
        <v>152500</v>
      </c>
      <c r="C14" s="1035">
        <v>0.82099999999999995</v>
      </c>
      <c r="D14" s="1035">
        <v>0.79500000000000004</v>
      </c>
      <c r="E14" s="1035">
        <v>0.84399999999999997</v>
      </c>
      <c r="F14" s="1043">
        <v>23300</v>
      </c>
      <c r="G14" s="1035">
        <v>0.81200000000000006</v>
      </c>
      <c r="H14" s="1035">
        <v>0.74099999999999999</v>
      </c>
      <c r="I14" s="1035">
        <v>0.86599999999999999</v>
      </c>
    </row>
    <row r="15" spans="1:11">
      <c r="A15" s="1036">
        <v>2018</v>
      </c>
      <c r="B15" s="1045">
        <v>181000</v>
      </c>
      <c r="C15" s="1037">
        <v>0.87</v>
      </c>
      <c r="D15" s="1037">
        <v>0.84899999999999998</v>
      </c>
      <c r="E15" s="1037">
        <v>0.88700000000000001</v>
      </c>
      <c r="F15" s="1045">
        <v>26900</v>
      </c>
      <c r="G15" s="1037">
        <v>0.86</v>
      </c>
      <c r="H15" s="1037">
        <v>0.80200000000000005</v>
      </c>
      <c r="I15" s="1037">
        <v>0.90200000000000002</v>
      </c>
    </row>
    <row r="16" spans="1:11">
      <c r="A16" s="1060">
        <v>2020</v>
      </c>
      <c r="B16" s="1043">
        <v>167200</v>
      </c>
      <c r="C16" s="1035">
        <v>0.83199999999999996</v>
      </c>
      <c r="D16" s="1035">
        <v>0.80800000000000005</v>
      </c>
      <c r="E16" s="1035">
        <v>0.85399999999999998</v>
      </c>
      <c r="F16" s="1043">
        <v>26500</v>
      </c>
      <c r="G16" s="1035">
        <v>0.88100000000000001</v>
      </c>
      <c r="H16" s="1035">
        <v>0.83099999999999996</v>
      </c>
      <c r="I16" s="1035">
        <v>0.91800000000000004</v>
      </c>
    </row>
    <row r="17" spans="1:11">
      <c r="A17" s="45"/>
    </row>
    <row r="18" spans="1:11">
      <c r="A18" s="45"/>
    </row>
    <row r="19" spans="1:11" ht="17.5">
      <c r="A19" s="2638" t="s">
        <v>338</v>
      </c>
      <c r="B19" s="2695" t="s">
        <v>720</v>
      </c>
      <c r="C19" s="2696"/>
      <c r="D19" s="2696"/>
      <c r="E19" s="2696"/>
      <c r="F19" s="2696"/>
      <c r="G19" s="2696"/>
      <c r="H19" s="2696"/>
      <c r="I19" s="2696"/>
      <c r="K19" s="29"/>
    </row>
    <row r="20" spans="1:11" ht="17.5">
      <c r="A20" s="2638"/>
      <c r="B20" s="2640" t="s">
        <v>659</v>
      </c>
      <c r="C20" s="2641"/>
      <c r="D20" s="2641"/>
      <c r="E20" s="2642"/>
      <c r="F20" s="2748" t="s">
        <v>660</v>
      </c>
      <c r="G20" s="2748"/>
      <c r="H20" s="2748"/>
      <c r="I20" s="2749"/>
      <c r="K20" s="29"/>
    </row>
    <row r="21" spans="1:11" s="66" customFormat="1" ht="27.5">
      <c r="A21" s="2639"/>
      <c r="B21" s="1031" t="s">
        <v>661</v>
      </c>
      <c r="C21" s="1032" t="s">
        <v>86</v>
      </c>
      <c r="D21" s="1032" t="s">
        <v>662</v>
      </c>
      <c r="E21" s="1033" t="s">
        <v>663</v>
      </c>
      <c r="F21" s="1031" t="s">
        <v>661</v>
      </c>
      <c r="G21" s="1032" t="s">
        <v>86</v>
      </c>
      <c r="H21" s="1032" t="s">
        <v>662</v>
      </c>
      <c r="I21" s="1034" t="s">
        <v>663</v>
      </c>
      <c r="K21" s="49"/>
    </row>
    <row r="22" spans="1:11">
      <c r="A22" s="738">
        <v>2011</v>
      </c>
      <c r="B22" s="1043">
        <v>25700</v>
      </c>
      <c r="C22" s="1035">
        <v>0.14299999999999999</v>
      </c>
      <c r="D22" s="1035">
        <v>0.123</v>
      </c>
      <c r="E22" s="341">
        <v>0.16500000000000001</v>
      </c>
      <c r="F22" s="366">
        <v>3500</v>
      </c>
      <c r="G22" s="1035">
        <v>0.151</v>
      </c>
      <c r="H22" s="1035">
        <v>0.109</v>
      </c>
      <c r="I22" s="1035">
        <v>0.20399999999999999</v>
      </c>
    </row>
    <row r="23" spans="1:11">
      <c r="A23" s="1036">
        <v>2012</v>
      </c>
      <c r="B23" s="1045">
        <v>32400</v>
      </c>
      <c r="C23" s="1037">
        <v>0.16200000000000001</v>
      </c>
      <c r="D23" s="1037">
        <v>0.13700000000000001</v>
      </c>
      <c r="E23" s="343">
        <v>0.189</v>
      </c>
      <c r="F23" s="374">
        <v>4200</v>
      </c>
      <c r="G23" s="1037">
        <v>0.151</v>
      </c>
      <c r="H23" s="1037">
        <v>0.104</v>
      </c>
      <c r="I23" s="1037">
        <v>0.215</v>
      </c>
    </row>
    <row r="24" spans="1:11">
      <c r="A24" s="738">
        <v>2013</v>
      </c>
      <c r="B24" s="1043">
        <v>22900</v>
      </c>
      <c r="C24" s="1035">
        <v>0.12</v>
      </c>
      <c r="D24" s="1035">
        <v>0.10100000000000001</v>
      </c>
      <c r="E24" s="341">
        <v>0.14099999999999999</v>
      </c>
      <c r="F24" s="366">
        <v>3200</v>
      </c>
      <c r="G24" s="1035">
        <v>0.109</v>
      </c>
      <c r="H24" s="1035">
        <v>7.1999999999999995E-2</v>
      </c>
      <c r="I24" s="1035">
        <v>0.161</v>
      </c>
    </row>
    <row r="25" spans="1:11">
      <c r="A25" s="1036">
        <v>2014</v>
      </c>
      <c r="B25" s="1045">
        <v>24600</v>
      </c>
      <c r="C25" s="1037">
        <v>0.129</v>
      </c>
      <c r="D25" s="1037">
        <v>0.109</v>
      </c>
      <c r="E25" s="343">
        <v>0.153</v>
      </c>
      <c r="F25" s="374">
        <v>2200</v>
      </c>
      <c r="G25" s="1037">
        <v>8.5999999999999993E-2</v>
      </c>
      <c r="H25" s="1037">
        <v>5.7000000000000002E-2</v>
      </c>
      <c r="I25" s="1037">
        <v>0.128</v>
      </c>
    </row>
    <row r="26" spans="1:11">
      <c r="A26" s="738">
        <v>2015</v>
      </c>
      <c r="B26" s="1043">
        <v>20400</v>
      </c>
      <c r="C26" s="1035">
        <v>0.109</v>
      </c>
      <c r="D26" s="1035">
        <v>9.2999999999999999E-2</v>
      </c>
      <c r="E26" s="341">
        <v>0.128</v>
      </c>
      <c r="F26" s="366">
        <v>3600</v>
      </c>
      <c r="G26" s="1035">
        <v>0.129</v>
      </c>
      <c r="H26" s="1035">
        <v>0.09</v>
      </c>
      <c r="I26" s="1035">
        <v>0.18099999999999999</v>
      </c>
    </row>
    <row r="27" spans="1:11">
      <c r="A27" s="1036">
        <v>2016</v>
      </c>
      <c r="B27" s="1045">
        <v>25800</v>
      </c>
      <c r="C27" s="1037">
        <v>0.128</v>
      </c>
      <c r="D27" s="1037">
        <v>0.11</v>
      </c>
      <c r="E27" s="343">
        <v>0.14899999999999999</v>
      </c>
      <c r="F27" s="374">
        <v>2900</v>
      </c>
      <c r="G27" s="1037">
        <v>9.5000000000000001E-2</v>
      </c>
      <c r="H27" s="1037">
        <v>6.5000000000000002E-2</v>
      </c>
      <c r="I27" s="1037">
        <v>0.13700000000000001</v>
      </c>
    </row>
    <row r="28" spans="1:11">
      <c r="A28" s="738">
        <v>2017</v>
      </c>
      <c r="B28" s="1043">
        <v>23600</v>
      </c>
      <c r="C28" s="1035">
        <v>0.127</v>
      </c>
      <c r="D28" s="1035">
        <v>0.109</v>
      </c>
      <c r="E28" s="341">
        <v>0.14699999999999999</v>
      </c>
      <c r="F28" s="366">
        <v>3800</v>
      </c>
      <c r="G28" s="1035">
        <v>0.13300000000000001</v>
      </c>
      <c r="H28" s="1035">
        <v>9.5000000000000001E-2</v>
      </c>
      <c r="I28" s="1035">
        <v>0.185</v>
      </c>
    </row>
    <row r="29" spans="1:11">
      <c r="A29" s="1036">
        <v>2018</v>
      </c>
      <c r="B29" s="1045">
        <v>20200</v>
      </c>
      <c r="C29" s="1037">
        <v>9.7000000000000003E-2</v>
      </c>
      <c r="D29" s="1037">
        <v>8.2000000000000003E-2</v>
      </c>
      <c r="E29" s="343">
        <v>0.115</v>
      </c>
      <c r="F29" s="374">
        <v>3600</v>
      </c>
      <c r="G29" s="1037">
        <v>0.11600000000000001</v>
      </c>
      <c r="H29" s="1037">
        <v>7.5999999999999998E-2</v>
      </c>
      <c r="I29" s="1037">
        <v>0.17100000000000001</v>
      </c>
    </row>
    <row r="30" spans="1:11">
      <c r="A30" s="1060">
        <v>2020</v>
      </c>
      <c r="B30" s="1043">
        <v>25100</v>
      </c>
      <c r="C30" s="1035">
        <v>0.125</v>
      </c>
      <c r="D30" s="1035">
        <v>0.106</v>
      </c>
      <c r="E30" s="341">
        <v>0.14699999999999999</v>
      </c>
      <c r="F30" s="366">
        <v>2900</v>
      </c>
      <c r="G30" s="1035">
        <v>9.6000000000000002E-2</v>
      </c>
      <c r="H30" s="1035">
        <v>6.4000000000000001E-2</v>
      </c>
      <c r="I30" s="1035">
        <v>0.14099999999999999</v>
      </c>
    </row>
    <row r="31" spans="1:11">
      <c r="A31" s="45"/>
    </row>
    <row r="32" spans="1:11">
      <c r="A32" s="45"/>
    </row>
    <row r="33" spans="1:11" ht="17.5">
      <c r="A33" s="2638" t="s">
        <v>338</v>
      </c>
      <c r="B33" s="2695" t="s">
        <v>721</v>
      </c>
      <c r="C33" s="2696"/>
      <c r="D33" s="2696"/>
      <c r="E33" s="2696"/>
      <c r="F33" s="2696"/>
      <c r="G33" s="2696"/>
      <c r="H33" s="2696"/>
      <c r="I33" s="2696"/>
      <c r="K33" s="29"/>
    </row>
    <row r="34" spans="1:11" ht="20.149999999999999" customHeight="1">
      <c r="A34" s="2638"/>
      <c r="B34" s="2640" t="s">
        <v>659</v>
      </c>
      <c r="C34" s="2641"/>
      <c r="D34" s="2641"/>
      <c r="E34" s="2642"/>
      <c r="F34" s="2748" t="s">
        <v>660</v>
      </c>
      <c r="G34" s="2748"/>
      <c r="H34" s="2748"/>
      <c r="I34" s="2749"/>
      <c r="K34" s="29"/>
    </row>
    <row r="35" spans="1:11" s="66" customFormat="1" ht="27.5">
      <c r="A35" s="2639"/>
      <c r="B35" s="1031" t="s">
        <v>661</v>
      </c>
      <c r="C35" s="1032" t="s">
        <v>86</v>
      </c>
      <c r="D35" s="1032" t="s">
        <v>662</v>
      </c>
      <c r="E35" s="1033" t="s">
        <v>663</v>
      </c>
      <c r="F35" s="1031" t="s">
        <v>661</v>
      </c>
      <c r="G35" s="1032" t="s">
        <v>86</v>
      </c>
      <c r="H35" s="1032" t="s">
        <v>662</v>
      </c>
      <c r="I35" s="1034" t="s">
        <v>663</v>
      </c>
      <c r="K35" s="49"/>
    </row>
    <row r="36" spans="1:11">
      <c r="A36" s="738">
        <v>2011</v>
      </c>
      <c r="B36" s="1043">
        <v>5800</v>
      </c>
      <c r="C36" s="1035">
        <v>3.2000000000000001E-2</v>
      </c>
      <c r="D36" s="1035">
        <v>2.3E-2</v>
      </c>
      <c r="E36" s="341">
        <v>4.4999999999999998E-2</v>
      </c>
      <c r="F36" s="1079" t="s">
        <v>114</v>
      </c>
      <c r="G36" s="1073" t="s">
        <v>114</v>
      </c>
      <c r="H36" s="1073" t="s">
        <v>114</v>
      </c>
      <c r="I36" s="1073" t="s">
        <v>114</v>
      </c>
    </row>
    <row r="37" spans="1:11">
      <c r="A37" s="1036">
        <v>2012</v>
      </c>
      <c r="B37" s="1045">
        <v>6000</v>
      </c>
      <c r="C37" s="1037">
        <v>0.03</v>
      </c>
      <c r="D37" s="1037">
        <v>2.1999999999999999E-2</v>
      </c>
      <c r="E37" s="343">
        <v>4.1000000000000002E-2</v>
      </c>
      <c r="F37" s="1080" t="s">
        <v>114</v>
      </c>
      <c r="G37" s="1075" t="s">
        <v>114</v>
      </c>
      <c r="H37" s="1075" t="s">
        <v>114</v>
      </c>
      <c r="I37" s="1075" t="s">
        <v>114</v>
      </c>
    </row>
    <row r="38" spans="1:11">
      <c r="A38" s="738">
        <v>2013</v>
      </c>
      <c r="B38" s="1043">
        <v>5900</v>
      </c>
      <c r="C38" s="1035">
        <v>3.1E-2</v>
      </c>
      <c r="D38" s="1035">
        <v>2.1000000000000001E-2</v>
      </c>
      <c r="E38" s="341">
        <v>4.4999999999999998E-2</v>
      </c>
      <c r="F38" s="1079" t="s">
        <v>114</v>
      </c>
      <c r="G38" s="1073" t="s">
        <v>114</v>
      </c>
      <c r="H38" s="1073" t="s">
        <v>114</v>
      </c>
      <c r="I38" s="1073" t="s">
        <v>114</v>
      </c>
    </row>
    <row r="39" spans="1:11">
      <c r="A39" s="1036">
        <v>2014</v>
      </c>
      <c r="B39" s="1045">
        <v>6300</v>
      </c>
      <c r="C39" s="1037">
        <v>3.3000000000000002E-2</v>
      </c>
      <c r="D39" s="1037">
        <v>2.3E-2</v>
      </c>
      <c r="E39" s="343">
        <v>4.7E-2</v>
      </c>
      <c r="F39" s="1080" t="s">
        <v>114</v>
      </c>
      <c r="G39" s="1075" t="s">
        <v>114</v>
      </c>
      <c r="H39" s="1075" t="s">
        <v>114</v>
      </c>
      <c r="I39" s="1075" t="s">
        <v>114</v>
      </c>
    </row>
    <row r="40" spans="1:11">
      <c r="A40" s="738">
        <v>2015</v>
      </c>
      <c r="B40" s="1043">
        <v>6000</v>
      </c>
      <c r="C40" s="1035">
        <v>3.2000000000000001E-2</v>
      </c>
      <c r="D40" s="1035">
        <v>2.1999999999999999E-2</v>
      </c>
      <c r="E40" s="341">
        <v>4.7E-2</v>
      </c>
      <c r="F40" s="1079" t="s">
        <v>114</v>
      </c>
      <c r="G40" s="1073" t="s">
        <v>114</v>
      </c>
      <c r="H40" s="1073" t="s">
        <v>114</v>
      </c>
      <c r="I40" s="1073" t="s">
        <v>114</v>
      </c>
    </row>
    <row r="41" spans="1:11">
      <c r="A41" s="1036">
        <v>2016</v>
      </c>
      <c r="B41" s="1045">
        <v>6800</v>
      </c>
      <c r="C41" s="1037">
        <v>3.4000000000000002E-2</v>
      </c>
      <c r="D41" s="1037">
        <v>2.4E-2</v>
      </c>
      <c r="E41" s="343">
        <v>4.8000000000000001E-2</v>
      </c>
      <c r="F41" s="370">
        <v>1500</v>
      </c>
      <c r="G41" s="1076">
        <v>4.8000000000000001E-2</v>
      </c>
      <c r="H41" s="1076">
        <v>2.7E-2</v>
      </c>
      <c r="I41" s="1076">
        <v>8.5999999999999993E-2</v>
      </c>
    </row>
    <row r="42" spans="1:11">
      <c r="A42" s="738">
        <v>2017</v>
      </c>
      <c r="B42" s="1043">
        <v>8800</v>
      </c>
      <c r="C42" s="1035">
        <v>4.7E-2</v>
      </c>
      <c r="D42" s="1035">
        <v>3.4000000000000002E-2</v>
      </c>
      <c r="E42" s="341">
        <v>6.6000000000000003E-2</v>
      </c>
      <c r="F42" s="1079" t="s">
        <v>114</v>
      </c>
      <c r="G42" s="1073" t="s">
        <v>114</v>
      </c>
      <c r="H42" s="1073" t="s">
        <v>114</v>
      </c>
      <c r="I42" s="1073" t="s">
        <v>114</v>
      </c>
    </row>
    <row r="43" spans="1:11">
      <c r="A43" s="1036">
        <v>2018</v>
      </c>
      <c r="B43" s="1045">
        <v>6900</v>
      </c>
      <c r="C43" s="1037">
        <v>3.3000000000000002E-2</v>
      </c>
      <c r="D43" s="1037">
        <v>2.4E-2</v>
      </c>
      <c r="E43" s="343">
        <v>4.4999999999999998E-2</v>
      </c>
      <c r="F43" s="1080" t="s">
        <v>114</v>
      </c>
      <c r="G43" s="1075" t="s">
        <v>114</v>
      </c>
      <c r="H43" s="1075" t="s">
        <v>114</v>
      </c>
      <c r="I43" s="1075" t="s">
        <v>114</v>
      </c>
    </row>
    <row r="44" spans="1:11">
      <c r="A44" s="1060">
        <v>2020</v>
      </c>
      <c r="B44" s="1043">
        <v>7500</v>
      </c>
      <c r="C44" s="1035">
        <v>3.6999999999999998E-2</v>
      </c>
      <c r="D44" s="1035">
        <v>2.8000000000000001E-2</v>
      </c>
      <c r="E44" s="341">
        <v>0.05</v>
      </c>
      <c r="F44" s="1079" t="s">
        <v>114</v>
      </c>
      <c r="G44" s="1073" t="s">
        <v>114</v>
      </c>
      <c r="H44" s="1073" t="s">
        <v>114</v>
      </c>
      <c r="I44" s="1073" t="s">
        <v>114</v>
      </c>
    </row>
    <row r="45" spans="1:11">
      <c r="A45" s="45"/>
    </row>
    <row r="46" spans="1:11">
      <c r="A46" s="45"/>
    </row>
    <row r="47" spans="1:11" ht="17.5">
      <c r="A47" s="2638" t="s">
        <v>338</v>
      </c>
      <c r="B47" s="2695" t="s">
        <v>722</v>
      </c>
      <c r="C47" s="2696"/>
      <c r="D47" s="2696"/>
      <c r="E47" s="2696"/>
      <c r="F47" s="2696"/>
      <c r="G47" s="2696"/>
      <c r="H47" s="2696"/>
      <c r="I47" s="2696"/>
      <c r="K47" s="29"/>
    </row>
    <row r="48" spans="1:11" ht="20.149999999999999" customHeight="1">
      <c r="A48" s="2638"/>
      <c r="B48" s="2640" t="s">
        <v>659</v>
      </c>
      <c r="C48" s="2641"/>
      <c r="D48" s="2641"/>
      <c r="E48" s="2642"/>
      <c r="F48" s="2748" t="s">
        <v>660</v>
      </c>
      <c r="G48" s="2748"/>
      <c r="H48" s="2748"/>
      <c r="I48" s="2749"/>
      <c r="K48" s="29"/>
    </row>
    <row r="49" spans="1:11" s="66" customFormat="1" ht="27.5">
      <c r="A49" s="2639"/>
      <c r="B49" s="1031" t="s">
        <v>661</v>
      </c>
      <c r="C49" s="1032" t="s">
        <v>86</v>
      </c>
      <c r="D49" s="1032" t="s">
        <v>662</v>
      </c>
      <c r="E49" s="1033" t="s">
        <v>663</v>
      </c>
      <c r="F49" s="1031" t="s">
        <v>661</v>
      </c>
      <c r="G49" s="1032" t="s">
        <v>86</v>
      </c>
      <c r="H49" s="1032" t="s">
        <v>662</v>
      </c>
      <c r="I49" s="1034" t="s">
        <v>663</v>
      </c>
      <c r="K49" s="49"/>
    </row>
    <row r="50" spans="1:11">
      <c r="A50" s="738">
        <v>2011</v>
      </c>
      <c r="B50" s="1073" t="s">
        <v>114</v>
      </c>
      <c r="C50" s="1073" t="s">
        <v>114</v>
      </c>
      <c r="D50" s="1073" t="s">
        <v>114</v>
      </c>
      <c r="E50" s="1081" t="s">
        <v>114</v>
      </c>
      <c r="F50" s="1079" t="s">
        <v>114</v>
      </c>
      <c r="G50" s="1073" t="s">
        <v>114</v>
      </c>
      <c r="H50" s="1073" t="s">
        <v>114</v>
      </c>
      <c r="I50" s="1073" t="s">
        <v>114</v>
      </c>
    </row>
    <row r="51" spans="1:11">
      <c r="A51" s="1036">
        <v>2012</v>
      </c>
      <c r="B51" s="1075" t="s">
        <v>114</v>
      </c>
      <c r="C51" s="1075" t="s">
        <v>114</v>
      </c>
      <c r="D51" s="1075" t="s">
        <v>114</v>
      </c>
      <c r="E51" s="1082" t="s">
        <v>114</v>
      </c>
      <c r="F51" s="1080">
        <v>50</v>
      </c>
      <c r="G51" s="1075" t="s">
        <v>723</v>
      </c>
      <c r="H51" s="1075" t="s">
        <v>723</v>
      </c>
      <c r="I51" s="1075" t="s">
        <v>723</v>
      </c>
    </row>
    <row r="52" spans="1:11">
      <c r="A52" s="738">
        <v>2013</v>
      </c>
      <c r="B52" s="1073" t="s">
        <v>114</v>
      </c>
      <c r="C52" s="1073" t="s">
        <v>114</v>
      </c>
      <c r="D52" s="1073" t="s">
        <v>114</v>
      </c>
      <c r="E52" s="1081" t="s">
        <v>114</v>
      </c>
      <c r="F52" s="1079" t="s">
        <v>114</v>
      </c>
      <c r="G52" s="1073" t="s">
        <v>114</v>
      </c>
      <c r="H52" s="1073" t="s">
        <v>114</v>
      </c>
      <c r="I52" s="1073" t="s">
        <v>114</v>
      </c>
    </row>
    <row r="53" spans="1:11">
      <c r="A53" s="1036">
        <v>2014</v>
      </c>
      <c r="B53" s="1075" t="s">
        <v>114</v>
      </c>
      <c r="C53" s="1075" t="s">
        <v>114</v>
      </c>
      <c r="D53" s="1075" t="s">
        <v>114</v>
      </c>
      <c r="E53" s="1082" t="s">
        <v>114</v>
      </c>
      <c r="F53" s="1080" t="s">
        <v>114</v>
      </c>
      <c r="G53" s="1075" t="s">
        <v>114</v>
      </c>
      <c r="H53" s="1075" t="s">
        <v>114</v>
      </c>
      <c r="I53" s="1075" t="s">
        <v>114</v>
      </c>
    </row>
    <row r="54" spans="1:11">
      <c r="A54" s="738">
        <v>2015</v>
      </c>
      <c r="B54" s="1073" t="s">
        <v>114</v>
      </c>
      <c r="C54" s="1073" t="s">
        <v>114</v>
      </c>
      <c r="D54" s="1073" t="s">
        <v>114</v>
      </c>
      <c r="E54" s="1081" t="s">
        <v>114</v>
      </c>
      <c r="F54" s="1079">
        <v>50</v>
      </c>
      <c r="G54" s="1073" t="s">
        <v>723</v>
      </c>
      <c r="H54" s="1073" t="s">
        <v>723</v>
      </c>
      <c r="I54" s="1073" t="s">
        <v>723</v>
      </c>
    </row>
    <row r="55" spans="1:11">
      <c r="A55" s="1036">
        <v>2016</v>
      </c>
      <c r="B55" s="1075" t="s">
        <v>114</v>
      </c>
      <c r="C55" s="1075" t="s">
        <v>114</v>
      </c>
      <c r="D55" s="1075" t="s">
        <v>114</v>
      </c>
      <c r="E55" s="1082" t="s">
        <v>114</v>
      </c>
      <c r="F55" s="1080" t="s">
        <v>114</v>
      </c>
      <c r="G55" s="1075" t="s">
        <v>114</v>
      </c>
      <c r="H55" s="1075" t="s">
        <v>114</v>
      </c>
      <c r="I55" s="1075" t="s">
        <v>114</v>
      </c>
    </row>
    <row r="56" spans="1:11">
      <c r="A56" s="738">
        <v>2017</v>
      </c>
      <c r="B56" s="1073" t="s">
        <v>114</v>
      </c>
      <c r="C56" s="1073" t="s">
        <v>114</v>
      </c>
      <c r="D56" s="1073" t="s">
        <v>114</v>
      </c>
      <c r="E56" s="1081" t="s">
        <v>114</v>
      </c>
      <c r="F56" s="1079" t="s">
        <v>114</v>
      </c>
      <c r="G56" s="1073" t="s">
        <v>114</v>
      </c>
      <c r="H56" s="1073" t="s">
        <v>114</v>
      </c>
      <c r="I56" s="1073" t="s">
        <v>114</v>
      </c>
    </row>
    <row r="57" spans="1:11">
      <c r="A57" s="1036">
        <v>2018</v>
      </c>
      <c r="B57" s="1075" t="s">
        <v>114</v>
      </c>
      <c r="C57" s="1075" t="s">
        <v>114</v>
      </c>
      <c r="D57" s="1075" t="s">
        <v>114</v>
      </c>
      <c r="E57" s="1082" t="s">
        <v>114</v>
      </c>
      <c r="F57" s="1080" t="s">
        <v>114</v>
      </c>
      <c r="G57" s="1075" t="s">
        <v>114</v>
      </c>
      <c r="H57" s="1075" t="s">
        <v>114</v>
      </c>
      <c r="I57" s="1075" t="s">
        <v>114</v>
      </c>
    </row>
    <row r="58" spans="1:11">
      <c r="A58" s="1060">
        <v>2020</v>
      </c>
      <c r="B58" s="1073" t="s">
        <v>114</v>
      </c>
      <c r="C58" s="1073" t="s">
        <v>114</v>
      </c>
      <c r="D58" s="1073" t="s">
        <v>114</v>
      </c>
      <c r="E58" s="1081" t="s">
        <v>114</v>
      </c>
      <c r="F58" s="1079" t="s">
        <v>114</v>
      </c>
      <c r="G58" s="1073" t="s">
        <v>114</v>
      </c>
      <c r="H58" s="1073" t="s">
        <v>114</v>
      </c>
      <c r="I58" s="1073" t="s">
        <v>114</v>
      </c>
    </row>
    <row r="59" spans="1:11">
      <c r="A59" s="1083"/>
    </row>
    <row r="60" spans="1:11">
      <c r="A60" s="2778" t="s">
        <v>664</v>
      </c>
      <c r="B60" s="2515"/>
      <c r="C60" s="2515"/>
      <c r="D60" s="2515"/>
      <c r="E60" s="2515"/>
      <c r="F60" s="2515"/>
      <c r="G60" s="2515"/>
      <c r="H60" s="2515"/>
      <c r="I60" s="2515"/>
    </row>
    <row r="61" spans="1:11">
      <c r="A61" s="45"/>
    </row>
    <row r="62" spans="1:11" ht="60" customHeight="1">
      <c r="A62" s="2795" t="s">
        <v>665</v>
      </c>
      <c r="B62" s="2795"/>
      <c r="C62" s="2795"/>
      <c r="D62" s="2795"/>
      <c r="E62" s="2795"/>
      <c r="F62" s="2795"/>
      <c r="G62" s="2795"/>
      <c r="H62" s="2795"/>
      <c r="I62" s="2795"/>
    </row>
    <row r="63" spans="1:11">
      <c r="A63" s="45"/>
    </row>
  </sheetData>
  <mergeCells count="20">
    <mergeCell ref="A1:I1"/>
    <mergeCell ref="A3:I3"/>
    <mergeCell ref="A5:A7"/>
    <mergeCell ref="B5:I5"/>
    <mergeCell ref="B6:E6"/>
    <mergeCell ref="F6:I6"/>
    <mergeCell ref="A62:I62"/>
    <mergeCell ref="A19:A21"/>
    <mergeCell ref="B19:I19"/>
    <mergeCell ref="B20:E20"/>
    <mergeCell ref="F20:I20"/>
    <mergeCell ref="A33:A35"/>
    <mergeCell ref="B33:I33"/>
    <mergeCell ref="B34:E34"/>
    <mergeCell ref="F34:I34"/>
    <mergeCell ref="A47:A49"/>
    <mergeCell ref="B47:I47"/>
    <mergeCell ref="B48:E48"/>
    <mergeCell ref="F48:I48"/>
    <mergeCell ref="A60:I60"/>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18E83-4AE9-4854-92CC-68B72E036559}">
  <dimension ref="A1:M22"/>
  <sheetViews>
    <sheetView workbookViewId="0">
      <selection sqref="A1:XFD1048576"/>
    </sheetView>
  </sheetViews>
  <sheetFormatPr defaultColWidth="9" defaultRowHeight="14"/>
  <cols>
    <col min="1" max="1" width="13.33203125" style="63" customWidth="1"/>
    <col min="2" max="7" width="10.75" style="45" customWidth="1"/>
    <col min="8" max="8" width="12.08203125" style="45" customWidth="1"/>
    <col min="9" max="11" width="10.75" style="45" customWidth="1"/>
    <col min="12" max="12" width="9" style="45"/>
    <col min="13" max="13" width="9" style="54"/>
    <col min="14" max="16384" width="9" style="45"/>
  </cols>
  <sheetData>
    <row r="1" spans="1:13" ht="25">
      <c r="A1" s="2453" t="s">
        <v>724</v>
      </c>
      <c r="B1" s="2453"/>
      <c r="C1" s="2453"/>
      <c r="D1" s="2453"/>
      <c r="E1" s="2453"/>
      <c r="F1" s="2453"/>
      <c r="G1" s="2453"/>
      <c r="H1" s="2453"/>
      <c r="I1" s="2453"/>
      <c r="J1" s="2453"/>
      <c r="K1" s="2453"/>
      <c r="L1" s="44"/>
    </row>
    <row r="2" spans="1:13" ht="14.5" thickBot="1"/>
    <row r="3" spans="1:13" ht="15" thickTop="1" thickBot="1">
      <c r="A3" s="3049" t="s">
        <v>725</v>
      </c>
      <c r="B3" s="3049"/>
      <c r="C3" s="3049"/>
      <c r="D3" s="3049"/>
      <c r="E3" s="3049"/>
      <c r="F3" s="3049"/>
      <c r="G3" s="3049"/>
      <c r="H3" s="3049"/>
      <c r="I3" s="3049"/>
      <c r="J3" s="3049"/>
      <c r="K3" s="3049"/>
    </row>
    <row r="4" spans="1:13" s="7" customFormat="1" ht="14.5" thickTop="1">
      <c r="M4" s="8"/>
    </row>
    <row r="5" spans="1:13" ht="17.5">
      <c r="A5" s="3050" t="s">
        <v>338</v>
      </c>
      <c r="B5" s="2569" t="s">
        <v>726</v>
      </c>
      <c r="C5" s="2568"/>
      <c r="D5" s="2568"/>
      <c r="E5" s="2568"/>
      <c r="F5" s="2568"/>
      <c r="G5" s="2568"/>
      <c r="H5" s="2568"/>
      <c r="I5" s="2568"/>
      <c r="J5" s="2568"/>
      <c r="K5" s="2568"/>
      <c r="L5" s="1084"/>
      <c r="M5" s="29"/>
    </row>
    <row r="6" spans="1:13" s="66" customFormat="1" ht="46">
      <c r="A6" s="3050"/>
      <c r="B6" s="999" t="s">
        <v>89</v>
      </c>
      <c r="C6" s="1030" t="s">
        <v>85</v>
      </c>
      <c r="D6" s="1030" t="s">
        <v>90</v>
      </c>
      <c r="E6" s="1030" t="s">
        <v>91</v>
      </c>
      <c r="F6" s="1030" t="s">
        <v>92</v>
      </c>
      <c r="G6" s="1030" t="s">
        <v>93</v>
      </c>
      <c r="H6" s="1030" t="s">
        <v>94</v>
      </c>
      <c r="I6" s="1030" t="s">
        <v>95</v>
      </c>
      <c r="J6" s="1030" t="s">
        <v>96</v>
      </c>
      <c r="K6" s="1030" t="s">
        <v>97</v>
      </c>
      <c r="L6" s="1072"/>
      <c r="M6" s="54"/>
    </row>
    <row r="7" spans="1:13">
      <c r="A7" s="1085">
        <v>2011</v>
      </c>
      <c r="B7" s="1086">
        <v>0.80400000000000005</v>
      </c>
      <c r="C7" s="1035">
        <v>0.81399999999999995</v>
      </c>
      <c r="D7" s="1035">
        <v>0.874</v>
      </c>
      <c r="E7" s="1035">
        <v>0.83099999999999996</v>
      </c>
      <c r="F7" s="1035">
        <v>0.83299999999999996</v>
      </c>
      <c r="G7" s="1087" t="s">
        <v>114</v>
      </c>
      <c r="H7" s="1073" t="s">
        <v>114</v>
      </c>
      <c r="I7" s="1073" t="s">
        <v>114</v>
      </c>
      <c r="J7" s="1073" t="s">
        <v>114</v>
      </c>
      <c r="K7" s="1035">
        <v>0.85199999999999998</v>
      </c>
      <c r="L7" s="1074"/>
    </row>
    <row r="8" spans="1:13">
      <c r="A8" s="1036">
        <v>2012</v>
      </c>
      <c r="B8" s="1088">
        <v>0.77800000000000002</v>
      </c>
      <c r="C8" s="1037">
        <v>0.81399999999999995</v>
      </c>
      <c r="D8" s="1037">
        <v>0.85199999999999998</v>
      </c>
      <c r="E8" s="1037">
        <v>0.872</v>
      </c>
      <c r="F8" s="1037">
        <v>0.81399999999999995</v>
      </c>
      <c r="G8" s="1089" t="s">
        <v>114</v>
      </c>
      <c r="H8" s="1075" t="s">
        <v>114</v>
      </c>
      <c r="I8" s="1075" t="s">
        <v>114</v>
      </c>
      <c r="J8" s="1075" t="s">
        <v>114</v>
      </c>
      <c r="K8" s="1037">
        <v>0.71699999999999997</v>
      </c>
      <c r="L8" s="1074"/>
    </row>
    <row r="9" spans="1:13">
      <c r="A9" s="738">
        <v>2013</v>
      </c>
      <c r="B9" s="1086">
        <v>0.82</v>
      </c>
      <c r="C9" s="1035">
        <v>0.85099999999999998</v>
      </c>
      <c r="D9" s="1035">
        <v>0.92500000000000004</v>
      </c>
      <c r="E9" s="1035">
        <v>0.873</v>
      </c>
      <c r="F9" s="1035">
        <v>0.85299999999999998</v>
      </c>
      <c r="G9" s="1090" t="s">
        <v>114</v>
      </c>
      <c r="H9" s="1073" t="s">
        <v>114</v>
      </c>
      <c r="I9" s="1073" t="s">
        <v>114</v>
      </c>
      <c r="J9" s="1073" t="s">
        <v>114</v>
      </c>
      <c r="K9" s="1035">
        <v>0.81699999999999995</v>
      </c>
      <c r="L9" s="1074"/>
    </row>
    <row r="10" spans="1:13">
      <c r="A10" s="1036">
        <v>2014</v>
      </c>
      <c r="B10" s="1088">
        <v>0.8</v>
      </c>
      <c r="C10" s="1037">
        <v>0.878</v>
      </c>
      <c r="D10" s="1037">
        <v>0.85899999999999999</v>
      </c>
      <c r="E10" s="1037">
        <v>0.82599999999999996</v>
      </c>
      <c r="F10" s="1037">
        <v>0.876</v>
      </c>
      <c r="G10" s="1089" t="s">
        <v>114</v>
      </c>
      <c r="H10" s="1076">
        <v>0.745</v>
      </c>
      <c r="I10" s="1075" t="s">
        <v>114</v>
      </c>
      <c r="J10" s="1075" t="s">
        <v>114</v>
      </c>
      <c r="K10" s="1037">
        <v>0.74099999999999999</v>
      </c>
      <c r="L10" s="1074"/>
    </row>
    <row r="11" spans="1:13">
      <c r="A11" s="738">
        <v>2015</v>
      </c>
      <c r="B11" s="1086">
        <v>0.79500000000000004</v>
      </c>
      <c r="C11" s="1035">
        <v>0.83099999999999996</v>
      </c>
      <c r="D11" s="1035">
        <v>0.90300000000000002</v>
      </c>
      <c r="E11" s="1035">
        <v>0.84699999999999998</v>
      </c>
      <c r="F11" s="1035">
        <v>0.93799999999999994</v>
      </c>
      <c r="G11" s="1090" t="s">
        <v>114</v>
      </c>
      <c r="H11" s="1073" t="s">
        <v>114</v>
      </c>
      <c r="I11" s="1073" t="s">
        <v>114</v>
      </c>
      <c r="J11" s="1073" t="s">
        <v>114</v>
      </c>
      <c r="K11" s="1035">
        <v>0.81200000000000006</v>
      </c>
      <c r="L11" s="1074"/>
    </row>
    <row r="12" spans="1:13">
      <c r="A12" s="1038">
        <v>2016</v>
      </c>
      <c r="B12" s="1088">
        <v>0.81799999999999995</v>
      </c>
      <c r="C12" s="1037">
        <v>0.85599999999999998</v>
      </c>
      <c r="D12" s="1037">
        <v>0.75800000000000001</v>
      </c>
      <c r="E12" s="1037">
        <v>0.85</v>
      </c>
      <c r="F12" s="1037">
        <v>0.86699999999999999</v>
      </c>
      <c r="G12" s="1089" t="s">
        <v>114</v>
      </c>
      <c r="H12" s="1076">
        <v>0.68899999999999995</v>
      </c>
      <c r="I12" s="1075" t="s">
        <v>114</v>
      </c>
      <c r="J12" s="1075" t="s">
        <v>114</v>
      </c>
      <c r="K12" s="1037">
        <v>0.88900000000000001</v>
      </c>
      <c r="L12" s="1074"/>
    </row>
    <row r="13" spans="1:13">
      <c r="A13" s="1060">
        <v>2017</v>
      </c>
      <c r="B13" s="1086">
        <v>0.79100000000000004</v>
      </c>
      <c r="C13" s="1035">
        <v>0.83299999999999996</v>
      </c>
      <c r="D13" s="1035">
        <v>0.85299999999999998</v>
      </c>
      <c r="E13" s="1035">
        <v>0.8</v>
      </c>
      <c r="F13" s="1035">
        <v>0.85899999999999999</v>
      </c>
      <c r="G13" s="1090" t="s">
        <v>114</v>
      </c>
      <c r="H13" s="1073" t="s">
        <v>114</v>
      </c>
      <c r="I13" s="1073" t="s">
        <v>114</v>
      </c>
      <c r="J13" s="1073" t="s">
        <v>114</v>
      </c>
      <c r="K13" s="1035">
        <v>0.879</v>
      </c>
      <c r="L13" s="1074"/>
    </row>
    <row r="14" spans="1:13">
      <c r="A14" s="1038">
        <v>2018</v>
      </c>
      <c r="B14" s="1088">
        <v>0.83599999999999997</v>
      </c>
      <c r="C14" s="1037">
        <v>0.86</v>
      </c>
      <c r="D14" s="1037">
        <v>0.91200000000000003</v>
      </c>
      <c r="E14" s="1037">
        <v>0.88700000000000001</v>
      </c>
      <c r="F14" s="1037">
        <v>0.90700000000000003</v>
      </c>
      <c r="G14" s="1089" t="s">
        <v>114</v>
      </c>
      <c r="H14" s="1075" t="s">
        <v>114</v>
      </c>
      <c r="I14" s="1037">
        <v>0.93700000000000006</v>
      </c>
      <c r="J14" s="1037">
        <v>0.84699999999999998</v>
      </c>
      <c r="K14" s="1075" t="s">
        <v>114</v>
      </c>
      <c r="L14" s="1074"/>
    </row>
    <row r="15" spans="1:13">
      <c r="A15" s="1060">
        <v>2020</v>
      </c>
      <c r="B15" s="1086">
        <v>0.79300000000000004</v>
      </c>
      <c r="C15" s="1035">
        <v>0.88500000000000001</v>
      </c>
      <c r="D15" s="1035">
        <v>0.86199999999999999</v>
      </c>
      <c r="E15" s="1035">
        <v>0.876</v>
      </c>
      <c r="F15" s="1035">
        <v>0.82499999999999996</v>
      </c>
      <c r="G15" s="1090" t="s">
        <v>114</v>
      </c>
      <c r="H15" s="1073" t="s">
        <v>114</v>
      </c>
      <c r="I15" s="1035">
        <v>0.81799999999999995</v>
      </c>
      <c r="J15" s="1073" t="s">
        <v>114</v>
      </c>
      <c r="K15" s="1073" t="s">
        <v>114</v>
      </c>
      <c r="L15" s="1074"/>
    </row>
    <row r="16" spans="1:13" ht="31.5" customHeight="1">
      <c r="A16" s="2808" t="s">
        <v>708</v>
      </c>
      <c r="B16" s="2809"/>
      <c r="C16" s="2809"/>
      <c r="D16" s="2809"/>
      <c r="E16" s="2809"/>
      <c r="F16" s="2809"/>
      <c r="G16" s="2809"/>
      <c r="H16" s="2809"/>
      <c r="I16" s="2809"/>
      <c r="J16" s="2809"/>
      <c r="K16" s="2810"/>
      <c r="L16" s="1074"/>
    </row>
    <row r="17" spans="1:13" s="7" customFormat="1">
      <c r="M17" s="8"/>
    </row>
    <row r="18" spans="1:13" s="7" customFormat="1">
      <c r="A18" s="2778" t="s">
        <v>664</v>
      </c>
      <c r="B18" s="2515"/>
      <c r="C18" s="2515"/>
      <c r="D18" s="2515"/>
      <c r="E18" s="2515"/>
      <c r="F18" s="2515"/>
      <c r="G18" s="2515"/>
      <c r="H18" s="2515"/>
      <c r="I18" s="2515"/>
      <c r="J18" s="2515"/>
      <c r="K18" s="2515"/>
      <c r="M18" s="8"/>
    </row>
    <row r="19" spans="1:13" s="7" customFormat="1">
      <c r="A19" s="22"/>
      <c r="B19" s="22"/>
      <c r="C19" s="22"/>
      <c r="D19" s="22"/>
      <c r="E19" s="22"/>
      <c r="F19" s="22"/>
      <c r="G19" s="22"/>
      <c r="H19" s="22"/>
      <c r="I19" s="22"/>
      <c r="M19" s="8"/>
    </row>
    <row r="20" spans="1:13" s="7" customFormat="1" ht="58.5" customHeight="1">
      <c r="A20" s="2795" t="s">
        <v>665</v>
      </c>
      <c r="B20" s="2795"/>
      <c r="C20" s="2795"/>
      <c r="D20" s="2795"/>
      <c r="E20" s="2795"/>
      <c r="F20" s="2795"/>
      <c r="G20" s="2795"/>
      <c r="H20" s="2795"/>
      <c r="I20" s="2795"/>
      <c r="J20" s="2795"/>
      <c r="K20" s="2795"/>
      <c r="M20" s="8"/>
    </row>
    <row r="21" spans="1:13" s="7" customFormat="1">
      <c r="M21" s="8"/>
    </row>
    <row r="22" spans="1:13" s="7" customFormat="1">
      <c r="M22" s="8"/>
    </row>
  </sheetData>
  <mergeCells count="7">
    <mergeCell ref="A20:K20"/>
    <mergeCell ref="A1:K1"/>
    <mergeCell ref="A3:K3"/>
    <mergeCell ref="A5:A6"/>
    <mergeCell ref="B5:K5"/>
    <mergeCell ref="A16:K16"/>
    <mergeCell ref="A18:K18"/>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8458F-28DE-49A1-9268-EA1C020A762F}">
  <dimension ref="A1:K16"/>
  <sheetViews>
    <sheetView topLeftCell="A4" workbookViewId="0">
      <selection activeCell="A3" sqref="A3:XFD3"/>
    </sheetView>
  </sheetViews>
  <sheetFormatPr defaultColWidth="9" defaultRowHeight="14"/>
  <cols>
    <col min="1" max="1" width="13.25" style="63" customWidth="1"/>
    <col min="2" max="9" width="11.33203125" style="45" customWidth="1"/>
    <col min="10" max="10" width="9" style="45"/>
    <col min="11" max="11" width="9" style="54"/>
    <col min="12" max="16384" width="9" style="45"/>
  </cols>
  <sheetData>
    <row r="1" spans="1:11" ht="36" customHeight="1">
      <c r="A1" s="2453" t="s">
        <v>727</v>
      </c>
      <c r="B1" s="2453"/>
      <c r="C1" s="2453"/>
      <c r="D1" s="2453"/>
      <c r="E1" s="2453"/>
      <c r="F1" s="2453"/>
      <c r="G1" s="2453"/>
      <c r="H1" s="2453"/>
      <c r="I1" s="2453"/>
    </row>
    <row r="2" spans="1:11" ht="14.5" thickBot="1"/>
    <row r="3" spans="1:11" ht="55.5" customHeight="1" thickTop="1" thickBot="1">
      <c r="A3" s="2730" t="s">
        <v>728</v>
      </c>
      <c r="B3" s="2731"/>
      <c r="C3" s="2731"/>
      <c r="D3" s="2731"/>
      <c r="E3" s="2731"/>
      <c r="F3" s="2731"/>
      <c r="G3" s="2731"/>
      <c r="H3" s="2731"/>
      <c r="I3" s="2732"/>
    </row>
    <row r="4" spans="1:11" ht="14.5" thickTop="1">
      <c r="A4" s="45"/>
    </row>
    <row r="5" spans="1:11" ht="17.5">
      <c r="A5" s="2638" t="s">
        <v>338</v>
      </c>
      <c r="B5" s="2695" t="s">
        <v>729</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2015</v>
      </c>
      <c r="B8" s="1043">
        <v>249600</v>
      </c>
      <c r="C8" s="1035">
        <v>0.83799999999999997</v>
      </c>
      <c r="D8" s="1035">
        <v>0.81200000000000006</v>
      </c>
      <c r="E8" s="341">
        <v>0.86199999999999999</v>
      </c>
      <c r="F8" s="366">
        <v>58800</v>
      </c>
      <c r="G8" s="1035">
        <v>0.86499999999999999</v>
      </c>
      <c r="H8" s="1035">
        <v>0.81599999999999995</v>
      </c>
      <c r="I8" s="1035">
        <v>0.90200000000000002</v>
      </c>
    </row>
    <row r="9" spans="1:11">
      <c r="A9" s="1036">
        <v>2016</v>
      </c>
      <c r="B9" s="1045">
        <v>268600</v>
      </c>
      <c r="C9" s="1037">
        <v>0.84399999999999997</v>
      </c>
      <c r="D9" s="1037">
        <v>0.82099999999999995</v>
      </c>
      <c r="E9" s="343">
        <v>0.86399999999999999</v>
      </c>
      <c r="F9" s="374">
        <v>55200</v>
      </c>
      <c r="G9" s="1037">
        <v>0.85599999999999998</v>
      </c>
      <c r="H9" s="1037">
        <v>0.81299999999999994</v>
      </c>
      <c r="I9" s="1037">
        <v>0.89100000000000001</v>
      </c>
    </row>
    <row r="10" spans="1:11">
      <c r="A10" s="738">
        <v>2018</v>
      </c>
      <c r="B10" s="1043">
        <v>272900</v>
      </c>
      <c r="C10" s="1035">
        <v>0.871</v>
      </c>
      <c r="D10" s="1035">
        <v>0.85</v>
      </c>
      <c r="E10" s="341">
        <v>0.88900000000000001</v>
      </c>
      <c r="F10" s="366">
        <v>56900</v>
      </c>
      <c r="G10" s="1035">
        <v>0.86499999999999999</v>
      </c>
      <c r="H10" s="1035">
        <v>0.80600000000000005</v>
      </c>
      <c r="I10" s="1035">
        <v>0.90800000000000003</v>
      </c>
    </row>
    <row r="11" spans="1:11">
      <c r="A11" s="1038">
        <v>2020</v>
      </c>
      <c r="B11" s="1045">
        <v>245200</v>
      </c>
      <c r="C11" s="1037">
        <v>0.80200000000000005</v>
      </c>
      <c r="D11" s="1037">
        <v>0.77700000000000002</v>
      </c>
      <c r="E11" s="343">
        <v>0.82499999999999996</v>
      </c>
      <c r="F11" s="374">
        <v>54200</v>
      </c>
      <c r="G11" s="1037">
        <v>0.83399999999999996</v>
      </c>
      <c r="H11" s="1037">
        <v>0.77500000000000002</v>
      </c>
      <c r="I11" s="1037">
        <v>0.879</v>
      </c>
    </row>
    <row r="12" spans="1:11">
      <c r="A12" s="45"/>
    </row>
    <row r="13" spans="1:11">
      <c r="A13" s="2778" t="s">
        <v>664</v>
      </c>
      <c r="B13" s="2515"/>
      <c r="C13" s="2515"/>
      <c r="D13" s="2515"/>
      <c r="E13" s="2515"/>
      <c r="F13" s="2515"/>
      <c r="G13" s="2515"/>
      <c r="H13" s="2515"/>
      <c r="I13" s="2515"/>
    </row>
    <row r="14" spans="1:11">
      <c r="A14" s="22"/>
      <c r="B14" s="22"/>
      <c r="C14" s="22"/>
      <c r="D14" s="22"/>
      <c r="E14" s="22"/>
      <c r="F14" s="22"/>
      <c r="G14" s="22"/>
      <c r="H14" s="22"/>
      <c r="I14" s="22"/>
    </row>
    <row r="15" spans="1:11" ht="60" customHeight="1">
      <c r="A15" s="2795" t="s">
        <v>665</v>
      </c>
      <c r="B15" s="2795"/>
      <c r="C15" s="2795"/>
      <c r="D15" s="2795"/>
      <c r="E15" s="2795"/>
      <c r="F15" s="2795"/>
      <c r="G15" s="2795"/>
      <c r="H15" s="2795"/>
      <c r="I15" s="2795"/>
    </row>
    <row r="16" spans="1:11">
      <c r="A16" s="45"/>
    </row>
  </sheetData>
  <mergeCells count="8">
    <mergeCell ref="A13:I13"/>
    <mergeCell ref="A15:I15"/>
    <mergeCell ref="A1:I1"/>
    <mergeCell ref="A3:I3"/>
    <mergeCell ref="A5:A7"/>
    <mergeCell ref="B5:I5"/>
    <mergeCell ref="B6:E6"/>
    <mergeCell ref="F6:I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E93C-B50D-47FD-8F84-73C1F81074F7}">
  <dimension ref="A1:X121"/>
  <sheetViews>
    <sheetView workbookViewId="0">
      <selection sqref="A1:XFD1048576"/>
    </sheetView>
  </sheetViews>
  <sheetFormatPr defaultColWidth="9" defaultRowHeight="14"/>
  <cols>
    <col min="1" max="1" width="12.58203125" style="316" customWidth="1"/>
    <col min="2" max="21" width="9.58203125" style="270" customWidth="1"/>
    <col min="22" max="22" width="12.5" style="270" customWidth="1"/>
    <col min="23" max="23" width="9" style="270"/>
    <col min="24" max="24" width="9" style="269"/>
    <col min="25" max="16384" width="9" style="270"/>
  </cols>
  <sheetData>
    <row r="1" spans="1:24" ht="25">
      <c r="A1" s="2453" t="s">
        <v>1470</v>
      </c>
      <c r="B1" s="2453"/>
      <c r="C1" s="2453"/>
      <c r="D1" s="2453"/>
      <c r="E1" s="2453"/>
      <c r="F1" s="2453"/>
      <c r="G1" s="2453"/>
      <c r="H1" s="2453"/>
      <c r="I1" s="2453"/>
      <c r="J1" s="2453"/>
      <c r="K1" s="2453"/>
      <c r="L1" s="2453"/>
      <c r="M1" s="2453"/>
      <c r="N1" s="2453"/>
      <c r="O1" s="2453"/>
      <c r="P1" s="2453"/>
      <c r="Q1" s="2453"/>
      <c r="R1" s="2453"/>
      <c r="S1" s="2453"/>
      <c r="T1" s="2453"/>
      <c r="U1" s="2453"/>
      <c r="V1" s="2453"/>
      <c r="W1" s="268"/>
    </row>
    <row r="3" spans="1:24" s="358" customFormat="1" ht="20">
      <c r="A3" s="2537" t="s">
        <v>186</v>
      </c>
      <c r="B3" s="2540" t="s">
        <v>187</v>
      </c>
      <c r="C3" s="2541"/>
      <c r="D3" s="2541"/>
      <c r="E3" s="2541"/>
      <c r="F3" s="2541"/>
      <c r="G3" s="2541"/>
      <c r="H3" s="2541"/>
      <c r="I3" s="2541"/>
      <c r="J3" s="2541"/>
      <c r="K3" s="2541"/>
      <c r="L3" s="2541"/>
      <c r="M3" s="2541"/>
      <c r="N3" s="2541"/>
      <c r="O3" s="2541"/>
      <c r="P3" s="2541"/>
      <c r="Q3" s="2541"/>
      <c r="R3" s="2541"/>
      <c r="S3" s="2541"/>
      <c r="T3" s="2541"/>
      <c r="U3" s="2542"/>
      <c r="V3" s="2543" t="s">
        <v>188</v>
      </c>
      <c r="W3" s="40"/>
      <c r="X3" s="29"/>
    </row>
    <row r="4" spans="1:24" s="358" customFormat="1" ht="32.5">
      <c r="A4" s="2538"/>
      <c r="B4" s="2534" t="s">
        <v>1174</v>
      </c>
      <c r="C4" s="2535"/>
      <c r="D4" s="2534" t="s">
        <v>85</v>
      </c>
      <c r="E4" s="2535"/>
      <c r="F4" s="2534" t="s">
        <v>90</v>
      </c>
      <c r="G4" s="2535"/>
      <c r="H4" s="2534" t="s">
        <v>91</v>
      </c>
      <c r="I4" s="2535"/>
      <c r="J4" s="2534" t="s">
        <v>92</v>
      </c>
      <c r="K4" s="2535"/>
      <c r="L4" s="2534" t="s">
        <v>93</v>
      </c>
      <c r="M4" s="2535"/>
      <c r="N4" s="2534" t="s">
        <v>94</v>
      </c>
      <c r="O4" s="2535"/>
      <c r="P4" s="2534" t="s">
        <v>95</v>
      </c>
      <c r="Q4" s="2535"/>
      <c r="R4" s="2534" t="s">
        <v>96</v>
      </c>
      <c r="S4" s="2535"/>
      <c r="T4" s="2534" t="s">
        <v>97</v>
      </c>
      <c r="U4" s="2536"/>
      <c r="V4" s="2543"/>
      <c r="X4" s="65"/>
    </row>
    <row r="5" spans="1:24" s="358" customFormat="1" ht="20">
      <c r="A5" s="2539"/>
      <c r="B5" s="422" t="s">
        <v>99</v>
      </c>
      <c r="C5" s="423" t="s">
        <v>152</v>
      </c>
      <c r="D5" s="422" t="s">
        <v>99</v>
      </c>
      <c r="E5" s="423" t="s">
        <v>152</v>
      </c>
      <c r="F5" s="422" t="s">
        <v>99</v>
      </c>
      <c r="G5" s="423" t="s">
        <v>152</v>
      </c>
      <c r="H5" s="422" t="s">
        <v>99</v>
      </c>
      <c r="I5" s="423" t="s">
        <v>152</v>
      </c>
      <c r="J5" s="422" t="s">
        <v>99</v>
      </c>
      <c r="K5" s="423" t="s">
        <v>152</v>
      </c>
      <c r="L5" s="422" t="s">
        <v>99</v>
      </c>
      <c r="M5" s="423" t="s">
        <v>152</v>
      </c>
      <c r="N5" s="422" t="s">
        <v>99</v>
      </c>
      <c r="O5" s="423" t="s">
        <v>152</v>
      </c>
      <c r="P5" s="422" t="s">
        <v>99</v>
      </c>
      <c r="Q5" s="423" t="s">
        <v>152</v>
      </c>
      <c r="R5" s="422" t="s">
        <v>99</v>
      </c>
      <c r="S5" s="423" t="s">
        <v>152</v>
      </c>
      <c r="T5" s="422" t="s">
        <v>99</v>
      </c>
      <c r="U5" s="424" t="s">
        <v>152</v>
      </c>
      <c r="V5" s="2544"/>
      <c r="W5" s="40"/>
      <c r="X5" s="29"/>
    </row>
    <row r="6" spans="1:24" s="358" customFormat="1">
      <c r="A6" s="317">
        <v>2000</v>
      </c>
      <c r="B6" s="51">
        <v>389</v>
      </c>
      <c r="C6" s="333">
        <f>B6/V6</f>
        <v>0.20030895983522143</v>
      </c>
      <c r="D6" s="51">
        <v>874</v>
      </c>
      <c r="E6" s="333">
        <f>D6/V6</f>
        <v>0.45005149330587024</v>
      </c>
      <c r="F6" s="51">
        <v>24</v>
      </c>
      <c r="G6" s="333">
        <f>F6/V6</f>
        <v>1.2358393408856848E-2</v>
      </c>
      <c r="H6" s="51">
        <v>304</v>
      </c>
      <c r="I6" s="333">
        <f>H6/V6</f>
        <v>0.15653964984552007</v>
      </c>
      <c r="J6" s="51">
        <v>164</v>
      </c>
      <c r="K6" s="333">
        <f>J6/V6</f>
        <v>8.4449021627188467E-2</v>
      </c>
      <c r="L6" s="51">
        <v>12</v>
      </c>
      <c r="M6" s="333">
        <f>L6/V6</f>
        <v>6.1791967044284241E-3</v>
      </c>
      <c r="N6" s="51">
        <v>44</v>
      </c>
      <c r="O6" s="333">
        <f>N6/V6</f>
        <v>2.2657054582904221E-2</v>
      </c>
      <c r="P6" s="51">
        <v>24</v>
      </c>
      <c r="Q6" s="333">
        <f>P6/V6</f>
        <v>1.2358393408856848E-2</v>
      </c>
      <c r="R6" s="51">
        <v>82</v>
      </c>
      <c r="S6" s="333">
        <f>R6/V6</f>
        <v>4.2224510813594233E-2</v>
      </c>
      <c r="T6" s="51">
        <v>23</v>
      </c>
      <c r="U6" s="333">
        <f>T6/V6</f>
        <v>1.184346035015448E-2</v>
      </c>
      <c r="V6" s="51">
        <v>1942</v>
      </c>
      <c r="W6" s="401"/>
    </row>
    <row r="7" spans="1:24" s="358" customFormat="1">
      <c r="A7" s="322">
        <v>2001</v>
      </c>
      <c r="B7" s="56">
        <v>366</v>
      </c>
      <c r="C7" s="336">
        <f t="shared" ref="C7:C27" si="0">B7/V7</f>
        <v>0.18683001531393567</v>
      </c>
      <c r="D7" s="56">
        <v>879</v>
      </c>
      <c r="E7" s="336">
        <f t="shared" ref="E7:E27" si="1">D7/V7</f>
        <v>0.44869831546707506</v>
      </c>
      <c r="F7" s="56">
        <v>23</v>
      </c>
      <c r="G7" s="336">
        <f t="shared" ref="G7:G27" si="2">F7/V7</f>
        <v>1.1740684022460439E-2</v>
      </c>
      <c r="H7" s="56">
        <v>298</v>
      </c>
      <c r="I7" s="336">
        <f t="shared" ref="I7:I27" si="3">H7/V7</f>
        <v>0.15211842776927004</v>
      </c>
      <c r="J7" s="56">
        <v>178</v>
      </c>
      <c r="K7" s="336">
        <f t="shared" ref="K7:K27" si="4">J7/V7</f>
        <v>9.0862685043389485E-2</v>
      </c>
      <c r="L7" s="56">
        <v>16</v>
      </c>
      <c r="M7" s="336">
        <f t="shared" ref="M7:M27" si="5">L7/V7</f>
        <v>8.1674323634507405E-3</v>
      </c>
      <c r="N7" s="56">
        <v>51</v>
      </c>
      <c r="O7" s="336">
        <f t="shared" ref="O7:O27" si="6">N7/V7</f>
        <v>2.6033690658499236E-2</v>
      </c>
      <c r="P7" s="56">
        <v>24</v>
      </c>
      <c r="Q7" s="336">
        <f t="shared" ref="Q7:Q27" si="7">P7/V7</f>
        <v>1.2251148545176111E-2</v>
      </c>
      <c r="R7" s="56">
        <v>90</v>
      </c>
      <c r="S7" s="336">
        <f t="shared" ref="S7:S27" si="8">R7/V7</f>
        <v>4.5941807044410414E-2</v>
      </c>
      <c r="T7" s="56">
        <v>31</v>
      </c>
      <c r="U7" s="336">
        <f t="shared" ref="U7:U27" si="9">T7/V7</f>
        <v>1.582440020418581E-2</v>
      </c>
      <c r="V7" s="56">
        <v>1959</v>
      </c>
      <c r="W7" s="401"/>
    </row>
    <row r="8" spans="1:24" s="358" customFormat="1">
      <c r="A8" s="317">
        <v>2002</v>
      </c>
      <c r="B8" s="51">
        <v>365</v>
      </c>
      <c r="C8" s="333">
        <f t="shared" si="0"/>
        <v>0.18159203980099503</v>
      </c>
      <c r="D8" s="51">
        <v>928</v>
      </c>
      <c r="E8" s="333">
        <f t="shared" si="1"/>
        <v>0.46169154228855719</v>
      </c>
      <c r="F8" s="51">
        <v>20</v>
      </c>
      <c r="G8" s="333">
        <f t="shared" si="2"/>
        <v>9.9502487562189053E-3</v>
      </c>
      <c r="H8" s="51">
        <v>295</v>
      </c>
      <c r="I8" s="333">
        <f t="shared" si="3"/>
        <v>0.14676616915422885</v>
      </c>
      <c r="J8" s="51">
        <v>187</v>
      </c>
      <c r="K8" s="333">
        <f t="shared" si="4"/>
        <v>9.3034825870646765E-2</v>
      </c>
      <c r="L8" s="51">
        <v>11</v>
      </c>
      <c r="M8" s="333">
        <f t="shared" si="5"/>
        <v>5.4726368159203984E-3</v>
      </c>
      <c r="N8" s="51">
        <v>46</v>
      </c>
      <c r="O8" s="333">
        <f t="shared" si="6"/>
        <v>2.2885572139303482E-2</v>
      </c>
      <c r="P8" s="51">
        <v>18</v>
      </c>
      <c r="Q8" s="333">
        <f t="shared" si="7"/>
        <v>8.9552238805970154E-3</v>
      </c>
      <c r="R8" s="51">
        <v>105</v>
      </c>
      <c r="S8" s="333">
        <f t="shared" si="8"/>
        <v>5.2238805970149252E-2</v>
      </c>
      <c r="T8" s="51">
        <v>31</v>
      </c>
      <c r="U8" s="333">
        <f t="shared" si="9"/>
        <v>1.5422885572139304E-2</v>
      </c>
      <c r="V8" s="51">
        <v>2010</v>
      </c>
      <c r="W8" s="401"/>
    </row>
    <row r="9" spans="1:24" s="358" customFormat="1">
      <c r="A9" s="325">
        <v>2003</v>
      </c>
      <c r="B9" s="56">
        <v>440</v>
      </c>
      <c r="C9" s="336">
        <f t="shared" si="0"/>
        <v>0.2047463936714751</v>
      </c>
      <c r="D9" s="56">
        <v>922</v>
      </c>
      <c r="E9" s="336">
        <f t="shared" si="1"/>
        <v>0.42903676128431828</v>
      </c>
      <c r="F9" s="56">
        <v>24</v>
      </c>
      <c r="G9" s="336">
        <f t="shared" si="2"/>
        <v>1.1167985109353188E-2</v>
      </c>
      <c r="H9" s="56">
        <v>302</v>
      </c>
      <c r="I9" s="336">
        <f t="shared" si="3"/>
        <v>0.14053047929269427</v>
      </c>
      <c r="J9" s="56">
        <v>184</v>
      </c>
      <c r="K9" s="336">
        <f t="shared" si="4"/>
        <v>8.5621219171707771E-2</v>
      </c>
      <c r="L9" s="56">
        <v>12</v>
      </c>
      <c r="M9" s="336">
        <f t="shared" si="5"/>
        <v>5.583992554676594E-3</v>
      </c>
      <c r="N9" s="56">
        <v>52</v>
      </c>
      <c r="O9" s="336">
        <f t="shared" si="6"/>
        <v>2.4197301070265239E-2</v>
      </c>
      <c r="P9" s="56">
        <v>31</v>
      </c>
      <c r="Q9" s="336">
        <f t="shared" si="7"/>
        <v>1.4425314099581201E-2</v>
      </c>
      <c r="R9" s="56">
        <v>145</v>
      </c>
      <c r="S9" s="336">
        <f t="shared" si="8"/>
        <v>6.747324336900884E-2</v>
      </c>
      <c r="T9" s="56">
        <v>33</v>
      </c>
      <c r="U9" s="336">
        <f t="shared" si="9"/>
        <v>1.5355979525360632E-2</v>
      </c>
      <c r="V9" s="56">
        <v>2149</v>
      </c>
      <c r="W9" s="401"/>
    </row>
    <row r="10" spans="1:24" s="358" customFormat="1">
      <c r="A10" s="317">
        <v>2004</v>
      </c>
      <c r="B10" s="51">
        <v>449</v>
      </c>
      <c r="C10" s="333">
        <f t="shared" si="0"/>
        <v>0.20134529147982064</v>
      </c>
      <c r="D10" s="51">
        <v>1018</v>
      </c>
      <c r="E10" s="333">
        <f t="shared" si="1"/>
        <v>0.45650224215246638</v>
      </c>
      <c r="F10" s="51">
        <v>26</v>
      </c>
      <c r="G10" s="333">
        <f t="shared" si="2"/>
        <v>1.1659192825112108E-2</v>
      </c>
      <c r="H10" s="51">
        <v>283</v>
      </c>
      <c r="I10" s="333">
        <f t="shared" si="3"/>
        <v>0.12690582959641256</v>
      </c>
      <c r="J10" s="51">
        <v>169</v>
      </c>
      <c r="K10" s="333">
        <f t="shared" si="4"/>
        <v>7.5784753363228693E-2</v>
      </c>
      <c r="L10" s="51">
        <v>20</v>
      </c>
      <c r="M10" s="333">
        <f t="shared" si="5"/>
        <v>8.9686098654708519E-3</v>
      </c>
      <c r="N10" s="51">
        <v>45</v>
      </c>
      <c r="O10" s="333">
        <f t="shared" si="6"/>
        <v>2.0179372197309416E-2</v>
      </c>
      <c r="P10" s="51">
        <v>30</v>
      </c>
      <c r="Q10" s="333">
        <f t="shared" si="7"/>
        <v>1.3452914798206279E-2</v>
      </c>
      <c r="R10" s="51">
        <v>146</v>
      </c>
      <c r="S10" s="333">
        <f t="shared" si="8"/>
        <v>6.5470852017937217E-2</v>
      </c>
      <c r="T10" s="51">
        <v>39</v>
      </c>
      <c r="U10" s="333">
        <f t="shared" si="9"/>
        <v>1.7488789237668161E-2</v>
      </c>
      <c r="V10" s="51">
        <v>2230</v>
      </c>
      <c r="W10" s="401"/>
    </row>
    <row r="11" spans="1:24" s="358" customFormat="1">
      <c r="A11" s="325">
        <v>2005</v>
      </c>
      <c r="B11" s="56">
        <v>467</v>
      </c>
      <c r="C11" s="336">
        <f t="shared" si="0"/>
        <v>0.20330866347409665</v>
      </c>
      <c r="D11" s="56">
        <v>1030</v>
      </c>
      <c r="E11" s="336">
        <f t="shared" si="1"/>
        <v>0.44841097083151937</v>
      </c>
      <c r="F11" s="56">
        <v>29</v>
      </c>
      <c r="G11" s="336">
        <f t="shared" si="2"/>
        <v>1.2625163256421419E-2</v>
      </c>
      <c r="H11" s="56">
        <v>313</v>
      </c>
      <c r="I11" s="336">
        <f t="shared" si="3"/>
        <v>0.13626469307792774</v>
      </c>
      <c r="J11" s="56">
        <v>162</v>
      </c>
      <c r="K11" s="336">
        <f t="shared" si="4"/>
        <v>7.0526774053112751E-2</v>
      </c>
      <c r="L11" s="56">
        <v>18</v>
      </c>
      <c r="M11" s="336">
        <f t="shared" si="5"/>
        <v>7.8363082281236399E-3</v>
      </c>
      <c r="N11" s="56">
        <v>48</v>
      </c>
      <c r="O11" s="336">
        <f t="shared" si="6"/>
        <v>2.0896821941663039E-2</v>
      </c>
      <c r="P11" s="56">
        <v>38</v>
      </c>
      <c r="Q11" s="336">
        <f t="shared" si="7"/>
        <v>1.654331737048324E-2</v>
      </c>
      <c r="R11" s="56">
        <v>151</v>
      </c>
      <c r="S11" s="336">
        <f t="shared" si="8"/>
        <v>6.5737919024814975E-2</v>
      </c>
      <c r="T11" s="56">
        <v>38</v>
      </c>
      <c r="U11" s="336">
        <f t="shared" si="9"/>
        <v>1.654331737048324E-2</v>
      </c>
      <c r="V11" s="56">
        <v>2297</v>
      </c>
      <c r="W11" s="401"/>
    </row>
    <row r="12" spans="1:24" s="358" customFormat="1">
      <c r="A12" s="317">
        <v>2006</v>
      </c>
      <c r="B12" s="51">
        <v>492</v>
      </c>
      <c r="C12" s="333">
        <f t="shared" si="0"/>
        <v>0.20707070707070707</v>
      </c>
      <c r="D12" s="51">
        <v>1028</v>
      </c>
      <c r="E12" s="333">
        <f t="shared" si="1"/>
        <v>0.43265993265993263</v>
      </c>
      <c r="F12" s="51">
        <v>33</v>
      </c>
      <c r="G12" s="333">
        <f t="shared" si="2"/>
        <v>1.3888888888888888E-2</v>
      </c>
      <c r="H12" s="51">
        <v>305</v>
      </c>
      <c r="I12" s="333">
        <f t="shared" si="3"/>
        <v>0.12836700336700338</v>
      </c>
      <c r="J12" s="51">
        <v>164</v>
      </c>
      <c r="K12" s="333">
        <f t="shared" si="4"/>
        <v>6.9023569023569029E-2</v>
      </c>
      <c r="L12" s="51">
        <v>19</v>
      </c>
      <c r="M12" s="333">
        <f t="shared" si="5"/>
        <v>7.9966329966329967E-3</v>
      </c>
      <c r="N12" s="51">
        <v>64</v>
      </c>
      <c r="O12" s="333">
        <f t="shared" si="6"/>
        <v>2.6936026936026935E-2</v>
      </c>
      <c r="P12" s="51">
        <v>41</v>
      </c>
      <c r="Q12" s="333">
        <f t="shared" si="7"/>
        <v>1.7255892255892257E-2</v>
      </c>
      <c r="R12" s="51">
        <v>166</v>
      </c>
      <c r="S12" s="333">
        <f t="shared" si="8"/>
        <v>6.9865319865319866E-2</v>
      </c>
      <c r="T12" s="51">
        <v>59</v>
      </c>
      <c r="U12" s="333">
        <f t="shared" si="9"/>
        <v>2.4831649831649833E-2</v>
      </c>
      <c r="V12" s="51">
        <v>2376</v>
      </c>
      <c r="W12" s="401"/>
    </row>
    <row r="13" spans="1:24" s="358" customFormat="1">
      <c r="A13" s="322">
        <v>2007</v>
      </c>
      <c r="B13" s="56">
        <v>570</v>
      </c>
      <c r="C13" s="336">
        <f t="shared" si="0"/>
        <v>0.22556390977443608</v>
      </c>
      <c r="D13" s="56">
        <v>1036</v>
      </c>
      <c r="E13" s="336">
        <f t="shared" si="1"/>
        <v>0.4099722991689751</v>
      </c>
      <c r="F13" s="56">
        <v>35</v>
      </c>
      <c r="G13" s="336">
        <f t="shared" si="2"/>
        <v>1.3850415512465374E-2</v>
      </c>
      <c r="H13" s="56">
        <v>328</v>
      </c>
      <c r="I13" s="336">
        <f t="shared" si="3"/>
        <v>0.12979817965967549</v>
      </c>
      <c r="J13" s="56">
        <v>183</v>
      </c>
      <c r="K13" s="336">
        <f t="shared" si="4"/>
        <v>7.241788682231895E-2</v>
      </c>
      <c r="L13" s="56">
        <v>15</v>
      </c>
      <c r="M13" s="336">
        <f t="shared" si="5"/>
        <v>5.9358923624851598E-3</v>
      </c>
      <c r="N13" s="56">
        <v>56</v>
      </c>
      <c r="O13" s="336">
        <f t="shared" si="6"/>
        <v>2.2160664819944598E-2</v>
      </c>
      <c r="P13" s="56">
        <v>42</v>
      </c>
      <c r="Q13" s="336">
        <f t="shared" si="7"/>
        <v>1.662049861495845E-2</v>
      </c>
      <c r="R13" s="56">
        <v>205</v>
      </c>
      <c r="S13" s="336">
        <f t="shared" si="8"/>
        <v>8.1123862287297191E-2</v>
      </c>
      <c r="T13" s="56">
        <v>55</v>
      </c>
      <c r="U13" s="336">
        <f t="shared" si="9"/>
        <v>2.1764938662445589E-2</v>
      </c>
      <c r="V13" s="56">
        <v>2527</v>
      </c>
      <c r="W13" s="401"/>
    </row>
    <row r="14" spans="1:24" s="358" customFormat="1">
      <c r="A14" s="317">
        <v>2008</v>
      </c>
      <c r="B14" s="51">
        <v>549</v>
      </c>
      <c r="C14" s="333">
        <f t="shared" si="0"/>
        <v>0.20970206264323912</v>
      </c>
      <c r="D14" s="51">
        <v>1137</v>
      </c>
      <c r="E14" s="333">
        <f t="shared" si="1"/>
        <v>0.43430099312452253</v>
      </c>
      <c r="F14" s="51">
        <v>36</v>
      </c>
      <c r="G14" s="333">
        <f t="shared" si="2"/>
        <v>1.3750954927425516E-2</v>
      </c>
      <c r="H14" s="51">
        <v>328</v>
      </c>
      <c r="I14" s="333">
        <f t="shared" si="3"/>
        <v>0.12528647822765471</v>
      </c>
      <c r="J14" s="51">
        <v>166</v>
      </c>
      <c r="K14" s="333">
        <f t="shared" si="4"/>
        <v>6.3407181054239883E-2</v>
      </c>
      <c r="L14" s="51">
        <v>21</v>
      </c>
      <c r="M14" s="333">
        <f t="shared" si="5"/>
        <v>8.0213903743315516E-3</v>
      </c>
      <c r="N14" s="51">
        <v>68</v>
      </c>
      <c r="O14" s="333">
        <f t="shared" si="6"/>
        <v>2.5974025974025976E-2</v>
      </c>
      <c r="P14" s="51">
        <v>48</v>
      </c>
      <c r="Q14" s="333">
        <f t="shared" si="7"/>
        <v>1.8334606569900689E-2</v>
      </c>
      <c r="R14" s="51">
        <v>211</v>
      </c>
      <c r="S14" s="333">
        <f t="shared" si="8"/>
        <v>8.0595874713521767E-2</v>
      </c>
      <c r="T14" s="51">
        <v>53</v>
      </c>
      <c r="U14" s="333">
        <f t="shared" si="9"/>
        <v>2.024446142093201E-2</v>
      </c>
      <c r="V14" s="51">
        <v>2618</v>
      </c>
      <c r="W14" s="401"/>
    </row>
    <row r="15" spans="1:24" s="358" customFormat="1">
      <c r="A15" s="322">
        <v>2009</v>
      </c>
      <c r="B15" s="56">
        <v>512</v>
      </c>
      <c r="C15" s="336">
        <f t="shared" si="0"/>
        <v>0.20703598867771936</v>
      </c>
      <c r="D15" s="56">
        <v>1069</v>
      </c>
      <c r="E15" s="336">
        <f t="shared" si="1"/>
        <v>0.4322684997978164</v>
      </c>
      <c r="F15" s="56">
        <v>29</v>
      </c>
      <c r="G15" s="336">
        <f t="shared" si="2"/>
        <v>1.1726647796198949E-2</v>
      </c>
      <c r="H15" s="56">
        <v>307</v>
      </c>
      <c r="I15" s="336">
        <f t="shared" si="3"/>
        <v>0.12414071977355438</v>
      </c>
      <c r="J15" s="56">
        <v>145</v>
      </c>
      <c r="K15" s="336">
        <f t="shared" si="4"/>
        <v>5.8633238980994741E-2</v>
      </c>
      <c r="L15" s="56">
        <v>25</v>
      </c>
      <c r="M15" s="336">
        <f t="shared" si="5"/>
        <v>1.0109179134654266E-2</v>
      </c>
      <c r="N15" s="56">
        <v>57</v>
      </c>
      <c r="O15" s="336">
        <f t="shared" si="6"/>
        <v>2.3048928427011728E-2</v>
      </c>
      <c r="P15" s="56">
        <v>46</v>
      </c>
      <c r="Q15" s="336">
        <f t="shared" si="7"/>
        <v>1.8600889607763849E-2</v>
      </c>
      <c r="R15" s="56">
        <v>220</v>
      </c>
      <c r="S15" s="336">
        <f t="shared" si="8"/>
        <v>8.8960776384957543E-2</v>
      </c>
      <c r="T15" s="56">
        <v>57</v>
      </c>
      <c r="U15" s="336">
        <f t="shared" si="9"/>
        <v>2.3048928427011728E-2</v>
      </c>
      <c r="V15" s="56">
        <v>2473</v>
      </c>
      <c r="W15" s="401"/>
    </row>
    <row r="16" spans="1:24" s="358" customFormat="1">
      <c r="A16" s="317">
        <v>2010</v>
      </c>
      <c r="B16" s="51">
        <v>447</v>
      </c>
      <c r="C16" s="333">
        <f t="shared" si="0"/>
        <v>0.18734283319362952</v>
      </c>
      <c r="D16" s="51">
        <v>996</v>
      </c>
      <c r="E16" s="333">
        <f t="shared" si="1"/>
        <v>0.41743503772003354</v>
      </c>
      <c r="F16" s="51">
        <v>41</v>
      </c>
      <c r="G16" s="333">
        <f t="shared" si="2"/>
        <v>1.7183570829840736E-2</v>
      </c>
      <c r="H16" s="51">
        <v>322</v>
      </c>
      <c r="I16" s="333">
        <f t="shared" si="3"/>
        <v>0.134953897736798</v>
      </c>
      <c r="J16" s="51">
        <v>145</v>
      </c>
      <c r="K16" s="333">
        <f t="shared" si="4"/>
        <v>6.0771165129924559E-2</v>
      </c>
      <c r="L16" s="51">
        <v>25</v>
      </c>
      <c r="M16" s="333">
        <f t="shared" si="5"/>
        <v>1.0477787091366304E-2</v>
      </c>
      <c r="N16" s="51">
        <v>64</v>
      </c>
      <c r="O16" s="333">
        <f t="shared" si="6"/>
        <v>2.6823134953897737E-2</v>
      </c>
      <c r="P16" s="51">
        <v>42</v>
      </c>
      <c r="Q16" s="333">
        <f t="shared" si="7"/>
        <v>1.7602682313495391E-2</v>
      </c>
      <c r="R16" s="51">
        <v>241</v>
      </c>
      <c r="S16" s="333">
        <f t="shared" si="8"/>
        <v>0.10100586756077116</v>
      </c>
      <c r="T16" s="51">
        <v>60</v>
      </c>
      <c r="U16" s="333">
        <f t="shared" si="9"/>
        <v>2.5146689019279127E-2</v>
      </c>
      <c r="V16" s="51">
        <v>2386</v>
      </c>
      <c r="W16" s="401"/>
    </row>
    <row r="17" spans="1:24" s="358" customFormat="1">
      <c r="A17" s="322">
        <v>2011</v>
      </c>
      <c r="B17" s="56">
        <v>481</v>
      </c>
      <c r="C17" s="336">
        <f t="shared" si="0"/>
        <v>0.195131845841785</v>
      </c>
      <c r="D17" s="56">
        <v>1078</v>
      </c>
      <c r="E17" s="336">
        <f t="shared" si="1"/>
        <v>0.43732251521298177</v>
      </c>
      <c r="F17" s="56">
        <v>40</v>
      </c>
      <c r="G17" s="336">
        <f t="shared" si="2"/>
        <v>1.6227180527383367E-2</v>
      </c>
      <c r="H17" s="56">
        <v>284</v>
      </c>
      <c r="I17" s="336">
        <f t="shared" si="3"/>
        <v>0.11521298174442191</v>
      </c>
      <c r="J17" s="56">
        <v>157</v>
      </c>
      <c r="K17" s="336">
        <f t="shared" si="4"/>
        <v>6.3691683569979715E-2</v>
      </c>
      <c r="L17" s="56">
        <v>23</v>
      </c>
      <c r="M17" s="336">
        <f t="shared" si="5"/>
        <v>9.330628803245436E-3</v>
      </c>
      <c r="N17" s="56">
        <v>56</v>
      </c>
      <c r="O17" s="336">
        <f t="shared" si="6"/>
        <v>2.2718052738336714E-2</v>
      </c>
      <c r="P17" s="56">
        <v>41</v>
      </c>
      <c r="Q17" s="336">
        <f t="shared" si="7"/>
        <v>1.6632860040567951E-2</v>
      </c>
      <c r="R17" s="56">
        <v>233</v>
      </c>
      <c r="S17" s="336">
        <f t="shared" si="8"/>
        <v>9.4523326572008112E-2</v>
      </c>
      <c r="T17" s="56">
        <v>66</v>
      </c>
      <c r="U17" s="336">
        <f t="shared" si="9"/>
        <v>2.6774847870182555E-2</v>
      </c>
      <c r="V17" s="56">
        <v>2465</v>
      </c>
      <c r="W17" s="401"/>
    </row>
    <row r="18" spans="1:24" s="358" customFormat="1">
      <c r="A18" s="317">
        <v>2012</v>
      </c>
      <c r="B18" s="51">
        <v>460</v>
      </c>
      <c r="C18" s="333">
        <f t="shared" si="0"/>
        <v>0.19071310116086235</v>
      </c>
      <c r="D18" s="51">
        <v>1014</v>
      </c>
      <c r="E18" s="333">
        <f t="shared" si="1"/>
        <v>0.42039800995024873</v>
      </c>
      <c r="F18" s="51">
        <v>74</v>
      </c>
      <c r="G18" s="333">
        <f t="shared" si="2"/>
        <v>3.0679933665008291E-2</v>
      </c>
      <c r="H18" s="51">
        <v>283</v>
      </c>
      <c r="I18" s="333">
        <f t="shared" si="3"/>
        <v>0.11733001658374792</v>
      </c>
      <c r="J18" s="51">
        <v>152</v>
      </c>
      <c r="K18" s="333">
        <f t="shared" si="4"/>
        <v>6.3018242122719739E-2</v>
      </c>
      <c r="L18" s="51">
        <v>22</v>
      </c>
      <c r="M18" s="333">
        <f t="shared" si="5"/>
        <v>9.1210613598673301E-3</v>
      </c>
      <c r="N18" s="51">
        <v>59</v>
      </c>
      <c r="O18" s="333">
        <f t="shared" si="6"/>
        <v>2.4461028192371476E-2</v>
      </c>
      <c r="P18" s="51">
        <v>46</v>
      </c>
      <c r="Q18" s="333">
        <f t="shared" si="7"/>
        <v>1.9071310116086235E-2</v>
      </c>
      <c r="R18" s="51">
        <v>240</v>
      </c>
      <c r="S18" s="333">
        <f t="shared" si="8"/>
        <v>9.950248756218906E-2</v>
      </c>
      <c r="T18" s="51">
        <v>60</v>
      </c>
      <c r="U18" s="333">
        <f t="shared" si="9"/>
        <v>2.4875621890547265E-2</v>
      </c>
      <c r="V18" s="51">
        <v>2412</v>
      </c>
      <c r="W18" s="401"/>
    </row>
    <row r="19" spans="1:24" s="358" customFormat="1">
      <c r="A19" s="322">
        <v>2013</v>
      </c>
      <c r="B19" s="56">
        <v>467</v>
      </c>
      <c r="C19" s="336">
        <f t="shared" si="0"/>
        <v>0.19369556200746579</v>
      </c>
      <c r="D19" s="56">
        <v>1042</v>
      </c>
      <c r="E19" s="336">
        <f t="shared" si="1"/>
        <v>0.43218581501451681</v>
      </c>
      <c r="F19" s="56">
        <v>64</v>
      </c>
      <c r="G19" s="336">
        <f t="shared" si="2"/>
        <v>2.6545002073828285E-2</v>
      </c>
      <c r="H19" s="56">
        <v>277</v>
      </c>
      <c r="I19" s="336">
        <f t="shared" si="3"/>
        <v>0.11489008710078806</v>
      </c>
      <c r="J19" s="56">
        <v>126</v>
      </c>
      <c r="K19" s="336">
        <f t="shared" si="4"/>
        <v>5.2260472832849438E-2</v>
      </c>
      <c r="L19" s="56">
        <v>16</v>
      </c>
      <c r="M19" s="336">
        <f t="shared" si="5"/>
        <v>6.6362505184570713E-3</v>
      </c>
      <c r="N19" s="56">
        <v>58</v>
      </c>
      <c r="O19" s="336">
        <f t="shared" si="6"/>
        <v>2.4056408129406886E-2</v>
      </c>
      <c r="P19" s="56">
        <v>36</v>
      </c>
      <c r="Q19" s="336">
        <f t="shared" si="7"/>
        <v>1.4931563666528411E-2</v>
      </c>
      <c r="R19" s="56">
        <v>253</v>
      </c>
      <c r="S19" s="336">
        <f t="shared" si="8"/>
        <v>0.10493571132310245</v>
      </c>
      <c r="T19" s="56">
        <v>68</v>
      </c>
      <c r="U19" s="336">
        <f t="shared" si="9"/>
        <v>2.8204064703442555E-2</v>
      </c>
      <c r="V19" s="56">
        <v>2411</v>
      </c>
      <c r="W19" s="401"/>
    </row>
    <row r="20" spans="1:24" s="358" customFormat="1">
      <c r="A20" s="317">
        <v>2014</v>
      </c>
      <c r="B20" s="51">
        <v>523</v>
      </c>
      <c r="C20" s="333">
        <f t="shared" si="0"/>
        <v>0.21452009844134537</v>
      </c>
      <c r="D20" s="51">
        <v>1031</v>
      </c>
      <c r="E20" s="333">
        <f t="shared" si="1"/>
        <v>0.42288761279737491</v>
      </c>
      <c r="F20" s="51">
        <v>70</v>
      </c>
      <c r="G20" s="333">
        <f t="shared" si="2"/>
        <v>2.871205906480722E-2</v>
      </c>
      <c r="H20" s="51">
        <v>267</v>
      </c>
      <c r="I20" s="333">
        <f t="shared" si="3"/>
        <v>0.10951599671862182</v>
      </c>
      <c r="J20" s="51">
        <v>109</v>
      </c>
      <c r="K20" s="333">
        <f t="shared" si="4"/>
        <v>4.4708777686628384E-2</v>
      </c>
      <c r="L20" s="51">
        <v>23</v>
      </c>
      <c r="M20" s="333">
        <f t="shared" si="5"/>
        <v>9.433962264150943E-3</v>
      </c>
      <c r="N20" s="51">
        <v>51</v>
      </c>
      <c r="O20" s="333">
        <f t="shared" si="6"/>
        <v>2.0918785890073829E-2</v>
      </c>
      <c r="P20" s="51">
        <v>36</v>
      </c>
      <c r="Q20" s="333">
        <f t="shared" si="7"/>
        <v>1.4766201804757998E-2</v>
      </c>
      <c r="R20" s="51">
        <v>248</v>
      </c>
      <c r="S20" s="333">
        <f t="shared" si="8"/>
        <v>0.10172272354388844</v>
      </c>
      <c r="T20" s="51">
        <v>72</v>
      </c>
      <c r="U20" s="333">
        <f t="shared" si="9"/>
        <v>2.9532403609515995E-2</v>
      </c>
      <c r="V20" s="51">
        <v>2438</v>
      </c>
      <c r="W20" s="401"/>
    </row>
    <row r="21" spans="1:24" s="358" customFormat="1">
      <c r="A21" s="322">
        <v>2015</v>
      </c>
      <c r="B21" s="56">
        <v>453</v>
      </c>
      <c r="C21" s="336">
        <f t="shared" si="0"/>
        <v>0.19121992401857324</v>
      </c>
      <c r="D21" s="56">
        <v>1015</v>
      </c>
      <c r="E21" s="336">
        <f t="shared" si="1"/>
        <v>0.42845082313212324</v>
      </c>
      <c r="F21" s="56">
        <v>66</v>
      </c>
      <c r="G21" s="336">
        <f t="shared" si="2"/>
        <v>2.7859856479527226E-2</v>
      </c>
      <c r="H21" s="56">
        <v>271</v>
      </c>
      <c r="I21" s="336">
        <f t="shared" si="3"/>
        <v>0.11439425918108907</v>
      </c>
      <c r="J21" s="56">
        <v>115</v>
      </c>
      <c r="K21" s="336">
        <f t="shared" si="4"/>
        <v>4.8543689320388349E-2</v>
      </c>
      <c r="L21" s="56">
        <v>32</v>
      </c>
      <c r="M21" s="336">
        <f t="shared" si="5"/>
        <v>1.3507809202195019E-2</v>
      </c>
      <c r="N21" s="56">
        <v>75</v>
      </c>
      <c r="O21" s="336">
        <f t="shared" si="6"/>
        <v>3.1658927817644573E-2</v>
      </c>
      <c r="P21" s="56">
        <v>40</v>
      </c>
      <c r="Q21" s="336">
        <f t="shared" si="7"/>
        <v>1.6884761502743775E-2</v>
      </c>
      <c r="R21" s="56">
        <v>248</v>
      </c>
      <c r="S21" s="336">
        <f t="shared" si="8"/>
        <v>0.10468552131701139</v>
      </c>
      <c r="T21" s="56">
        <v>50</v>
      </c>
      <c r="U21" s="336">
        <f t="shared" si="9"/>
        <v>2.1105951878429716E-2</v>
      </c>
      <c r="V21" s="56">
        <v>2369</v>
      </c>
      <c r="W21" s="401"/>
    </row>
    <row r="22" spans="1:24" s="358" customFormat="1">
      <c r="A22" s="317">
        <v>2016</v>
      </c>
      <c r="B22" s="51">
        <v>442</v>
      </c>
      <c r="C22" s="333">
        <f t="shared" si="0"/>
        <v>0.18824531516183987</v>
      </c>
      <c r="D22" s="51">
        <v>971</v>
      </c>
      <c r="E22" s="333">
        <f t="shared" si="1"/>
        <v>0.41354344122657583</v>
      </c>
      <c r="F22" s="51">
        <v>68</v>
      </c>
      <c r="G22" s="333">
        <f t="shared" si="2"/>
        <v>2.8960817717206135E-2</v>
      </c>
      <c r="H22" s="51">
        <v>276</v>
      </c>
      <c r="I22" s="333">
        <f t="shared" si="3"/>
        <v>0.11754684838160136</v>
      </c>
      <c r="J22" s="51">
        <v>113</v>
      </c>
      <c r="K22" s="333">
        <f t="shared" si="4"/>
        <v>4.8126064735945488E-2</v>
      </c>
      <c r="L22" s="51">
        <v>32</v>
      </c>
      <c r="M22" s="333">
        <f t="shared" si="5"/>
        <v>1.3628620102214651E-2</v>
      </c>
      <c r="N22" s="51">
        <v>74</v>
      </c>
      <c r="O22" s="333">
        <f t="shared" si="6"/>
        <v>3.1516183986371377E-2</v>
      </c>
      <c r="P22" s="51">
        <v>47</v>
      </c>
      <c r="Q22" s="333">
        <f t="shared" si="7"/>
        <v>2.001703577512777E-2</v>
      </c>
      <c r="R22" s="51">
        <v>253</v>
      </c>
      <c r="S22" s="333">
        <f t="shared" si="8"/>
        <v>0.10775127768313458</v>
      </c>
      <c r="T22" s="51">
        <v>65</v>
      </c>
      <c r="U22" s="333">
        <f t="shared" si="9"/>
        <v>2.768313458262351E-2</v>
      </c>
      <c r="V22" s="51">
        <v>2348</v>
      </c>
      <c r="W22" s="401"/>
    </row>
    <row r="23" spans="1:24" s="358" customFormat="1">
      <c r="A23" s="322">
        <v>2017</v>
      </c>
      <c r="B23" s="56">
        <v>444</v>
      </c>
      <c r="C23" s="336">
        <f t="shared" si="0"/>
        <v>0.19431072210065645</v>
      </c>
      <c r="D23" s="56">
        <v>925</v>
      </c>
      <c r="E23" s="336">
        <f t="shared" si="1"/>
        <v>0.40481400437636761</v>
      </c>
      <c r="F23" s="56">
        <v>58</v>
      </c>
      <c r="G23" s="336">
        <f t="shared" si="2"/>
        <v>2.5382932166301969E-2</v>
      </c>
      <c r="H23" s="56">
        <v>266</v>
      </c>
      <c r="I23" s="336">
        <f t="shared" si="3"/>
        <v>0.11641137855579868</v>
      </c>
      <c r="J23" s="56">
        <v>121</v>
      </c>
      <c r="K23" s="336">
        <f t="shared" si="4"/>
        <v>5.2954048140043765E-2</v>
      </c>
      <c r="L23" s="56">
        <v>25</v>
      </c>
      <c r="M23" s="336">
        <f t="shared" si="5"/>
        <v>1.0940919037199124E-2</v>
      </c>
      <c r="N23" s="56">
        <v>87</v>
      </c>
      <c r="O23" s="336">
        <f t="shared" si="6"/>
        <v>3.8074398249452954E-2</v>
      </c>
      <c r="P23" s="56">
        <v>49</v>
      </c>
      <c r="Q23" s="336">
        <f t="shared" si="7"/>
        <v>2.1444201312910284E-2</v>
      </c>
      <c r="R23" s="56">
        <v>245</v>
      </c>
      <c r="S23" s="336">
        <f t="shared" si="8"/>
        <v>0.10722100656455143</v>
      </c>
      <c r="T23" s="56">
        <v>60</v>
      </c>
      <c r="U23" s="336">
        <f t="shared" si="9"/>
        <v>2.6258205689277898E-2</v>
      </c>
      <c r="V23" s="56">
        <v>2285</v>
      </c>
      <c r="W23" s="401"/>
    </row>
    <row r="24" spans="1:24" s="358" customFormat="1">
      <c r="A24" s="60">
        <v>2018</v>
      </c>
      <c r="B24" s="51">
        <v>413</v>
      </c>
      <c r="C24" s="333">
        <f t="shared" si="0"/>
        <v>0.18545127974854064</v>
      </c>
      <c r="D24" s="51">
        <v>935</v>
      </c>
      <c r="E24" s="333">
        <f t="shared" si="1"/>
        <v>0.41984732824427479</v>
      </c>
      <c r="F24" s="51">
        <v>57</v>
      </c>
      <c r="G24" s="333">
        <f t="shared" si="2"/>
        <v>2.5594970812752582E-2</v>
      </c>
      <c r="H24" s="51">
        <v>245</v>
      </c>
      <c r="I24" s="333">
        <f t="shared" si="3"/>
        <v>0.11001347103726987</v>
      </c>
      <c r="J24" s="51">
        <v>109</v>
      </c>
      <c r="K24" s="333">
        <f t="shared" si="4"/>
        <v>4.8944768747193536E-2</v>
      </c>
      <c r="L24" s="51">
        <v>22</v>
      </c>
      <c r="M24" s="333">
        <f t="shared" si="5"/>
        <v>9.8787606645711727E-3</v>
      </c>
      <c r="N24" s="51">
        <v>67</v>
      </c>
      <c r="O24" s="333">
        <f t="shared" si="6"/>
        <v>3.0085316569375842E-2</v>
      </c>
      <c r="P24" s="51">
        <v>54</v>
      </c>
      <c r="Q24" s="333">
        <f t="shared" si="7"/>
        <v>2.4247867085765602E-2</v>
      </c>
      <c r="R24" s="51">
        <v>251</v>
      </c>
      <c r="S24" s="333">
        <f t="shared" si="8"/>
        <v>0.11270767849124383</v>
      </c>
      <c r="T24" s="51">
        <v>67</v>
      </c>
      <c r="U24" s="333">
        <f t="shared" si="9"/>
        <v>3.0085316569375842E-2</v>
      </c>
      <c r="V24" s="51">
        <v>2227</v>
      </c>
      <c r="W24" s="401"/>
    </row>
    <row r="25" spans="1:24" s="358" customFormat="1">
      <c r="A25" s="73">
        <v>2019</v>
      </c>
      <c r="B25" s="56">
        <v>395</v>
      </c>
      <c r="C25" s="336">
        <f t="shared" si="0"/>
        <v>0.1926829268292683</v>
      </c>
      <c r="D25" s="56">
        <v>862</v>
      </c>
      <c r="E25" s="336">
        <f t="shared" si="1"/>
        <v>0.42048780487804877</v>
      </c>
      <c r="F25" s="56">
        <v>42</v>
      </c>
      <c r="G25" s="336">
        <f t="shared" si="2"/>
        <v>2.0487804878048781E-2</v>
      </c>
      <c r="H25" s="56">
        <v>238</v>
      </c>
      <c r="I25" s="336">
        <f t="shared" si="3"/>
        <v>0.11609756097560976</v>
      </c>
      <c r="J25" s="56">
        <v>97</v>
      </c>
      <c r="K25" s="336">
        <f t="shared" si="4"/>
        <v>4.7317073170731708E-2</v>
      </c>
      <c r="L25" s="56">
        <v>38</v>
      </c>
      <c r="M25" s="336">
        <f t="shared" si="5"/>
        <v>1.8536585365853658E-2</v>
      </c>
      <c r="N25" s="56">
        <v>56</v>
      </c>
      <c r="O25" s="336">
        <f t="shared" si="6"/>
        <v>2.7317073170731707E-2</v>
      </c>
      <c r="P25" s="56">
        <v>32</v>
      </c>
      <c r="Q25" s="336">
        <f t="shared" si="7"/>
        <v>1.5609756097560976E-2</v>
      </c>
      <c r="R25" s="56">
        <v>229</v>
      </c>
      <c r="S25" s="336">
        <f t="shared" si="8"/>
        <v>0.11170731707317073</v>
      </c>
      <c r="T25" s="56">
        <v>58</v>
      </c>
      <c r="U25" s="336">
        <f t="shared" si="9"/>
        <v>2.8292682926829269E-2</v>
      </c>
      <c r="V25" s="56">
        <v>2050</v>
      </c>
      <c r="W25" s="401"/>
    </row>
    <row r="26" spans="1:24" s="358" customFormat="1">
      <c r="A26" s="361">
        <v>2020</v>
      </c>
      <c r="B26" s="51">
        <v>426</v>
      </c>
      <c r="C26" s="333">
        <f t="shared" si="0"/>
        <v>0.20933660933660933</v>
      </c>
      <c r="D26" s="51">
        <v>852</v>
      </c>
      <c r="E26" s="333">
        <f t="shared" si="1"/>
        <v>0.41867321867321866</v>
      </c>
      <c r="F26" s="51">
        <v>34</v>
      </c>
      <c r="G26" s="333">
        <f t="shared" si="2"/>
        <v>1.6707616707616706E-2</v>
      </c>
      <c r="H26" s="51">
        <v>230</v>
      </c>
      <c r="I26" s="333">
        <f t="shared" si="3"/>
        <v>0.11302211302211303</v>
      </c>
      <c r="J26" s="51">
        <v>109</v>
      </c>
      <c r="K26" s="333">
        <f t="shared" si="4"/>
        <v>5.3562653562653564E-2</v>
      </c>
      <c r="L26" s="51">
        <v>22</v>
      </c>
      <c r="M26" s="333">
        <f t="shared" si="5"/>
        <v>1.0810810810810811E-2</v>
      </c>
      <c r="N26" s="51">
        <v>55</v>
      </c>
      <c r="O26" s="333">
        <f t="shared" si="6"/>
        <v>2.7027027027027029E-2</v>
      </c>
      <c r="P26" s="51">
        <v>37</v>
      </c>
      <c r="Q26" s="333">
        <f t="shared" si="7"/>
        <v>1.8181818181818181E-2</v>
      </c>
      <c r="R26" s="51">
        <v>216</v>
      </c>
      <c r="S26" s="333">
        <f t="shared" si="8"/>
        <v>0.10614250614250614</v>
      </c>
      <c r="T26" s="51">
        <v>52</v>
      </c>
      <c r="U26" s="333">
        <f t="shared" si="9"/>
        <v>2.5552825552825554E-2</v>
      </c>
      <c r="V26" s="51">
        <v>2035</v>
      </c>
      <c r="X26" s="401"/>
    </row>
    <row r="27" spans="1:24" s="358" customFormat="1">
      <c r="A27" s="796">
        <v>2021</v>
      </c>
      <c r="B27" s="74">
        <v>445</v>
      </c>
      <c r="C27" s="336">
        <f t="shared" si="0"/>
        <v>0.21633446767136608</v>
      </c>
      <c r="D27" s="56">
        <v>867</v>
      </c>
      <c r="E27" s="336">
        <f t="shared" si="1"/>
        <v>0.42148760330578511</v>
      </c>
      <c r="F27" s="56">
        <v>54</v>
      </c>
      <c r="G27" s="336">
        <f t="shared" si="2"/>
        <v>2.6251823043266894E-2</v>
      </c>
      <c r="H27" s="56">
        <v>217</v>
      </c>
      <c r="I27" s="336">
        <f t="shared" si="3"/>
        <v>0.10549343704423918</v>
      </c>
      <c r="J27" s="56">
        <v>96</v>
      </c>
      <c r="K27" s="336">
        <f t="shared" si="4"/>
        <v>4.6669907632474479E-2</v>
      </c>
      <c r="L27" s="56">
        <v>26</v>
      </c>
      <c r="M27" s="336">
        <f t="shared" si="5"/>
        <v>1.2639766650461837E-2</v>
      </c>
      <c r="N27" s="56">
        <v>55</v>
      </c>
      <c r="O27" s="336">
        <f t="shared" si="6"/>
        <v>2.6737967914438502E-2</v>
      </c>
      <c r="P27" s="56">
        <v>40</v>
      </c>
      <c r="Q27" s="336">
        <f t="shared" si="7"/>
        <v>1.9445794846864366E-2</v>
      </c>
      <c r="R27" s="56">
        <v>196</v>
      </c>
      <c r="S27" s="336">
        <f t="shared" si="8"/>
        <v>9.528439474963539E-2</v>
      </c>
      <c r="T27" s="56">
        <v>58</v>
      </c>
      <c r="U27" s="336">
        <f t="shared" si="9"/>
        <v>2.8196402527953329E-2</v>
      </c>
      <c r="V27" s="56">
        <v>2057</v>
      </c>
      <c r="X27" s="401"/>
    </row>
    <row r="28" spans="1:24" s="358" customFormat="1">
      <c r="A28" s="2545" t="s">
        <v>189</v>
      </c>
      <c r="B28" s="2545"/>
      <c r="C28" s="2545"/>
      <c r="D28" s="2545"/>
      <c r="E28" s="2545"/>
      <c r="F28" s="2545"/>
      <c r="G28" s="2545"/>
      <c r="H28" s="2545"/>
      <c r="I28" s="2545"/>
      <c r="J28" s="2545"/>
      <c r="K28" s="2545"/>
      <c r="L28" s="2545"/>
      <c r="M28" s="2545"/>
      <c r="N28" s="2545"/>
      <c r="O28" s="2545"/>
      <c r="P28" s="2545"/>
      <c r="Q28" s="2545"/>
      <c r="R28" s="2545"/>
      <c r="S28" s="2545"/>
      <c r="T28" s="2545"/>
      <c r="U28" s="2545"/>
      <c r="V28" s="2545"/>
      <c r="X28" s="401"/>
    </row>
    <row r="29" spans="1:24" s="358" customFormat="1">
      <c r="X29" s="401"/>
    </row>
    <row r="30" spans="1:24" s="358" customFormat="1">
      <c r="A30" s="2464" t="s">
        <v>117</v>
      </c>
      <c r="B30" s="2464"/>
      <c r="C30" s="2464"/>
      <c r="D30" s="2464"/>
      <c r="E30" s="2464"/>
      <c r="F30" s="2464"/>
      <c r="G30" s="2464"/>
      <c r="H30" s="2464"/>
      <c r="I30" s="2464"/>
      <c r="J30" s="2464"/>
      <c r="K30" s="2464"/>
      <c r="L30" s="2464"/>
      <c r="M30" s="2464"/>
      <c r="N30" s="2464"/>
      <c r="O30" s="2464"/>
      <c r="P30" s="2464"/>
      <c r="Q30" s="2464"/>
      <c r="R30" s="2464"/>
      <c r="S30" s="2464"/>
      <c r="T30" s="2464"/>
      <c r="U30" s="2464"/>
      <c r="X30" s="401"/>
    </row>
    <row r="31" spans="1:24" s="358" customFormat="1">
      <c r="X31" s="401"/>
    </row>
    <row r="32" spans="1:24" s="358" customFormat="1">
      <c r="X32" s="401"/>
    </row>
    <row r="33" spans="1:24" s="358" customFormat="1" ht="17.5">
      <c r="A33" s="2537" t="s">
        <v>190</v>
      </c>
      <c r="B33" s="2540" t="s">
        <v>187</v>
      </c>
      <c r="C33" s="2541"/>
      <c r="D33" s="2541"/>
      <c r="E33" s="2541"/>
      <c r="F33" s="2541"/>
      <c r="G33" s="2541"/>
      <c r="H33" s="2541"/>
      <c r="I33" s="2541"/>
      <c r="J33" s="2541"/>
      <c r="K33" s="2541"/>
      <c r="L33" s="2541"/>
      <c r="M33" s="2541"/>
      <c r="N33" s="2541"/>
      <c r="O33" s="2541"/>
      <c r="P33" s="2541"/>
      <c r="Q33" s="2541"/>
      <c r="R33" s="2541"/>
      <c r="S33" s="2541"/>
      <c r="T33" s="2541"/>
      <c r="U33" s="2542"/>
      <c r="V33" s="2543" t="s">
        <v>188</v>
      </c>
      <c r="X33" s="29"/>
    </row>
    <row r="34" spans="1:24" s="358" customFormat="1" ht="27.5">
      <c r="A34" s="2538"/>
      <c r="B34" s="2534" t="s">
        <v>1174</v>
      </c>
      <c r="C34" s="2535"/>
      <c r="D34" s="2534" t="s">
        <v>85</v>
      </c>
      <c r="E34" s="2535"/>
      <c r="F34" s="2534" t="s">
        <v>90</v>
      </c>
      <c r="G34" s="2535"/>
      <c r="H34" s="2534" t="s">
        <v>91</v>
      </c>
      <c r="I34" s="2535"/>
      <c r="J34" s="2534" t="s">
        <v>92</v>
      </c>
      <c r="K34" s="2535"/>
      <c r="L34" s="2534" t="s">
        <v>93</v>
      </c>
      <c r="M34" s="2535"/>
      <c r="N34" s="2534" t="s">
        <v>94</v>
      </c>
      <c r="O34" s="2535"/>
      <c r="P34" s="2534" t="s">
        <v>95</v>
      </c>
      <c r="Q34" s="2535"/>
      <c r="R34" s="2534" t="s">
        <v>96</v>
      </c>
      <c r="S34" s="2535"/>
      <c r="T34" s="2534" t="s">
        <v>97</v>
      </c>
      <c r="U34" s="2536"/>
      <c r="V34" s="2543"/>
      <c r="X34" s="49"/>
    </row>
    <row r="35" spans="1:24" s="358" customFormat="1" ht="17.5">
      <c r="A35" s="2539"/>
      <c r="B35" s="422" t="s">
        <v>99</v>
      </c>
      <c r="C35" s="423" t="s">
        <v>152</v>
      </c>
      <c r="D35" s="422" t="s">
        <v>99</v>
      </c>
      <c r="E35" s="423" t="s">
        <v>152</v>
      </c>
      <c r="F35" s="422" t="s">
        <v>99</v>
      </c>
      <c r="G35" s="423" t="s">
        <v>152</v>
      </c>
      <c r="H35" s="422" t="s">
        <v>99</v>
      </c>
      <c r="I35" s="423" t="s">
        <v>152</v>
      </c>
      <c r="J35" s="422" t="s">
        <v>99</v>
      </c>
      <c r="K35" s="423" t="s">
        <v>152</v>
      </c>
      <c r="L35" s="422" t="s">
        <v>99</v>
      </c>
      <c r="M35" s="423" t="s">
        <v>152</v>
      </c>
      <c r="N35" s="422" t="s">
        <v>99</v>
      </c>
      <c r="O35" s="423" t="s">
        <v>152</v>
      </c>
      <c r="P35" s="422" t="s">
        <v>99</v>
      </c>
      <c r="Q35" s="423" t="s">
        <v>152</v>
      </c>
      <c r="R35" s="422" t="s">
        <v>99</v>
      </c>
      <c r="S35" s="423" t="s">
        <v>152</v>
      </c>
      <c r="T35" s="422" t="s">
        <v>99</v>
      </c>
      <c r="U35" s="424" t="s">
        <v>152</v>
      </c>
      <c r="V35" s="2544"/>
      <c r="X35" s="29"/>
    </row>
    <row r="36" spans="1:24" s="358" customFormat="1" ht="13">
      <c r="A36" s="317">
        <v>2000</v>
      </c>
      <c r="B36" s="51">
        <v>2665</v>
      </c>
      <c r="C36" s="333">
        <f t="shared" ref="C36:C57" si="10">B36/V36</f>
        <v>0.20585509037540553</v>
      </c>
      <c r="D36" s="51">
        <v>3039</v>
      </c>
      <c r="E36" s="333">
        <f t="shared" ref="E36:E57" si="11">D36/V36</f>
        <v>0.2347443225706782</v>
      </c>
      <c r="F36" s="51">
        <v>609</v>
      </c>
      <c r="G36" s="426">
        <f t="shared" ref="G36:G57" si="12">F36/V36</f>
        <v>4.7041557237756833E-2</v>
      </c>
      <c r="H36" s="51">
        <v>2517</v>
      </c>
      <c r="I36" s="333">
        <f t="shared" ref="I36:I55" si="13">H36/V36</f>
        <v>0.19442298779545805</v>
      </c>
      <c r="J36" s="51">
        <v>1769</v>
      </c>
      <c r="K36" s="333">
        <f t="shared" ref="K36:K57" si="14">J36/V36</f>
        <v>0.1366445234049127</v>
      </c>
      <c r="L36" s="51">
        <v>448</v>
      </c>
      <c r="M36" s="333">
        <f t="shared" ref="M36:M55" si="15">L36/V36</f>
        <v>3.4605283485246406E-2</v>
      </c>
      <c r="N36" s="51">
        <v>116</v>
      </c>
      <c r="O36" s="333">
        <f t="shared" ref="O36:O57" si="16">N36/V36</f>
        <v>8.9602966167155879E-3</v>
      </c>
      <c r="P36" s="51">
        <v>613</v>
      </c>
      <c r="Q36" s="333">
        <f t="shared" ref="Q36:Q57" si="17">P36/V36</f>
        <v>4.7350532983160824E-2</v>
      </c>
      <c r="R36" s="51">
        <v>991</v>
      </c>
      <c r="S36" s="333">
        <f t="shared" ref="S36:S57" si="18">R36/V36</f>
        <v>7.6548740923837483E-2</v>
      </c>
      <c r="T36" s="51">
        <v>173</v>
      </c>
      <c r="U36" s="333">
        <f t="shared" ref="U36:U57" si="19">T36/V36</f>
        <v>1.3363200988722386E-2</v>
      </c>
      <c r="V36" s="51">
        <v>12946</v>
      </c>
    </row>
    <row r="37" spans="1:24" s="358" customFormat="1" ht="13">
      <c r="A37" s="322">
        <v>2001</v>
      </c>
      <c r="B37" s="56">
        <v>2553</v>
      </c>
      <c r="C37" s="336">
        <f t="shared" si="10"/>
        <v>0.20347493424723043</v>
      </c>
      <c r="D37" s="56">
        <v>2925</v>
      </c>
      <c r="E37" s="336">
        <f t="shared" si="11"/>
        <v>0.23312345580616881</v>
      </c>
      <c r="F37" s="56">
        <v>563</v>
      </c>
      <c r="G37" s="427">
        <f t="shared" si="12"/>
        <v>4.4871283972264288E-2</v>
      </c>
      <c r="H37" s="56">
        <v>2453</v>
      </c>
      <c r="I37" s="336">
        <f t="shared" si="13"/>
        <v>0.19550490157009645</v>
      </c>
      <c r="J37" s="56">
        <v>1789</v>
      </c>
      <c r="K37" s="336">
        <f t="shared" si="14"/>
        <v>0.14258388459392685</v>
      </c>
      <c r="L37" s="56">
        <v>502</v>
      </c>
      <c r="M37" s="336">
        <f t="shared" si="15"/>
        <v>4.0009564039212561E-2</v>
      </c>
      <c r="N37" s="56">
        <v>102</v>
      </c>
      <c r="O37" s="336">
        <f t="shared" si="16"/>
        <v>8.1294333306766563E-3</v>
      </c>
      <c r="P37" s="56">
        <v>517</v>
      </c>
      <c r="Q37" s="336">
        <f t="shared" si="17"/>
        <v>4.1205068940782658E-2</v>
      </c>
      <c r="R37" s="56">
        <v>988</v>
      </c>
      <c r="S37" s="336">
        <f t="shared" si="18"/>
        <v>7.8743922850083692E-2</v>
      </c>
      <c r="T37" s="56">
        <v>138</v>
      </c>
      <c r="U37" s="336">
        <f t="shared" si="19"/>
        <v>1.0998645094444887E-2</v>
      </c>
      <c r="V37" s="56">
        <v>12547</v>
      </c>
    </row>
    <row r="38" spans="1:24" s="358" customFormat="1" ht="13">
      <c r="A38" s="317">
        <v>2002</v>
      </c>
      <c r="B38" s="51">
        <v>2615</v>
      </c>
      <c r="C38" s="333">
        <f t="shared" si="10"/>
        <v>0.20356531215942705</v>
      </c>
      <c r="D38" s="51">
        <v>2971</v>
      </c>
      <c r="E38" s="333">
        <f t="shared" si="11"/>
        <v>0.23127821890082517</v>
      </c>
      <c r="F38" s="51">
        <v>549</v>
      </c>
      <c r="G38" s="426">
        <f t="shared" si="12"/>
        <v>4.2737038766931343E-2</v>
      </c>
      <c r="H38" s="51">
        <v>2529</v>
      </c>
      <c r="I38" s="333">
        <f t="shared" si="13"/>
        <v>0.19687062120504437</v>
      </c>
      <c r="J38" s="51">
        <v>1788</v>
      </c>
      <c r="K38" s="333">
        <f t="shared" si="14"/>
        <v>0.13918729565623542</v>
      </c>
      <c r="L38" s="51">
        <v>454</v>
      </c>
      <c r="M38" s="333">
        <f t="shared" si="15"/>
        <v>3.5341740619648142E-2</v>
      </c>
      <c r="N38" s="51">
        <v>96</v>
      </c>
      <c r="O38" s="333">
        <f t="shared" si="16"/>
        <v>7.4731433909388132E-3</v>
      </c>
      <c r="P38" s="51">
        <v>543</v>
      </c>
      <c r="Q38" s="333">
        <f t="shared" si="17"/>
        <v>4.2269967304997665E-2</v>
      </c>
      <c r="R38" s="51">
        <v>1065</v>
      </c>
      <c r="S38" s="333">
        <f t="shared" si="18"/>
        <v>8.2905184493227466E-2</v>
      </c>
      <c r="T38" s="51">
        <v>217</v>
      </c>
      <c r="U38" s="333">
        <f t="shared" si="19"/>
        <v>1.6892417873267944E-2</v>
      </c>
      <c r="V38" s="51">
        <v>12846</v>
      </c>
    </row>
    <row r="39" spans="1:24" s="358" customFormat="1" ht="13">
      <c r="A39" s="325">
        <v>2003</v>
      </c>
      <c r="B39" s="56">
        <v>2594</v>
      </c>
      <c r="C39" s="336">
        <f t="shared" si="10"/>
        <v>0.1962475412316538</v>
      </c>
      <c r="D39" s="56">
        <v>3119</v>
      </c>
      <c r="E39" s="336">
        <f t="shared" si="11"/>
        <v>0.23596610682402783</v>
      </c>
      <c r="F39" s="56">
        <v>559</v>
      </c>
      <c r="G39" s="427">
        <f t="shared" si="12"/>
        <v>4.2290815554546828E-2</v>
      </c>
      <c r="H39" s="56">
        <v>2531</v>
      </c>
      <c r="I39" s="336">
        <f t="shared" si="13"/>
        <v>0.19148131336056892</v>
      </c>
      <c r="J39" s="56">
        <v>1823</v>
      </c>
      <c r="K39" s="336">
        <f t="shared" si="14"/>
        <v>0.13791799061885307</v>
      </c>
      <c r="L39" s="56">
        <v>461</v>
      </c>
      <c r="M39" s="336">
        <f t="shared" si="15"/>
        <v>3.4876683310637008E-2</v>
      </c>
      <c r="N39" s="56">
        <v>125</v>
      </c>
      <c r="O39" s="336">
        <f t="shared" si="16"/>
        <v>9.4568013315176266E-3</v>
      </c>
      <c r="P39" s="56">
        <v>591</v>
      </c>
      <c r="Q39" s="336">
        <f t="shared" si="17"/>
        <v>4.4711756695415342E-2</v>
      </c>
      <c r="R39" s="56">
        <v>1128</v>
      </c>
      <c r="S39" s="336">
        <f t="shared" si="18"/>
        <v>8.533817521561507E-2</v>
      </c>
      <c r="T39" s="56">
        <v>261</v>
      </c>
      <c r="U39" s="336">
        <f t="shared" si="19"/>
        <v>1.9745801180208807E-2</v>
      </c>
      <c r="V39" s="56">
        <v>13218</v>
      </c>
    </row>
    <row r="40" spans="1:24" s="358" customFormat="1" ht="13">
      <c r="A40" s="317">
        <v>2004</v>
      </c>
      <c r="B40" s="51">
        <v>2480</v>
      </c>
      <c r="C40" s="333">
        <f t="shared" si="10"/>
        <v>0.18663455749548466</v>
      </c>
      <c r="D40" s="51">
        <v>3124</v>
      </c>
      <c r="E40" s="333">
        <f t="shared" si="11"/>
        <v>0.23509933774834438</v>
      </c>
      <c r="F40" s="51">
        <v>612</v>
      </c>
      <c r="G40" s="426">
        <f t="shared" si="12"/>
        <v>4.6056592414208307E-2</v>
      </c>
      <c r="H40" s="51">
        <v>2493</v>
      </c>
      <c r="I40" s="333">
        <f t="shared" si="13"/>
        <v>0.18761288380493679</v>
      </c>
      <c r="J40" s="51">
        <v>1806</v>
      </c>
      <c r="K40" s="333">
        <f t="shared" si="14"/>
        <v>0.13591210114388921</v>
      </c>
      <c r="L40" s="51">
        <v>474</v>
      </c>
      <c r="M40" s="333">
        <f t="shared" si="15"/>
        <v>3.5671282360024079E-2</v>
      </c>
      <c r="N40" s="51">
        <v>135</v>
      </c>
      <c r="O40" s="333">
        <f t="shared" si="16"/>
        <v>1.0159542444310657E-2</v>
      </c>
      <c r="P40" s="51">
        <v>590</v>
      </c>
      <c r="Q40" s="333">
        <f t="shared" si="17"/>
        <v>4.4400963275135458E-2</v>
      </c>
      <c r="R40" s="51">
        <v>1254</v>
      </c>
      <c r="S40" s="333">
        <f t="shared" si="18"/>
        <v>9.4370860927152314E-2</v>
      </c>
      <c r="T40" s="51">
        <v>301</v>
      </c>
      <c r="U40" s="333">
        <f t="shared" si="19"/>
        <v>2.2652016857314869E-2</v>
      </c>
      <c r="V40" s="51">
        <v>13288</v>
      </c>
    </row>
    <row r="41" spans="1:24" s="358" customFormat="1" ht="13">
      <c r="A41" s="325">
        <v>2005</v>
      </c>
      <c r="B41" s="56">
        <v>2403</v>
      </c>
      <c r="C41" s="336">
        <f t="shared" si="10"/>
        <v>0.18557417561201636</v>
      </c>
      <c r="D41" s="56">
        <v>3178</v>
      </c>
      <c r="E41" s="336">
        <f t="shared" si="11"/>
        <v>0.24542435709321184</v>
      </c>
      <c r="F41" s="56">
        <v>535</v>
      </c>
      <c r="G41" s="427">
        <f t="shared" si="12"/>
        <v>4.1315931732180095E-2</v>
      </c>
      <c r="H41" s="56">
        <v>2410</v>
      </c>
      <c r="I41" s="336">
        <f t="shared" si="13"/>
        <v>0.18611475789636264</v>
      </c>
      <c r="J41" s="56">
        <v>1739</v>
      </c>
      <c r="K41" s="336">
        <f t="shared" si="14"/>
        <v>0.13429608463974052</v>
      </c>
      <c r="L41" s="56">
        <v>375</v>
      </c>
      <c r="M41" s="336">
        <f t="shared" si="15"/>
        <v>2.8959765232836512E-2</v>
      </c>
      <c r="N41" s="56">
        <v>150</v>
      </c>
      <c r="O41" s="336">
        <f t="shared" si="16"/>
        <v>1.1583906093134606E-2</v>
      </c>
      <c r="P41" s="56">
        <v>594</v>
      </c>
      <c r="Q41" s="336">
        <f t="shared" si="17"/>
        <v>4.5872268128813037E-2</v>
      </c>
      <c r="R41" s="56">
        <v>1287</v>
      </c>
      <c r="S41" s="336">
        <f t="shared" si="18"/>
        <v>9.938991427909491E-2</v>
      </c>
      <c r="T41" s="56">
        <v>262</v>
      </c>
      <c r="U41" s="336">
        <f t="shared" si="19"/>
        <v>2.023322264267511E-2</v>
      </c>
      <c r="V41" s="56">
        <v>12949</v>
      </c>
    </row>
    <row r="42" spans="1:24" s="358" customFormat="1" ht="13">
      <c r="A42" s="317">
        <v>2006</v>
      </c>
      <c r="B42" s="51">
        <v>2948</v>
      </c>
      <c r="C42" s="333">
        <f t="shared" si="10"/>
        <v>0.21544982825403786</v>
      </c>
      <c r="D42" s="51">
        <v>3170</v>
      </c>
      <c r="E42" s="333">
        <f t="shared" si="11"/>
        <v>0.23167434042242199</v>
      </c>
      <c r="F42" s="51">
        <v>546</v>
      </c>
      <c r="G42" s="426">
        <f t="shared" si="12"/>
        <v>3.9903529927647445E-2</v>
      </c>
      <c r="H42" s="51">
        <v>2553</v>
      </c>
      <c r="I42" s="333">
        <f t="shared" si="13"/>
        <v>0.18658188993641744</v>
      </c>
      <c r="J42" s="51">
        <v>1776</v>
      </c>
      <c r="K42" s="333">
        <f t="shared" si="14"/>
        <v>0.12979609734707301</v>
      </c>
      <c r="L42" s="51">
        <v>485</v>
      </c>
      <c r="M42" s="333">
        <f t="shared" si="15"/>
        <v>3.5445443250749102E-2</v>
      </c>
      <c r="N42" s="51">
        <v>140</v>
      </c>
      <c r="O42" s="333">
        <f t="shared" si="16"/>
        <v>1.0231674340422423E-2</v>
      </c>
      <c r="P42" s="51">
        <v>599</v>
      </c>
      <c r="Q42" s="333">
        <f t="shared" si="17"/>
        <v>4.3776949499378791E-2</v>
      </c>
      <c r="R42" s="51">
        <v>1299</v>
      </c>
      <c r="S42" s="333">
        <f t="shared" si="18"/>
        <v>9.4935321201490896E-2</v>
      </c>
      <c r="T42" s="51">
        <v>156</v>
      </c>
      <c r="U42" s="333">
        <f t="shared" si="19"/>
        <v>1.1401008550756413E-2</v>
      </c>
      <c r="V42" s="51">
        <v>13683</v>
      </c>
    </row>
    <row r="43" spans="1:24" s="358" customFormat="1" ht="13">
      <c r="A43" s="322">
        <v>2007</v>
      </c>
      <c r="B43" s="56">
        <v>2768</v>
      </c>
      <c r="C43" s="336">
        <f t="shared" si="10"/>
        <v>0.20455217262784511</v>
      </c>
      <c r="D43" s="56">
        <v>3274</v>
      </c>
      <c r="E43" s="336">
        <f t="shared" si="11"/>
        <v>0.24194501921371564</v>
      </c>
      <c r="F43" s="56">
        <v>587</v>
      </c>
      <c r="G43" s="427">
        <f t="shared" si="12"/>
        <v>4.3378657995861658E-2</v>
      </c>
      <c r="H43" s="56">
        <v>2502</v>
      </c>
      <c r="I43" s="336">
        <f t="shared" si="13"/>
        <v>0.1848950635530594</v>
      </c>
      <c r="J43" s="56">
        <v>1690</v>
      </c>
      <c r="K43" s="336">
        <f t="shared" si="14"/>
        <v>0.12488915164055572</v>
      </c>
      <c r="L43" s="56">
        <v>400</v>
      </c>
      <c r="M43" s="336">
        <f t="shared" si="15"/>
        <v>2.9559562518474726E-2</v>
      </c>
      <c r="N43" s="56">
        <v>174</v>
      </c>
      <c r="O43" s="336">
        <f t="shared" si="16"/>
        <v>1.2858409695536506E-2</v>
      </c>
      <c r="P43" s="56">
        <v>611</v>
      </c>
      <c r="Q43" s="336">
        <f t="shared" si="17"/>
        <v>4.5152231746970146E-2</v>
      </c>
      <c r="R43" s="56">
        <v>1372</v>
      </c>
      <c r="S43" s="336">
        <f t="shared" si="18"/>
        <v>0.10138929943836832</v>
      </c>
      <c r="T43" s="56">
        <v>140</v>
      </c>
      <c r="U43" s="336">
        <f t="shared" si="19"/>
        <v>1.0345846881466154E-2</v>
      </c>
      <c r="V43" s="56">
        <v>13532</v>
      </c>
    </row>
    <row r="44" spans="1:24" s="358" customFormat="1" ht="13">
      <c r="A44" s="317">
        <v>2008</v>
      </c>
      <c r="B44" s="51">
        <v>2979</v>
      </c>
      <c r="C44" s="333">
        <f t="shared" si="10"/>
        <v>0.21725495915985998</v>
      </c>
      <c r="D44" s="51">
        <v>3227</v>
      </c>
      <c r="E44" s="333">
        <f t="shared" si="11"/>
        <v>0.23534130688448074</v>
      </c>
      <c r="F44" s="51">
        <v>553</v>
      </c>
      <c r="G44" s="426">
        <f t="shared" si="12"/>
        <v>4.0329638273045511E-2</v>
      </c>
      <c r="H44" s="51">
        <v>2603</v>
      </c>
      <c r="I44" s="333">
        <f t="shared" si="13"/>
        <v>0.18983372228704784</v>
      </c>
      <c r="J44" s="51">
        <v>1591</v>
      </c>
      <c r="K44" s="333">
        <f t="shared" si="14"/>
        <v>0.11602975495915986</v>
      </c>
      <c r="L44" s="51">
        <v>433</v>
      </c>
      <c r="M44" s="333">
        <f t="shared" si="15"/>
        <v>3.1578179696616103E-2</v>
      </c>
      <c r="N44" s="51">
        <v>163</v>
      </c>
      <c r="O44" s="333">
        <f t="shared" si="16"/>
        <v>1.1887397899649942E-2</v>
      </c>
      <c r="P44" s="51">
        <v>592</v>
      </c>
      <c r="Q44" s="333">
        <f t="shared" si="17"/>
        <v>4.3173862310385065E-2</v>
      </c>
      <c r="R44" s="51">
        <v>1397</v>
      </c>
      <c r="S44" s="333">
        <f t="shared" si="18"/>
        <v>0.10188156359393233</v>
      </c>
      <c r="T44" s="51">
        <v>148</v>
      </c>
      <c r="U44" s="333">
        <f t="shared" si="19"/>
        <v>1.0793465577596266E-2</v>
      </c>
      <c r="V44" s="51">
        <v>13712</v>
      </c>
    </row>
    <row r="45" spans="1:24" s="358" customFormat="1" ht="13">
      <c r="A45" s="322">
        <v>2009</v>
      </c>
      <c r="B45" s="56">
        <v>2878</v>
      </c>
      <c r="C45" s="336">
        <f t="shared" si="10"/>
        <v>0.21609851329028382</v>
      </c>
      <c r="D45" s="56">
        <v>3311</v>
      </c>
      <c r="E45" s="336">
        <f t="shared" si="11"/>
        <v>0.24861090253791859</v>
      </c>
      <c r="F45" s="56">
        <v>602</v>
      </c>
      <c r="G45" s="427">
        <f t="shared" si="12"/>
        <v>4.5201982279621564E-2</v>
      </c>
      <c r="H45" s="56">
        <v>2351</v>
      </c>
      <c r="I45" s="336">
        <f t="shared" si="13"/>
        <v>0.17652800720828954</v>
      </c>
      <c r="J45" s="56">
        <v>1543</v>
      </c>
      <c r="K45" s="336">
        <f t="shared" si="14"/>
        <v>0.1158582369725184</v>
      </c>
      <c r="L45" s="56">
        <v>375</v>
      </c>
      <c r="M45" s="336">
        <f t="shared" si="15"/>
        <v>2.8157380988136357E-2</v>
      </c>
      <c r="N45" s="56">
        <v>187</v>
      </c>
      <c r="O45" s="336">
        <f t="shared" si="16"/>
        <v>1.404114731941733E-2</v>
      </c>
      <c r="P45" s="56">
        <v>564</v>
      </c>
      <c r="Q45" s="336">
        <f t="shared" si="17"/>
        <v>4.2348701006157077E-2</v>
      </c>
      <c r="R45" s="56">
        <v>1362</v>
      </c>
      <c r="S45" s="336">
        <f t="shared" si="18"/>
        <v>0.10226760774891125</v>
      </c>
      <c r="T45" s="56">
        <v>125</v>
      </c>
      <c r="U45" s="336">
        <f t="shared" si="19"/>
        <v>9.3857936627121195E-3</v>
      </c>
      <c r="V45" s="56">
        <v>13318</v>
      </c>
    </row>
    <row r="46" spans="1:24" s="358" customFormat="1" ht="13">
      <c r="A46" s="317">
        <v>2010</v>
      </c>
      <c r="B46" s="51">
        <v>3193</v>
      </c>
      <c r="C46" s="333">
        <f t="shared" si="10"/>
        <v>0.23352592700943464</v>
      </c>
      <c r="D46" s="51">
        <v>3140</v>
      </c>
      <c r="E46" s="333">
        <f t="shared" si="11"/>
        <v>0.22964967454106633</v>
      </c>
      <c r="F46" s="51">
        <v>773</v>
      </c>
      <c r="G46" s="426">
        <f t="shared" si="12"/>
        <v>5.6534776566956775E-2</v>
      </c>
      <c r="H46" s="51">
        <v>2347</v>
      </c>
      <c r="I46" s="333">
        <f t="shared" si="13"/>
        <v>0.17165216119359322</v>
      </c>
      <c r="J46" s="51">
        <v>1474</v>
      </c>
      <c r="K46" s="333">
        <f t="shared" si="14"/>
        <v>0.10780370072405471</v>
      </c>
      <c r="L46" s="51">
        <v>484</v>
      </c>
      <c r="M46" s="333">
        <f t="shared" si="15"/>
        <v>3.5398230088495575E-2</v>
      </c>
      <c r="N46" s="51">
        <v>153</v>
      </c>
      <c r="O46" s="333">
        <f t="shared" si="16"/>
        <v>1.1189936370950048E-2</v>
      </c>
      <c r="P46" s="51">
        <v>583</v>
      </c>
      <c r="Q46" s="333">
        <f t="shared" si="17"/>
        <v>4.2638777152051485E-2</v>
      </c>
      <c r="R46" s="51">
        <v>1390</v>
      </c>
      <c r="S46" s="333">
        <f t="shared" si="18"/>
        <v>0.10166020624588605</v>
      </c>
      <c r="T46" s="51">
        <v>121</v>
      </c>
      <c r="U46" s="333">
        <f t="shared" si="19"/>
        <v>8.8495575221238937E-3</v>
      </c>
      <c r="V46" s="51">
        <v>13673</v>
      </c>
    </row>
    <row r="47" spans="1:24" s="358" customFormat="1" ht="13">
      <c r="A47" s="322">
        <v>2011</v>
      </c>
      <c r="B47" s="56">
        <v>3308</v>
      </c>
      <c r="C47" s="336">
        <f t="shared" si="10"/>
        <v>0.24409681227863045</v>
      </c>
      <c r="D47" s="56">
        <v>3113</v>
      </c>
      <c r="E47" s="336">
        <f t="shared" si="11"/>
        <v>0.22970779220779219</v>
      </c>
      <c r="F47" s="56">
        <v>689</v>
      </c>
      <c r="G47" s="427">
        <f t="shared" si="12"/>
        <v>5.0841204250295161E-2</v>
      </c>
      <c r="H47" s="56">
        <v>2352</v>
      </c>
      <c r="I47" s="336">
        <f t="shared" si="13"/>
        <v>0.17355371900826447</v>
      </c>
      <c r="J47" s="56">
        <v>1395</v>
      </c>
      <c r="K47" s="336">
        <f t="shared" si="14"/>
        <v>0.10293683589138135</v>
      </c>
      <c r="L47" s="56">
        <v>487</v>
      </c>
      <c r="M47" s="336">
        <f t="shared" si="15"/>
        <v>3.5935655253837073E-2</v>
      </c>
      <c r="N47" s="56">
        <v>158</v>
      </c>
      <c r="O47" s="336">
        <f t="shared" si="16"/>
        <v>1.1658795749704841E-2</v>
      </c>
      <c r="P47" s="56">
        <v>576</v>
      </c>
      <c r="Q47" s="336">
        <f t="shared" si="17"/>
        <v>4.2502951593860687E-2</v>
      </c>
      <c r="R47" s="56">
        <v>1338</v>
      </c>
      <c r="S47" s="336">
        <f t="shared" si="18"/>
        <v>9.8730814639905545E-2</v>
      </c>
      <c r="T47" s="56">
        <v>130</v>
      </c>
      <c r="U47" s="336">
        <f t="shared" si="19"/>
        <v>9.5926800472255023E-3</v>
      </c>
      <c r="V47" s="56">
        <v>13552</v>
      </c>
    </row>
    <row r="48" spans="1:24" s="358" customFormat="1" ht="13">
      <c r="A48" s="317">
        <v>2012</v>
      </c>
      <c r="B48" s="51">
        <v>3164</v>
      </c>
      <c r="C48" s="333">
        <f t="shared" si="10"/>
        <v>0.23203285420944558</v>
      </c>
      <c r="D48" s="51">
        <v>3107</v>
      </c>
      <c r="E48" s="333">
        <f t="shared" si="11"/>
        <v>0.22785274273980641</v>
      </c>
      <c r="F48" s="51">
        <v>743</v>
      </c>
      <c r="G48" s="426">
        <f t="shared" si="12"/>
        <v>5.4488119683191553E-2</v>
      </c>
      <c r="H48" s="51">
        <v>2382</v>
      </c>
      <c r="I48" s="333">
        <f t="shared" si="13"/>
        <v>0.17468465825755353</v>
      </c>
      <c r="J48" s="51">
        <v>1397</v>
      </c>
      <c r="K48" s="333">
        <f t="shared" si="14"/>
        <v>0.10244939865063069</v>
      </c>
      <c r="L48" s="51">
        <v>460</v>
      </c>
      <c r="M48" s="333">
        <f t="shared" si="15"/>
        <v>3.3734232912877679E-2</v>
      </c>
      <c r="N48" s="51">
        <v>128</v>
      </c>
      <c r="O48" s="333">
        <f t="shared" si="16"/>
        <v>9.3869169844529188E-3</v>
      </c>
      <c r="P48" s="51">
        <v>629</v>
      </c>
      <c r="Q48" s="333">
        <f t="shared" si="17"/>
        <v>4.6127896743913169E-2</v>
      </c>
      <c r="R48" s="51">
        <v>1440</v>
      </c>
      <c r="S48" s="333">
        <f t="shared" si="18"/>
        <v>0.10560281607509533</v>
      </c>
      <c r="T48" s="51">
        <v>175</v>
      </c>
      <c r="U48" s="333">
        <f t="shared" si="19"/>
        <v>1.2833675564681724E-2</v>
      </c>
      <c r="V48" s="51">
        <v>13636</v>
      </c>
    </row>
    <row r="49" spans="1:24" s="358" customFormat="1" ht="13">
      <c r="A49" s="322">
        <v>2013</v>
      </c>
      <c r="B49" s="56">
        <v>3316</v>
      </c>
      <c r="C49" s="336">
        <f t="shared" si="10"/>
        <v>0.2439132033835969</v>
      </c>
      <c r="D49" s="56">
        <v>3005</v>
      </c>
      <c r="E49" s="336">
        <f t="shared" si="11"/>
        <v>0.22103714600956234</v>
      </c>
      <c r="F49" s="56">
        <v>735</v>
      </c>
      <c r="G49" s="427">
        <f t="shared" si="12"/>
        <v>5.4063994115483634E-2</v>
      </c>
      <c r="H49" s="56">
        <v>2330</v>
      </c>
      <c r="I49" s="336">
        <f t="shared" si="13"/>
        <v>0.17138653916881205</v>
      </c>
      <c r="J49" s="56">
        <v>1313</v>
      </c>
      <c r="K49" s="336">
        <f t="shared" si="14"/>
        <v>9.6579624862081645E-2</v>
      </c>
      <c r="L49" s="56">
        <v>531</v>
      </c>
      <c r="M49" s="336">
        <f t="shared" si="15"/>
        <v>3.9058477381390219E-2</v>
      </c>
      <c r="N49" s="56">
        <v>129</v>
      </c>
      <c r="O49" s="336">
        <f t="shared" si="16"/>
        <v>9.4887826406767194E-3</v>
      </c>
      <c r="P49" s="56">
        <v>610</v>
      </c>
      <c r="Q49" s="336">
        <f t="shared" si="17"/>
        <v>4.4869437293122469E-2</v>
      </c>
      <c r="R49" s="56">
        <v>1436</v>
      </c>
      <c r="S49" s="336">
        <f t="shared" si="18"/>
        <v>0.10562706877528504</v>
      </c>
      <c r="T49" s="56">
        <v>177</v>
      </c>
      <c r="U49" s="336">
        <f t="shared" si="19"/>
        <v>1.3019492460463406E-2</v>
      </c>
      <c r="V49" s="56">
        <v>13595</v>
      </c>
    </row>
    <row r="50" spans="1:24" s="358" customFormat="1" ht="13">
      <c r="A50" s="317">
        <v>2014</v>
      </c>
      <c r="B50" s="51">
        <v>3183</v>
      </c>
      <c r="C50" s="333">
        <f t="shared" si="10"/>
        <v>0.24115463292673686</v>
      </c>
      <c r="D50" s="51">
        <v>2824</v>
      </c>
      <c r="E50" s="333">
        <f t="shared" si="11"/>
        <v>0.21395560269717404</v>
      </c>
      <c r="F50" s="51">
        <v>743</v>
      </c>
      <c r="G50" s="426">
        <f t="shared" si="12"/>
        <v>5.629214334419274E-2</v>
      </c>
      <c r="H50" s="51">
        <v>2243</v>
      </c>
      <c r="I50" s="333">
        <f t="shared" si="13"/>
        <v>0.16993711644821577</v>
      </c>
      <c r="J50" s="51">
        <v>1332</v>
      </c>
      <c r="K50" s="333">
        <f t="shared" si="14"/>
        <v>0.10091673611637245</v>
      </c>
      <c r="L50" s="51">
        <v>544</v>
      </c>
      <c r="M50" s="333">
        <f t="shared" si="15"/>
        <v>4.1215243579059022E-2</v>
      </c>
      <c r="N50" s="51">
        <v>142</v>
      </c>
      <c r="O50" s="333">
        <f t="shared" si="16"/>
        <v>1.0758390787180846E-2</v>
      </c>
      <c r="P50" s="51">
        <v>556</v>
      </c>
      <c r="Q50" s="333">
        <f t="shared" si="17"/>
        <v>4.2124403363891207E-2</v>
      </c>
      <c r="R50" s="51">
        <v>1364</v>
      </c>
      <c r="S50" s="333">
        <f t="shared" si="18"/>
        <v>0.10334116220925828</v>
      </c>
      <c r="T50" s="51">
        <v>229</v>
      </c>
      <c r="U50" s="333">
        <f t="shared" si="19"/>
        <v>1.7349799227214184E-2</v>
      </c>
      <c r="V50" s="51">
        <v>13199</v>
      </c>
    </row>
    <row r="51" spans="1:24" s="358" customFormat="1" ht="13">
      <c r="A51" s="322">
        <v>2015</v>
      </c>
      <c r="B51" s="56">
        <v>3249</v>
      </c>
      <c r="C51" s="336">
        <f t="shared" si="10"/>
        <v>0.24567107750472589</v>
      </c>
      <c r="D51" s="56">
        <v>2873</v>
      </c>
      <c r="E51" s="336">
        <f t="shared" si="11"/>
        <v>0.21724007561436673</v>
      </c>
      <c r="F51" s="56">
        <v>817</v>
      </c>
      <c r="G51" s="427">
        <f t="shared" si="12"/>
        <v>6.1776937618147447E-2</v>
      </c>
      <c r="H51" s="56">
        <v>2262</v>
      </c>
      <c r="I51" s="336">
        <f t="shared" si="13"/>
        <v>0.17103969754253309</v>
      </c>
      <c r="J51" s="56">
        <v>1314</v>
      </c>
      <c r="K51" s="336">
        <f t="shared" si="14"/>
        <v>9.9357277882797732E-2</v>
      </c>
      <c r="L51" s="56">
        <v>558</v>
      </c>
      <c r="M51" s="336">
        <f t="shared" si="15"/>
        <v>4.2192816635160682E-2</v>
      </c>
      <c r="N51" s="56">
        <v>152</v>
      </c>
      <c r="O51" s="336">
        <f t="shared" si="16"/>
        <v>1.1493383742911154E-2</v>
      </c>
      <c r="P51" s="56">
        <v>571</v>
      </c>
      <c r="Q51" s="336">
        <f t="shared" si="17"/>
        <v>4.3175803402646505E-2</v>
      </c>
      <c r="R51" s="56">
        <v>1245</v>
      </c>
      <c r="S51" s="336">
        <f t="shared" si="18"/>
        <v>9.4139886578449905E-2</v>
      </c>
      <c r="T51" s="56">
        <v>171</v>
      </c>
      <c r="U51" s="336">
        <f t="shared" si="19"/>
        <v>1.2930056710775047E-2</v>
      </c>
      <c r="V51" s="56">
        <v>13225</v>
      </c>
    </row>
    <row r="52" spans="1:24" s="358" customFormat="1" ht="13">
      <c r="A52" s="317">
        <v>2016</v>
      </c>
      <c r="B52" s="51">
        <v>3133</v>
      </c>
      <c r="C52" s="333">
        <f t="shared" si="10"/>
        <v>0.24224851155957627</v>
      </c>
      <c r="D52" s="51">
        <v>2810</v>
      </c>
      <c r="E52" s="333">
        <f t="shared" si="11"/>
        <v>0.21727364107322353</v>
      </c>
      <c r="F52" s="51">
        <v>810</v>
      </c>
      <c r="G52" s="426">
        <f t="shared" si="12"/>
        <v>6.2630480167014613E-2</v>
      </c>
      <c r="H52" s="51">
        <v>2123</v>
      </c>
      <c r="I52" s="333">
        <f t="shared" si="13"/>
        <v>0.16415371530194078</v>
      </c>
      <c r="J52" s="51">
        <v>1239</v>
      </c>
      <c r="K52" s="333">
        <f t="shared" si="14"/>
        <v>9.5801438181396428E-2</v>
      </c>
      <c r="L52" s="51">
        <v>641</v>
      </c>
      <c r="M52" s="333">
        <f t="shared" si="15"/>
        <v>4.9563133070439962E-2</v>
      </c>
      <c r="N52" s="51">
        <v>157</v>
      </c>
      <c r="O52" s="333">
        <f t="shared" si="16"/>
        <v>1.21394881311374E-2</v>
      </c>
      <c r="P52" s="51">
        <v>517</v>
      </c>
      <c r="Q52" s="333">
        <f t="shared" si="17"/>
        <v>3.9975257094255007E-2</v>
      </c>
      <c r="R52" s="51">
        <v>1307</v>
      </c>
      <c r="S52" s="333">
        <f t="shared" si="18"/>
        <v>0.10105930565220753</v>
      </c>
      <c r="T52" s="51">
        <v>181</v>
      </c>
      <c r="U52" s="333">
        <f t="shared" si="19"/>
        <v>1.3995206062011907E-2</v>
      </c>
      <c r="V52" s="51">
        <v>12933</v>
      </c>
    </row>
    <row r="53" spans="1:24" s="358" customFormat="1" ht="13">
      <c r="A53" s="322">
        <v>2017</v>
      </c>
      <c r="B53" s="56">
        <v>2806</v>
      </c>
      <c r="C53" s="336">
        <f t="shared" si="10"/>
        <v>0.22534532605203983</v>
      </c>
      <c r="D53" s="56">
        <v>2762</v>
      </c>
      <c r="E53" s="336">
        <f t="shared" si="11"/>
        <v>0.22181175714744619</v>
      </c>
      <c r="F53" s="56">
        <v>813</v>
      </c>
      <c r="G53" s="427">
        <f t="shared" si="12"/>
        <v>6.5290716350787023E-2</v>
      </c>
      <c r="H53" s="56">
        <v>2126</v>
      </c>
      <c r="I53" s="336">
        <f t="shared" si="13"/>
        <v>0.17073562479922905</v>
      </c>
      <c r="J53" s="56">
        <v>1181</v>
      </c>
      <c r="K53" s="336">
        <f t="shared" si="14"/>
        <v>9.4844201734661099E-2</v>
      </c>
      <c r="L53" s="56">
        <v>557</v>
      </c>
      <c r="M53" s="336">
        <f t="shared" si="15"/>
        <v>4.4731769996787664E-2</v>
      </c>
      <c r="N53" s="56">
        <v>141</v>
      </c>
      <c r="O53" s="336">
        <f t="shared" si="16"/>
        <v>1.1323482171538708E-2</v>
      </c>
      <c r="P53" s="56">
        <v>514</v>
      </c>
      <c r="Q53" s="336">
        <f t="shared" si="17"/>
        <v>4.1278509476389336E-2</v>
      </c>
      <c r="R53" s="56">
        <v>1296</v>
      </c>
      <c r="S53" s="336">
        <f t="shared" si="18"/>
        <v>0.10407966591712174</v>
      </c>
      <c r="T53" s="56">
        <v>222</v>
      </c>
      <c r="U53" s="336">
        <f t="shared" si="19"/>
        <v>1.7828461291358819E-2</v>
      </c>
      <c r="V53" s="56">
        <v>12452</v>
      </c>
    </row>
    <row r="54" spans="1:24" s="358" customFormat="1" ht="13">
      <c r="A54" s="60">
        <v>2018</v>
      </c>
      <c r="B54" s="51">
        <v>2790</v>
      </c>
      <c r="C54" s="333">
        <f t="shared" si="10"/>
        <v>0.23019801980198021</v>
      </c>
      <c r="D54" s="51">
        <v>2698</v>
      </c>
      <c r="E54" s="333">
        <f t="shared" si="11"/>
        <v>0.22260726072607262</v>
      </c>
      <c r="F54" s="51">
        <v>807</v>
      </c>
      <c r="G54" s="426">
        <f t="shared" si="12"/>
        <v>6.6584158415841588E-2</v>
      </c>
      <c r="H54" s="51">
        <v>1980</v>
      </c>
      <c r="I54" s="333">
        <f t="shared" si="13"/>
        <v>0.16336633663366337</v>
      </c>
      <c r="J54" s="51">
        <v>1117</v>
      </c>
      <c r="K54" s="333">
        <f t="shared" si="14"/>
        <v>9.2161716171617156E-2</v>
      </c>
      <c r="L54" s="51">
        <v>594</v>
      </c>
      <c r="M54" s="333">
        <f t="shared" si="15"/>
        <v>4.9009900990099012E-2</v>
      </c>
      <c r="N54" s="51">
        <v>106</v>
      </c>
      <c r="O54" s="333">
        <f t="shared" si="16"/>
        <v>8.7458745874587455E-3</v>
      </c>
      <c r="P54" s="51">
        <v>540</v>
      </c>
      <c r="Q54" s="333">
        <f t="shared" si="17"/>
        <v>4.4554455445544552E-2</v>
      </c>
      <c r="R54" s="51">
        <v>1282</v>
      </c>
      <c r="S54" s="333">
        <f t="shared" si="18"/>
        <v>0.10577557755775578</v>
      </c>
      <c r="T54" s="51">
        <v>175</v>
      </c>
      <c r="U54" s="333">
        <f t="shared" si="19"/>
        <v>1.4438943894389438E-2</v>
      </c>
      <c r="V54" s="51">
        <v>12120</v>
      </c>
    </row>
    <row r="55" spans="1:24" s="358" customFormat="1" ht="13">
      <c r="A55" s="73">
        <v>2019</v>
      </c>
      <c r="B55" s="56">
        <v>2775</v>
      </c>
      <c r="C55" s="336">
        <f t="shared" si="10"/>
        <v>0.22954752254115313</v>
      </c>
      <c r="D55" s="56">
        <v>2734</v>
      </c>
      <c r="E55" s="336">
        <f t="shared" si="11"/>
        <v>0.22615600959550003</v>
      </c>
      <c r="F55" s="56">
        <v>792</v>
      </c>
      <c r="G55" s="427">
        <f t="shared" si="12"/>
        <v>6.5514103730664242E-2</v>
      </c>
      <c r="H55" s="56">
        <v>2003</v>
      </c>
      <c r="I55" s="336">
        <f t="shared" si="13"/>
        <v>0.16568781536934404</v>
      </c>
      <c r="J55" s="56">
        <v>1096</v>
      </c>
      <c r="K55" s="336">
        <f t="shared" si="14"/>
        <v>9.0660931425262631E-2</v>
      </c>
      <c r="L55" s="56">
        <v>603</v>
      </c>
      <c r="M55" s="336">
        <f t="shared" si="15"/>
        <v>4.9880056249483003E-2</v>
      </c>
      <c r="N55" s="56">
        <v>107</v>
      </c>
      <c r="O55" s="336">
        <f t="shared" si="16"/>
        <v>8.8510215898750938E-3</v>
      </c>
      <c r="P55" s="56">
        <v>518</v>
      </c>
      <c r="Q55" s="336">
        <f t="shared" si="17"/>
        <v>4.2848870874348584E-2</v>
      </c>
      <c r="R55" s="56">
        <v>1259</v>
      </c>
      <c r="S55" s="336">
        <f t="shared" si="18"/>
        <v>0.10414426337993217</v>
      </c>
      <c r="T55" s="56">
        <v>177</v>
      </c>
      <c r="U55" s="336">
        <f t="shared" si="19"/>
        <v>1.4641409545868145E-2</v>
      </c>
      <c r="V55" s="56">
        <v>12089</v>
      </c>
    </row>
    <row r="56" spans="1:24" s="358" customFormat="1">
      <c r="A56" s="361">
        <v>2020</v>
      </c>
      <c r="B56" s="51">
        <v>2646</v>
      </c>
      <c r="C56" s="333">
        <f t="shared" si="10"/>
        <v>0.23428369045510891</v>
      </c>
      <c r="D56" s="51">
        <v>2580</v>
      </c>
      <c r="E56" s="333">
        <f t="shared" si="11"/>
        <v>0.22843987958207898</v>
      </c>
      <c r="F56" s="51">
        <v>711</v>
      </c>
      <c r="G56" s="426">
        <f t="shared" si="12"/>
        <v>6.2953780768549669E-2</v>
      </c>
      <c r="H56" s="51">
        <v>1943</v>
      </c>
      <c r="I56" s="333">
        <f>H56/V56</f>
        <v>0.17203825039844164</v>
      </c>
      <c r="J56" s="51">
        <v>981</v>
      </c>
      <c r="K56" s="333">
        <f t="shared" si="14"/>
        <v>8.6860279794581191E-2</v>
      </c>
      <c r="L56" s="51">
        <v>539</v>
      </c>
      <c r="M56" s="333">
        <f>L56/V56</f>
        <v>4.7724455463077742E-2</v>
      </c>
      <c r="N56" s="51">
        <v>129</v>
      </c>
      <c r="O56" s="333">
        <f t="shared" si="16"/>
        <v>1.1421993979103949E-2</v>
      </c>
      <c r="P56" s="51">
        <v>413</v>
      </c>
      <c r="Q56" s="333">
        <f t="shared" si="17"/>
        <v>3.6568089250929699E-2</v>
      </c>
      <c r="R56" s="51">
        <v>1204</v>
      </c>
      <c r="S56" s="333">
        <f t="shared" si="18"/>
        <v>0.10660527713830352</v>
      </c>
      <c r="T56" s="51">
        <v>127</v>
      </c>
      <c r="U56" s="333">
        <f t="shared" si="19"/>
        <v>1.1244908801133345E-2</v>
      </c>
      <c r="V56" s="51">
        <v>11294</v>
      </c>
      <c r="X56" s="401"/>
    </row>
    <row r="57" spans="1:24" s="358" customFormat="1">
      <c r="A57" s="796">
        <v>2021</v>
      </c>
      <c r="B57" s="74">
        <v>2591</v>
      </c>
      <c r="C57" s="336">
        <f t="shared" si="10"/>
        <v>0.23490480507706255</v>
      </c>
      <c r="D57" s="56">
        <v>2674</v>
      </c>
      <c r="E57" s="336">
        <f t="shared" si="11"/>
        <v>0.24242973708068902</v>
      </c>
      <c r="F57" s="56">
        <v>675</v>
      </c>
      <c r="G57" s="427">
        <f t="shared" si="12"/>
        <v>6.1196736174070718E-2</v>
      </c>
      <c r="H57" s="56">
        <v>1860</v>
      </c>
      <c r="I57" s="336">
        <f>H57/V57</f>
        <v>0.16863100634632819</v>
      </c>
      <c r="J57" s="56">
        <v>1003</v>
      </c>
      <c r="K57" s="336">
        <f t="shared" si="14"/>
        <v>9.0933816863100633E-2</v>
      </c>
      <c r="L57" s="56">
        <v>477</v>
      </c>
      <c r="M57" s="336">
        <f>L57/V57</f>
        <v>4.3245693563009974E-2</v>
      </c>
      <c r="N57" s="56">
        <v>112</v>
      </c>
      <c r="O57" s="336">
        <f t="shared" si="16"/>
        <v>1.0154125113327288E-2</v>
      </c>
      <c r="P57" s="56">
        <v>471</v>
      </c>
      <c r="Q57" s="336">
        <f t="shared" si="17"/>
        <v>4.2701722574796014E-2</v>
      </c>
      <c r="R57" s="56">
        <v>1009</v>
      </c>
      <c r="S57" s="336">
        <f t="shared" si="18"/>
        <v>9.1477787851314593E-2</v>
      </c>
      <c r="T57" s="56">
        <v>132</v>
      </c>
      <c r="U57" s="336">
        <f t="shared" si="19"/>
        <v>1.1967361740707162E-2</v>
      </c>
      <c r="V57" s="56">
        <v>11030</v>
      </c>
      <c r="X57" s="401"/>
    </row>
    <row r="58" spans="1:24" s="358" customFormat="1">
      <c r="A58" s="2545" t="s">
        <v>189</v>
      </c>
      <c r="B58" s="2545"/>
      <c r="C58" s="2545"/>
      <c r="D58" s="2545"/>
      <c r="E58" s="2545"/>
      <c r="F58" s="2545"/>
      <c r="G58" s="2545"/>
      <c r="H58" s="2545"/>
      <c r="I58" s="2545"/>
      <c r="J58" s="2545"/>
      <c r="K58" s="2545"/>
      <c r="L58" s="2545"/>
      <c r="M58" s="2545"/>
      <c r="N58" s="2545"/>
      <c r="O58" s="2545"/>
      <c r="P58" s="2545"/>
      <c r="Q58" s="2545"/>
      <c r="R58" s="2545"/>
      <c r="S58" s="2545"/>
      <c r="T58" s="2545"/>
      <c r="U58" s="2545"/>
      <c r="V58" s="2545"/>
      <c r="X58" s="401"/>
    </row>
    <row r="59" spans="1:24" s="358" customFormat="1">
      <c r="A59" s="428"/>
      <c r="B59" s="429"/>
      <c r="C59" s="430"/>
      <c r="D59" s="429"/>
      <c r="E59" s="430"/>
      <c r="F59" s="430"/>
      <c r="G59" s="430"/>
      <c r="H59" s="430"/>
      <c r="I59" s="430"/>
      <c r="J59" s="431"/>
      <c r="K59" s="430"/>
      <c r="L59" s="430"/>
      <c r="M59" s="430"/>
      <c r="N59" s="430"/>
      <c r="O59" s="430"/>
      <c r="P59" s="429"/>
      <c r="Q59" s="430"/>
      <c r="R59" s="429"/>
      <c r="S59" s="430"/>
      <c r="T59" s="429"/>
      <c r="U59" s="430"/>
      <c r="X59" s="401"/>
    </row>
    <row r="60" spans="1:24" s="358" customFormat="1">
      <c r="A60" s="2464" t="s">
        <v>117</v>
      </c>
      <c r="B60" s="2464"/>
      <c r="C60" s="2464"/>
      <c r="D60" s="2464"/>
      <c r="E60" s="2464"/>
      <c r="F60" s="2464"/>
      <c r="G60" s="2464"/>
      <c r="H60" s="2464"/>
      <c r="I60" s="2464"/>
      <c r="J60" s="2464"/>
      <c r="K60" s="2464"/>
      <c r="L60" s="2464"/>
      <c r="M60" s="2464"/>
      <c r="N60" s="2464"/>
      <c r="O60" s="2464"/>
      <c r="P60" s="2464"/>
      <c r="Q60" s="2464"/>
      <c r="R60" s="2464"/>
      <c r="S60" s="2464"/>
      <c r="T60" s="2464"/>
      <c r="U60" s="2464"/>
      <c r="X60" s="401"/>
    </row>
    <row r="61" spans="1:24" s="358" customFormat="1">
      <c r="A61" s="428"/>
      <c r="B61" s="429"/>
      <c r="C61" s="430"/>
      <c r="D61" s="429"/>
      <c r="E61" s="430"/>
      <c r="F61" s="430"/>
      <c r="G61" s="430"/>
      <c r="H61" s="430"/>
      <c r="I61" s="430"/>
      <c r="J61" s="431"/>
      <c r="K61" s="430"/>
      <c r="L61" s="430"/>
      <c r="M61" s="430"/>
      <c r="N61" s="430"/>
      <c r="O61" s="430"/>
      <c r="P61" s="429"/>
      <c r="Q61" s="430"/>
      <c r="R61" s="429"/>
      <c r="S61" s="430"/>
      <c r="T61" s="429"/>
      <c r="U61" s="430"/>
      <c r="X61" s="401"/>
    </row>
    <row r="62" spans="1:24" s="358" customFormat="1">
      <c r="A62" s="428"/>
      <c r="B62" s="429"/>
      <c r="C62" s="430"/>
      <c r="D62" s="429"/>
      <c r="E62" s="430"/>
      <c r="F62" s="430"/>
      <c r="G62" s="430"/>
      <c r="H62" s="430"/>
      <c r="I62" s="430"/>
      <c r="J62" s="431"/>
      <c r="K62" s="430"/>
      <c r="L62" s="430"/>
      <c r="M62" s="430"/>
      <c r="N62" s="430"/>
      <c r="O62" s="430"/>
      <c r="P62" s="429"/>
      <c r="Q62" s="430"/>
      <c r="R62" s="429"/>
      <c r="S62" s="430"/>
      <c r="T62" s="429"/>
      <c r="U62" s="430"/>
      <c r="X62" s="401"/>
    </row>
    <row r="63" spans="1:24" s="358" customFormat="1" ht="17.5">
      <c r="A63" s="2537" t="s">
        <v>191</v>
      </c>
      <c r="B63" s="2540" t="s">
        <v>187</v>
      </c>
      <c r="C63" s="2541"/>
      <c r="D63" s="2541"/>
      <c r="E63" s="2541"/>
      <c r="F63" s="2541"/>
      <c r="G63" s="2541"/>
      <c r="H63" s="2541"/>
      <c r="I63" s="2541"/>
      <c r="J63" s="2541"/>
      <c r="K63" s="2541"/>
      <c r="L63" s="2541"/>
      <c r="M63" s="2541"/>
      <c r="N63" s="2541"/>
      <c r="O63" s="2541"/>
      <c r="P63" s="2541"/>
      <c r="Q63" s="2541"/>
      <c r="R63" s="2541"/>
      <c r="S63" s="2541"/>
      <c r="T63" s="2541"/>
      <c r="U63" s="2542"/>
      <c r="V63" s="2543" t="s">
        <v>188</v>
      </c>
      <c r="X63" s="29"/>
    </row>
    <row r="64" spans="1:24" s="358" customFormat="1" ht="27.5">
      <c r="A64" s="2538"/>
      <c r="B64" s="2534" t="s">
        <v>1174</v>
      </c>
      <c r="C64" s="2535"/>
      <c r="D64" s="2534" t="s">
        <v>85</v>
      </c>
      <c r="E64" s="2535"/>
      <c r="F64" s="2534" t="s">
        <v>90</v>
      </c>
      <c r="G64" s="2535"/>
      <c r="H64" s="2534" t="s">
        <v>91</v>
      </c>
      <c r="I64" s="2535"/>
      <c r="J64" s="2534" t="s">
        <v>92</v>
      </c>
      <c r="K64" s="2535"/>
      <c r="L64" s="2534" t="s">
        <v>93</v>
      </c>
      <c r="M64" s="2535"/>
      <c r="N64" s="2534" t="s">
        <v>94</v>
      </c>
      <c r="O64" s="2535"/>
      <c r="P64" s="2534" t="s">
        <v>95</v>
      </c>
      <c r="Q64" s="2535"/>
      <c r="R64" s="2534" t="s">
        <v>96</v>
      </c>
      <c r="S64" s="2535"/>
      <c r="T64" s="2534" t="s">
        <v>97</v>
      </c>
      <c r="U64" s="2536"/>
      <c r="V64" s="2543"/>
      <c r="X64" s="49"/>
    </row>
    <row r="65" spans="1:24" s="358" customFormat="1" ht="17.5">
      <c r="A65" s="2539"/>
      <c r="B65" s="422" t="s">
        <v>99</v>
      </c>
      <c r="C65" s="423" t="s">
        <v>152</v>
      </c>
      <c r="D65" s="422" t="s">
        <v>99</v>
      </c>
      <c r="E65" s="423" t="s">
        <v>152</v>
      </c>
      <c r="F65" s="422" t="s">
        <v>99</v>
      </c>
      <c r="G65" s="423" t="s">
        <v>152</v>
      </c>
      <c r="H65" s="422" t="s">
        <v>99</v>
      </c>
      <c r="I65" s="423" t="s">
        <v>152</v>
      </c>
      <c r="J65" s="422" t="s">
        <v>99</v>
      </c>
      <c r="K65" s="423" t="s">
        <v>152</v>
      </c>
      <c r="L65" s="422" t="s">
        <v>99</v>
      </c>
      <c r="M65" s="423" t="s">
        <v>152</v>
      </c>
      <c r="N65" s="422" t="s">
        <v>99</v>
      </c>
      <c r="O65" s="423" t="s">
        <v>152</v>
      </c>
      <c r="P65" s="422" t="s">
        <v>99</v>
      </c>
      <c r="Q65" s="423" t="s">
        <v>152</v>
      </c>
      <c r="R65" s="422" t="s">
        <v>99</v>
      </c>
      <c r="S65" s="423" t="s">
        <v>152</v>
      </c>
      <c r="T65" s="422" t="s">
        <v>99</v>
      </c>
      <c r="U65" s="424" t="s">
        <v>152</v>
      </c>
      <c r="V65" s="2544"/>
      <c r="X65" s="29"/>
    </row>
    <row r="66" spans="1:24" s="358" customFormat="1" ht="13">
      <c r="A66" s="317">
        <v>2000</v>
      </c>
      <c r="B66" s="51">
        <v>203</v>
      </c>
      <c r="C66" s="333">
        <f t="shared" ref="C66:C85" si="20">B66/V66</f>
        <v>0.27030625832223704</v>
      </c>
      <c r="D66" s="51">
        <v>237</v>
      </c>
      <c r="E66" s="333">
        <f t="shared" ref="E66:E87" si="21">D66/V66</f>
        <v>0.31557922769640478</v>
      </c>
      <c r="F66" s="51">
        <v>11</v>
      </c>
      <c r="G66" s="426">
        <f t="shared" ref="G66:G87" si="22">F66/V66</f>
        <v>1.4647137150466045E-2</v>
      </c>
      <c r="H66" s="51">
        <v>213</v>
      </c>
      <c r="I66" s="426">
        <f t="shared" ref="I66:I87" si="23">H66/V66</f>
        <v>0.28362183754993342</v>
      </c>
      <c r="J66" s="51">
        <v>47</v>
      </c>
      <c r="K66" s="333">
        <f t="shared" ref="K66:K87" si="24">J66/V66</f>
        <v>6.2583222370173108E-2</v>
      </c>
      <c r="L66" s="274" t="s">
        <v>114</v>
      </c>
      <c r="M66" s="426"/>
      <c r="N66" s="51">
        <v>14</v>
      </c>
      <c r="O66" s="426">
        <f t="shared" ref="O66:O86" si="25">N66/V66</f>
        <v>1.8641810918774968E-2</v>
      </c>
      <c r="P66" s="274" t="s">
        <v>114</v>
      </c>
      <c r="Q66" s="333"/>
      <c r="R66" s="274" t="s">
        <v>114</v>
      </c>
      <c r="S66" s="333"/>
      <c r="T66" s="274" t="s">
        <v>114</v>
      </c>
      <c r="U66" s="333"/>
      <c r="V66" s="51">
        <v>751</v>
      </c>
    </row>
    <row r="67" spans="1:24" s="358" customFormat="1" ht="13">
      <c r="A67" s="322">
        <v>2001</v>
      </c>
      <c r="B67" s="56">
        <v>181</v>
      </c>
      <c r="C67" s="336">
        <f t="shared" si="20"/>
        <v>0.23294723294723294</v>
      </c>
      <c r="D67" s="56">
        <v>240</v>
      </c>
      <c r="E67" s="336">
        <f t="shared" si="21"/>
        <v>0.30888030888030887</v>
      </c>
      <c r="F67" s="275" t="s">
        <v>114</v>
      </c>
      <c r="G67" s="427"/>
      <c r="H67" s="56">
        <v>223</v>
      </c>
      <c r="I67" s="427">
        <f t="shared" si="23"/>
        <v>0.28700128700128702</v>
      </c>
      <c r="J67" s="56">
        <v>64</v>
      </c>
      <c r="K67" s="336">
        <f t="shared" si="24"/>
        <v>8.2368082368082365E-2</v>
      </c>
      <c r="L67" s="275" t="s">
        <v>114</v>
      </c>
      <c r="M67" s="427"/>
      <c r="N67" s="56">
        <v>13</v>
      </c>
      <c r="O67" s="427">
        <f t="shared" si="25"/>
        <v>1.6731016731016731E-2</v>
      </c>
      <c r="P67" s="56">
        <v>14</v>
      </c>
      <c r="Q67" s="336">
        <f t="shared" ref="Q67:Q84" si="26">P67/V67</f>
        <v>1.8018018018018018E-2</v>
      </c>
      <c r="R67" s="56">
        <v>16</v>
      </c>
      <c r="S67" s="336">
        <f t="shared" ref="S67:S87" si="27">R67/V67</f>
        <v>2.0592020592020591E-2</v>
      </c>
      <c r="T67" s="56">
        <v>15</v>
      </c>
      <c r="U67" s="336">
        <f t="shared" ref="U67:U87" si="28">T67/V67</f>
        <v>1.9305019305019305E-2</v>
      </c>
      <c r="V67" s="56">
        <v>777</v>
      </c>
    </row>
    <row r="68" spans="1:24" s="358" customFormat="1" ht="13">
      <c r="A68" s="317">
        <v>2002</v>
      </c>
      <c r="B68" s="51">
        <v>160</v>
      </c>
      <c r="C68" s="333">
        <f t="shared" si="20"/>
        <v>0.2188782489740082</v>
      </c>
      <c r="D68" s="51">
        <v>255</v>
      </c>
      <c r="E68" s="333">
        <f t="shared" si="21"/>
        <v>0.34883720930232559</v>
      </c>
      <c r="F68" s="274" t="s">
        <v>114</v>
      </c>
      <c r="G68" s="426"/>
      <c r="H68" s="51">
        <v>189</v>
      </c>
      <c r="I68" s="426">
        <f t="shared" si="23"/>
        <v>0.25854993160054718</v>
      </c>
      <c r="J68" s="51">
        <v>66</v>
      </c>
      <c r="K68" s="333">
        <f t="shared" si="24"/>
        <v>9.0287277701778385E-2</v>
      </c>
      <c r="L68" s="274" t="s">
        <v>114</v>
      </c>
      <c r="M68" s="426"/>
      <c r="N68" s="274" t="s">
        <v>114</v>
      </c>
      <c r="O68" s="426"/>
      <c r="P68" s="51">
        <v>11</v>
      </c>
      <c r="Q68" s="333">
        <f t="shared" si="26"/>
        <v>1.5047879616963064E-2</v>
      </c>
      <c r="R68" s="51">
        <v>21</v>
      </c>
      <c r="S68" s="333">
        <f t="shared" si="27"/>
        <v>2.8727770177838577E-2</v>
      </c>
      <c r="T68" s="51">
        <v>10</v>
      </c>
      <c r="U68" s="333">
        <f t="shared" si="28"/>
        <v>1.3679890560875513E-2</v>
      </c>
      <c r="V68" s="51">
        <v>731</v>
      </c>
    </row>
    <row r="69" spans="1:24" s="358" customFormat="1" ht="13">
      <c r="A69" s="325">
        <v>2003</v>
      </c>
      <c r="B69" s="56">
        <v>215</v>
      </c>
      <c r="C69" s="336">
        <f t="shared" si="20"/>
        <v>0.26412776412776412</v>
      </c>
      <c r="D69" s="56">
        <v>244</v>
      </c>
      <c r="E69" s="336">
        <f t="shared" si="21"/>
        <v>0.29975429975429974</v>
      </c>
      <c r="F69" s="56">
        <v>12</v>
      </c>
      <c r="G69" s="427">
        <f t="shared" si="22"/>
        <v>1.4742014742014743E-2</v>
      </c>
      <c r="H69" s="56">
        <v>230</v>
      </c>
      <c r="I69" s="427">
        <f t="shared" si="23"/>
        <v>0.28255528255528256</v>
      </c>
      <c r="J69" s="56">
        <v>55</v>
      </c>
      <c r="K69" s="336">
        <f t="shared" si="24"/>
        <v>6.7567567567567571E-2</v>
      </c>
      <c r="L69" s="275" t="s">
        <v>114</v>
      </c>
      <c r="M69" s="427"/>
      <c r="N69" s="56">
        <v>11</v>
      </c>
      <c r="O69" s="427">
        <f t="shared" si="25"/>
        <v>1.3513513513513514E-2</v>
      </c>
      <c r="P69" s="56">
        <v>14</v>
      </c>
      <c r="Q69" s="336">
        <f t="shared" si="26"/>
        <v>1.7199017199017199E-2</v>
      </c>
      <c r="R69" s="56">
        <v>21</v>
      </c>
      <c r="S69" s="336">
        <f t="shared" si="27"/>
        <v>2.5798525798525797E-2</v>
      </c>
      <c r="T69" s="275" t="s">
        <v>114</v>
      </c>
      <c r="U69" s="336"/>
      <c r="V69" s="56">
        <v>814</v>
      </c>
    </row>
    <row r="70" spans="1:24" s="358" customFormat="1" ht="13">
      <c r="A70" s="317">
        <v>2004</v>
      </c>
      <c r="B70" s="51">
        <v>196</v>
      </c>
      <c r="C70" s="333">
        <f t="shared" si="20"/>
        <v>0.23757575757575758</v>
      </c>
      <c r="D70" s="51">
        <v>295</v>
      </c>
      <c r="E70" s="333">
        <f t="shared" si="21"/>
        <v>0.3575757575757576</v>
      </c>
      <c r="F70" s="51">
        <v>11</v>
      </c>
      <c r="G70" s="426">
        <f t="shared" si="22"/>
        <v>1.3333333333333334E-2</v>
      </c>
      <c r="H70" s="51">
        <v>221</v>
      </c>
      <c r="I70" s="426">
        <f t="shared" si="23"/>
        <v>0.26787878787878788</v>
      </c>
      <c r="J70" s="51">
        <v>60</v>
      </c>
      <c r="K70" s="333">
        <f t="shared" si="24"/>
        <v>7.2727272727272724E-2</v>
      </c>
      <c r="L70" s="274" t="s">
        <v>114</v>
      </c>
      <c r="M70" s="426"/>
      <c r="N70" s="274" t="s">
        <v>114</v>
      </c>
      <c r="O70" s="426"/>
      <c r="P70" s="51">
        <v>10</v>
      </c>
      <c r="Q70" s="333">
        <f t="shared" si="26"/>
        <v>1.2121212121212121E-2</v>
      </c>
      <c r="R70" s="51">
        <v>11</v>
      </c>
      <c r="S70" s="333">
        <f t="shared" si="27"/>
        <v>1.3333333333333334E-2</v>
      </c>
      <c r="T70" s="274" t="s">
        <v>114</v>
      </c>
      <c r="U70" s="333"/>
      <c r="V70" s="51">
        <v>825</v>
      </c>
    </row>
    <row r="71" spans="1:24" s="358" customFormat="1" ht="13">
      <c r="A71" s="325">
        <v>2005</v>
      </c>
      <c r="B71" s="56">
        <v>176</v>
      </c>
      <c r="C71" s="336">
        <f t="shared" si="20"/>
        <v>0.24209078404401652</v>
      </c>
      <c r="D71" s="56">
        <v>240</v>
      </c>
      <c r="E71" s="336">
        <f t="shared" si="21"/>
        <v>0.33012379642365886</v>
      </c>
      <c r="F71" s="56">
        <v>11</v>
      </c>
      <c r="G71" s="427">
        <f t="shared" si="22"/>
        <v>1.5130674002751032E-2</v>
      </c>
      <c r="H71" s="56">
        <v>197</v>
      </c>
      <c r="I71" s="427">
        <f t="shared" si="23"/>
        <v>0.27097661623108665</v>
      </c>
      <c r="J71" s="56">
        <v>60</v>
      </c>
      <c r="K71" s="336">
        <f t="shared" si="24"/>
        <v>8.2530949105914714E-2</v>
      </c>
      <c r="L71" s="275" t="s">
        <v>114</v>
      </c>
      <c r="M71" s="427"/>
      <c r="N71" s="56">
        <v>10</v>
      </c>
      <c r="O71" s="427">
        <f t="shared" si="25"/>
        <v>1.3755158184319119E-2</v>
      </c>
      <c r="P71" s="275" t="s">
        <v>114</v>
      </c>
      <c r="Q71" s="336"/>
      <c r="R71" s="56">
        <v>17</v>
      </c>
      <c r="S71" s="336">
        <f t="shared" si="27"/>
        <v>2.3383768913342505E-2</v>
      </c>
      <c r="T71" s="275" t="s">
        <v>114</v>
      </c>
      <c r="U71" s="336"/>
      <c r="V71" s="56">
        <v>727</v>
      </c>
    </row>
    <row r="72" spans="1:24" s="358" customFormat="1" ht="13">
      <c r="A72" s="317">
        <v>2006</v>
      </c>
      <c r="B72" s="51">
        <v>212</v>
      </c>
      <c r="C72" s="333">
        <f t="shared" si="20"/>
        <v>0.25208085612366232</v>
      </c>
      <c r="D72" s="51">
        <v>303</v>
      </c>
      <c r="E72" s="333">
        <f t="shared" si="21"/>
        <v>0.36028537455410226</v>
      </c>
      <c r="F72" s="274" t="s">
        <v>114</v>
      </c>
      <c r="G72" s="426"/>
      <c r="H72" s="51">
        <v>197</v>
      </c>
      <c r="I72" s="426">
        <f t="shared" si="23"/>
        <v>0.23424494649227109</v>
      </c>
      <c r="J72" s="51">
        <v>61</v>
      </c>
      <c r="K72" s="333">
        <f t="shared" si="24"/>
        <v>7.2532699167657547E-2</v>
      </c>
      <c r="L72" s="274" t="s">
        <v>114</v>
      </c>
      <c r="M72" s="426"/>
      <c r="N72" s="274" t="s">
        <v>114</v>
      </c>
      <c r="O72" s="426"/>
      <c r="P72" s="51">
        <v>11</v>
      </c>
      <c r="Q72" s="333">
        <f t="shared" si="26"/>
        <v>1.3079667063020214E-2</v>
      </c>
      <c r="R72" s="51">
        <v>20</v>
      </c>
      <c r="S72" s="333">
        <f t="shared" si="27"/>
        <v>2.3781212841854936E-2</v>
      </c>
      <c r="T72" s="51">
        <v>10</v>
      </c>
      <c r="U72" s="333">
        <f t="shared" si="28"/>
        <v>1.1890606420927468E-2</v>
      </c>
      <c r="V72" s="51">
        <v>841</v>
      </c>
    </row>
    <row r="73" spans="1:24" s="358" customFormat="1" ht="13">
      <c r="A73" s="322">
        <v>2007</v>
      </c>
      <c r="B73" s="56">
        <v>207</v>
      </c>
      <c r="C73" s="336">
        <f t="shared" si="20"/>
        <v>0.23847926267281105</v>
      </c>
      <c r="D73" s="56">
        <v>292</v>
      </c>
      <c r="E73" s="336">
        <f t="shared" si="21"/>
        <v>0.33640552995391704</v>
      </c>
      <c r="F73" s="56">
        <v>11</v>
      </c>
      <c r="G73" s="427">
        <f t="shared" si="22"/>
        <v>1.2672811059907835E-2</v>
      </c>
      <c r="H73" s="56">
        <v>231</v>
      </c>
      <c r="I73" s="427">
        <f t="shared" si="23"/>
        <v>0.2661290322580645</v>
      </c>
      <c r="J73" s="56">
        <v>51</v>
      </c>
      <c r="K73" s="336">
        <f t="shared" si="24"/>
        <v>5.8755760368663597E-2</v>
      </c>
      <c r="L73" s="275" t="s">
        <v>114</v>
      </c>
      <c r="M73" s="427"/>
      <c r="N73" s="56">
        <v>17</v>
      </c>
      <c r="O73" s="427">
        <f t="shared" si="25"/>
        <v>1.9585253456221197E-2</v>
      </c>
      <c r="P73" s="56">
        <v>13</v>
      </c>
      <c r="Q73" s="336">
        <f t="shared" si="26"/>
        <v>1.4976958525345621E-2</v>
      </c>
      <c r="R73" s="56">
        <v>26</v>
      </c>
      <c r="S73" s="336">
        <f t="shared" si="27"/>
        <v>2.9953917050691243E-2</v>
      </c>
      <c r="T73" s="56">
        <v>13</v>
      </c>
      <c r="U73" s="336">
        <f t="shared" si="28"/>
        <v>1.4976958525345621E-2</v>
      </c>
      <c r="V73" s="56">
        <v>868</v>
      </c>
    </row>
    <row r="74" spans="1:24" s="358" customFormat="1" ht="13">
      <c r="A74" s="317">
        <v>2008</v>
      </c>
      <c r="B74" s="51">
        <v>241</v>
      </c>
      <c r="C74" s="333">
        <f t="shared" si="20"/>
        <v>0.25611052072263552</v>
      </c>
      <c r="D74" s="51">
        <v>321</v>
      </c>
      <c r="E74" s="333">
        <f t="shared" si="21"/>
        <v>0.34112646121147716</v>
      </c>
      <c r="F74" s="51">
        <v>10</v>
      </c>
      <c r="G74" s="426">
        <f t="shared" si="22"/>
        <v>1.0626992561105207E-2</v>
      </c>
      <c r="H74" s="51">
        <v>222</v>
      </c>
      <c r="I74" s="426">
        <f t="shared" si="23"/>
        <v>0.2359192348565356</v>
      </c>
      <c r="J74" s="51">
        <v>73</v>
      </c>
      <c r="K74" s="333">
        <f t="shared" si="24"/>
        <v>7.7577045696068006E-2</v>
      </c>
      <c r="L74" s="274" t="s">
        <v>114</v>
      </c>
      <c r="M74" s="426"/>
      <c r="N74" s="51">
        <v>11</v>
      </c>
      <c r="O74" s="426">
        <f t="shared" si="25"/>
        <v>1.1689691817215728E-2</v>
      </c>
      <c r="P74" s="274" t="s">
        <v>114</v>
      </c>
      <c r="Q74" s="333"/>
      <c r="R74" s="51">
        <v>23</v>
      </c>
      <c r="S74" s="333">
        <f t="shared" si="27"/>
        <v>2.4442082890541977E-2</v>
      </c>
      <c r="T74" s="51">
        <v>20</v>
      </c>
      <c r="U74" s="333">
        <f t="shared" si="28"/>
        <v>2.1253985122210415E-2</v>
      </c>
      <c r="V74" s="51">
        <v>941</v>
      </c>
    </row>
    <row r="75" spans="1:24" s="358" customFormat="1" ht="13">
      <c r="A75" s="322">
        <v>2009</v>
      </c>
      <c r="B75" s="56">
        <v>225</v>
      </c>
      <c r="C75" s="336">
        <f t="shared" si="20"/>
        <v>0.25539160045402953</v>
      </c>
      <c r="D75" s="56">
        <v>317</v>
      </c>
      <c r="E75" s="336">
        <f t="shared" si="21"/>
        <v>0.35981838819523271</v>
      </c>
      <c r="F75" s="275" t="s">
        <v>114</v>
      </c>
      <c r="G75" s="427"/>
      <c r="H75" s="56">
        <v>205</v>
      </c>
      <c r="I75" s="427">
        <f t="shared" si="23"/>
        <v>0.23269012485811577</v>
      </c>
      <c r="J75" s="56">
        <v>56</v>
      </c>
      <c r="K75" s="336">
        <f t="shared" si="24"/>
        <v>6.3564131668558455E-2</v>
      </c>
      <c r="L75" s="275" t="s">
        <v>114</v>
      </c>
      <c r="M75" s="427"/>
      <c r="N75" s="56">
        <v>16</v>
      </c>
      <c r="O75" s="427">
        <f t="shared" si="25"/>
        <v>1.8161180476730987E-2</v>
      </c>
      <c r="P75" s="275" t="s">
        <v>114</v>
      </c>
      <c r="Q75" s="336"/>
      <c r="R75" s="56">
        <v>26</v>
      </c>
      <c r="S75" s="336">
        <f t="shared" si="27"/>
        <v>2.9511918274687854E-2</v>
      </c>
      <c r="T75" s="56">
        <v>16</v>
      </c>
      <c r="U75" s="336">
        <f t="shared" si="28"/>
        <v>1.8161180476730987E-2</v>
      </c>
      <c r="V75" s="56">
        <v>881</v>
      </c>
    </row>
    <row r="76" spans="1:24" s="358" customFormat="1" ht="13">
      <c r="A76" s="317">
        <v>2010</v>
      </c>
      <c r="B76" s="51">
        <v>226</v>
      </c>
      <c r="C76" s="333">
        <f t="shared" si="20"/>
        <v>0.26840855106888362</v>
      </c>
      <c r="D76" s="51">
        <v>294</v>
      </c>
      <c r="E76" s="333">
        <f t="shared" si="21"/>
        <v>0.34916864608076009</v>
      </c>
      <c r="F76" s="51">
        <v>25</v>
      </c>
      <c r="G76" s="426">
        <f t="shared" si="22"/>
        <v>2.9691211401425176E-2</v>
      </c>
      <c r="H76" s="51">
        <v>172</v>
      </c>
      <c r="I76" s="426">
        <f t="shared" si="23"/>
        <v>0.20427553444180521</v>
      </c>
      <c r="J76" s="51">
        <v>55</v>
      </c>
      <c r="K76" s="333">
        <f t="shared" si="24"/>
        <v>6.5320665083135387E-2</v>
      </c>
      <c r="L76" s="274" t="s">
        <v>114</v>
      </c>
      <c r="M76" s="426"/>
      <c r="N76" s="51">
        <v>17</v>
      </c>
      <c r="O76" s="426">
        <f t="shared" si="25"/>
        <v>2.0190023752969122E-2</v>
      </c>
      <c r="P76" s="274" t="s">
        <v>114</v>
      </c>
      <c r="Q76" s="333"/>
      <c r="R76" s="51">
        <v>25</v>
      </c>
      <c r="S76" s="333">
        <f t="shared" si="27"/>
        <v>2.9691211401425176E-2</v>
      </c>
      <c r="T76" s="51">
        <v>14</v>
      </c>
      <c r="U76" s="333">
        <f t="shared" si="28"/>
        <v>1.66270783847981E-2</v>
      </c>
      <c r="V76" s="51">
        <v>842</v>
      </c>
    </row>
    <row r="77" spans="1:24" s="358" customFormat="1" ht="13">
      <c r="A77" s="322">
        <v>2011</v>
      </c>
      <c r="B77" s="56">
        <v>221</v>
      </c>
      <c r="C77" s="336">
        <f t="shared" si="20"/>
        <v>0.24665178571428573</v>
      </c>
      <c r="D77" s="56">
        <v>292</v>
      </c>
      <c r="E77" s="336">
        <f t="shared" si="21"/>
        <v>0.32589285714285715</v>
      </c>
      <c r="F77" s="56">
        <v>31</v>
      </c>
      <c r="G77" s="427">
        <f t="shared" si="22"/>
        <v>3.4598214285714288E-2</v>
      </c>
      <c r="H77" s="56">
        <v>212</v>
      </c>
      <c r="I77" s="427">
        <f t="shared" si="23"/>
        <v>0.23660714285714285</v>
      </c>
      <c r="J77" s="56">
        <v>61</v>
      </c>
      <c r="K77" s="336">
        <f t="shared" si="24"/>
        <v>6.8080357142857137E-2</v>
      </c>
      <c r="L77" s="56">
        <v>13</v>
      </c>
      <c r="M77" s="427">
        <f t="shared" ref="M77:M87" si="29">L77/V77</f>
        <v>1.4508928571428572E-2</v>
      </c>
      <c r="N77" s="56">
        <v>13</v>
      </c>
      <c r="O77" s="427">
        <f t="shared" si="25"/>
        <v>1.4508928571428572E-2</v>
      </c>
      <c r="P77" s="56">
        <v>11</v>
      </c>
      <c r="Q77" s="336">
        <f t="shared" si="26"/>
        <v>1.2276785714285714E-2</v>
      </c>
      <c r="R77" s="56">
        <v>20</v>
      </c>
      <c r="S77" s="336">
        <f t="shared" si="27"/>
        <v>2.2321428571428572E-2</v>
      </c>
      <c r="T77" s="56">
        <v>22</v>
      </c>
      <c r="U77" s="336">
        <f t="shared" si="28"/>
        <v>2.4553571428571428E-2</v>
      </c>
      <c r="V77" s="56">
        <v>896</v>
      </c>
    </row>
    <row r="78" spans="1:24" s="358" customFormat="1" ht="13">
      <c r="A78" s="317">
        <v>2012</v>
      </c>
      <c r="B78" s="51">
        <v>202</v>
      </c>
      <c r="C78" s="333">
        <f t="shared" si="20"/>
        <v>0.23406720741599074</v>
      </c>
      <c r="D78" s="51">
        <v>273</v>
      </c>
      <c r="E78" s="333">
        <f t="shared" si="21"/>
        <v>0.31633835457705678</v>
      </c>
      <c r="F78" s="51">
        <v>32</v>
      </c>
      <c r="G78" s="426">
        <f t="shared" si="22"/>
        <v>3.7079953650057937E-2</v>
      </c>
      <c r="H78" s="51">
        <v>204</v>
      </c>
      <c r="I78" s="426">
        <f t="shared" si="23"/>
        <v>0.23638470451911936</v>
      </c>
      <c r="J78" s="51">
        <v>66</v>
      </c>
      <c r="K78" s="333">
        <f t="shared" si="24"/>
        <v>7.6477404403244492E-2</v>
      </c>
      <c r="L78" s="274" t="s">
        <v>114</v>
      </c>
      <c r="M78" s="426"/>
      <c r="N78" s="51">
        <v>18</v>
      </c>
      <c r="O78" s="426">
        <f t="shared" si="25"/>
        <v>2.085747392815759E-2</v>
      </c>
      <c r="P78" s="51">
        <v>16</v>
      </c>
      <c r="Q78" s="333">
        <f t="shared" si="26"/>
        <v>1.8539976825028968E-2</v>
      </c>
      <c r="R78" s="51">
        <v>32</v>
      </c>
      <c r="S78" s="333">
        <f t="shared" si="27"/>
        <v>3.7079953650057937E-2</v>
      </c>
      <c r="T78" s="51">
        <v>17</v>
      </c>
      <c r="U78" s="333">
        <f t="shared" si="28"/>
        <v>1.9698725376593278E-2</v>
      </c>
      <c r="V78" s="51">
        <v>863</v>
      </c>
    </row>
    <row r="79" spans="1:24" s="358" customFormat="1" ht="13">
      <c r="A79" s="322">
        <v>2013</v>
      </c>
      <c r="B79" s="56">
        <v>209</v>
      </c>
      <c r="C79" s="336">
        <f t="shared" si="20"/>
        <v>0.24217844727694091</v>
      </c>
      <c r="D79" s="56">
        <v>294</v>
      </c>
      <c r="E79" s="336">
        <f t="shared" si="21"/>
        <v>0.3406720741599073</v>
      </c>
      <c r="F79" s="56">
        <v>23</v>
      </c>
      <c r="G79" s="427">
        <f t="shared" si="22"/>
        <v>2.6651216685979143E-2</v>
      </c>
      <c r="H79" s="56">
        <v>204</v>
      </c>
      <c r="I79" s="427">
        <f t="shared" si="23"/>
        <v>0.23638470451911936</v>
      </c>
      <c r="J79" s="56">
        <v>55</v>
      </c>
      <c r="K79" s="336">
        <f t="shared" si="24"/>
        <v>6.3731170336037077E-2</v>
      </c>
      <c r="L79" s="275" t="s">
        <v>114</v>
      </c>
      <c r="M79" s="427"/>
      <c r="N79" s="56">
        <v>11</v>
      </c>
      <c r="O79" s="427">
        <f t="shared" si="25"/>
        <v>1.2746234067207415E-2</v>
      </c>
      <c r="P79" s="275" t="s">
        <v>114</v>
      </c>
      <c r="Q79" s="336"/>
      <c r="R79" s="56">
        <v>30</v>
      </c>
      <c r="S79" s="336">
        <f t="shared" si="27"/>
        <v>3.4762456546929318E-2</v>
      </c>
      <c r="T79" s="56">
        <v>24</v>
      </c>
      <c r="U79" s="336">
        <f t="shared" si="28"/>
        <v>2.7809965237543453E-2</v>
      </c>
      <c r="V79" s="56">
        <v>863</v>
      </c>
    </row>
    <row r="80" spans="1:24" s="358" customFormat="1" ht="13">
      <c r="A80" s="317">
        <v>2014</v>
      </c>
      <c r="B80" s="51">
        <v>246</v>
      </c>
      <c r="C80" s="333">
        <f t="shared" si="20"/>
        <v>0.27455357142857145</v>
      </c>
      <c r="D80" s="51">
        <v>272</v>
      </c>
      <c r="E80" s="333">
        <f t="shared" si="21"/>
        <v>0.30357142857142855</v>
      </c>
      <c r="F80" s="51">
        <v>15</v>
      </c>
      <c r="G80" s="426">
        <f t="shared" si="22"/>
        <v>1.6741071428571428E-2</v>
      </c>
      <c r="H80" s="51">
        <v>206</v>
      </c>
      <c r="I80" s="426">
        <f t="shared" si="23"/>
        <v>0.22991071428571427</v>
      </c>
      <c r="J80" s="51">
        <v>74</v>
      </c>
      <c r="K80" s="333">
        <f t="shared" si="24"/>
        <v>8.2589285714285712E-2</v>
      </c>
      <c r="L80" s="51">
        <v>11</v>
      </c>
      <c r="M80" s="426">
        <f t="shared" si="29"/>
        <v>1.2276785714285714E-2</v>
      </c>
      <c r="N80" s="51">
        <v>10</v>
      </c>
      <c r="O80" s="426">
        <f t="shared" si="25"/>
        <v>1.1160714285714286E-2</v>
      </c>
      <c r="P80" s="51">
        <v>15</v>
      </c>
      <c r="Q80" s="333">
        <f t="shared" si="26"/>
        <v>1.6741071428571428E-2</v>
      </c>
      <c r="R80" s="51">
        <v>31</v>
      </c>
      <c r="S80" s="333">
        <f t="shared" si="27"/>
        <v>3.4598214285714288E-2</v>
      </c>
      <c r="T80" s="51">
        <v>14</v>
      </c>
      <c r="U80" s="333">
        <f t="shared" si="28"/>
        <v>1.5625E-2</v>
      </c>
      <c r="V80" s="51">
        <v>896</v>
      </c>
    </row>
    <row r="81" spans="1:24" s="358" customFormat="1" ht="13">
      <c r="A81" s="322">
        <v>2015</v>
      </c>
      <c r="B81" s="56">
        <v>240</v>
      </c>
      <c r="C81" s="336">
        <f t="shared" si="20"/>
        <v>0.27088036117381492</v>
      </c>
      <c r="D81" s="56">
        <v>305</v>
      </c>
      <c r="E81" s="336">
        <f t="shared" si="21"/>
        <v>0.34424379232505642</v>
      </c>
      <c r="F81" s="56">
        <v>16</v>
      </c>
      <c r="G81" s="427">
        <f t="shared" si="22"/>
        <v>1.8058690744920992E-2</v>
      </c>
      <c r="H81" s="56">
        <v>185</v>
      </c>
      <c r="I81" s="427">
        <f t="shared" si="23"/>
        <v>0.20880361173814899</v>
      </c>
      <c r="J81" s="56">
        <v>57</v>
      </c>
      <c r="K81" s="336">
        <f t="shared" si="24"/>
        <v>6.4334085778781039E-2</v>
      </c>
      <c r="L81" s="275" t="s">
        <v>114</v>
      </c>
      <c r="M81" s="427"/>
      <c r="N81" s="56">
        <v>21</v>
      </c>
      <c r="O81" s="427">
        <f t="shared" si="25"/>
        <v>2.3702031602708805E-2</v>
      </c>
      <c r="P81" s="56">
        <v>13</v>
      </c>
      <c r="Q81" s="336">
        <f t="shared" si="26"/>
        <v>1.4672686230248307E-2</v>
      </c>
      <c r="R81" s="56">
        <v>26</v>
      </c>
      <c r="S81" s="336">
        <f t="shared" si="27"/>
        <v>2.9345372460496615E-2</v>
      </c>
      <c r="T81" s="56">
        <v>14</v>
      </c>
      <c r="U81" s="336">
        <f t="shared" si="28"/>
        <v>1.580135440180587E-2</v>
      </c>
      <c r="V81" s="56">
        <v>886</v>
      </c>
    </row>
    <row r="82" spans="1:24" s="358" customFormat="1" ht="13">
      <c r="A82" s="317">
        <v>2016</v>
      </c>
      <c r="B82" s="51">
        <v>213</v>
      </c>
      <c r="C82" s="333">
        <f t="shared" si="20"/>
        <v>0.25296912114014253</v>
      </c>
      <c r="D82" s="51">
        <v>284</v>
      </c>
      <c r="E82" s="333">
        <f t="shared" si="21"/>
        <v>0.33729216152019004</v>
      </c>
      <c r="F82" s="51">
        <v>23</v>
      </c>
      <c r="G82" s="426">
        <f t="shared" si="22"/>
        <v>2.7315914489311165E-2</v>
      </c>
      <c r="H82" s="51">
        <v>185</v>
      </c>
      <c r="I82" s="426">
        <f t="shared" si="23"/>
        <v>0.21971496437054633</v>
      </c>
      <c r="J82" s="51">
        <v>52</v>
      </c>
      <c r="K82" s="333">
        <f t="shared" si="24"/>
        <v>6.1757719714964368E-2</v>
      </c>
      <c r="L82" s="274" t="s">
        <v>114</v>
      </c>
      <c r="M82" s="426"/>
      <c r="N82" s="51">
        <v>16</v>
      </c>
      <c r="O82" s="426">
        <f t="shared" si="25"/>
        <v>1.9002375296912115E-2</v>
      </c>
      <c r="P82" s="51">
        <v>16</v>
      </c>
      <c r="Q82" s="333">
        <f t="shared" si="26"/>
        <v>1.9002375296912115E-2</v>
      </c>
      <c r="R82" s="51">
        <v>34</v>
      </c>
      <c r="S82" s="333">
        <f t="shared" si="27"/>
        <v>4.0380047505938245E-2</v>
      </c>
      <c r="T82" s="51">
        <v>13</v>
      </c>
      <c r="U82" s="333">
        <f t="shared" si="28"/>
        <v>1.5439429928741092E-2</v>
      </c>
      <c r="V82" s="51">
        <v>842</v>
      </c>
    </row>
    <row r="83" spans="1:24" s="358" customFormat="1" ht="13">
      <c r="A83" s="322">
        <v>2017</v>
      </c>
      <c r="B83" s="56">
        <v>206</v>
      </c>
      <c r="C83" s="336">
        <f t="shared" si="20"/>
        <v>0.24178403755868544</v>
      </c>
      <c r="D83" s="56">
        <v>296</v>
      </c>
      <c r="E83" s="336">
        <f t="shared" si="21"/>
        <v>0.34741784037558687</v>
      </c>
      <c r="F83" s="56">
        <v>14</v>
      </c>
      <c r="G83" s="427">
        <f t="shared" si="22"/>
        <v>1.6431924882629109E-2</v>
      </c>
      <c r="H83" s="56">
        <v>179</v>
      </c>
      <c r="I83" s="427">
        <f t="shared" si="23"/>
        <v>0.21009389671361503</v>
      </c>
      <c r="J83" s="56">
        <v>70</v>
      </c>
      <c r="K83" s="336">
        <f t="shared" si="24"/>
        <v>8.2159624413145546E-2</v>
      </c>
      <c r="L83" s="275" t="s">
        <v>114</v>
      </c>
      <c r="M83" s="427"/>
      <c r="N83" s="56">
        <v>20</v>
      </c>
      <c r="O83" s="427">
        <f t="shared" si="25"/>
        <v>2.3474178403755867E-2</v>
      </c>
      <c r="P83" s="275" t="s">
        <v>114</v>
      </c>
      <c r="Q83" s="336"/>
      <c r="R83" s="56">
        <v>38</v>
      </c>
      <c r="S83" s="336">
        <f t="shared" si="27"/>
        <v>4.4600938967136149E-2</v>
      </c>
      <c r="T83" s="56">
        <v>10</v>
      </c>
      <c r="U83" s="336">
        <f t="shared" si="28"/>
        <v>1.1737089201877934E-2</v>
      </c>
      <c r="V83" s="56">
        <v>852</v>
      </c>
    </row>
    <row r="84" spans="1:24" s="358" customFormat="1" ht="13">
      <c r="A84" s="60">
        <v>2018</v>
      </c>
      <c r="B84" s="51">
        <v>181</v>
      </c>
      <c r="C84" s="333">
        <f t="shared" si="20"/>
        <v>0.24525745257452575</v>
      </c>
      <c r="D84" s="51">
        <v>253</v>
      </c>
      <c r="E84" s="333">
        <f t="shared" si="21"/>
        <v>0.34281842818428182</v>
      </c>
      <c r="F84" s="51">
        <v>18</v>
      </c>
      <c r="G84" s="426">
        <f t="shared" si="22"/>
        <v>2.4390243902439025E-2</v>
      </c>
      <c r="H84" s="51">
        <v>152</v>
      </c>
      <c r="I84" s="426">
        <f t="shared" si="23"/>
        <v>0.20596205962059622</v>
      </c>
      <c r="J84" s="51">
        <v>48</v>
      </c>
      <c r="K84" s="333">
        <f t="shared" si="24"/>
        <v>6.5040650406504072E-2</v>
      </c>
      <c r="L84" s="51">
        <v>11</v>
      </c>
      <c r="M84" s="426">
        <f t="shared" si="29"/>
        <v>1.4905149051490514E-2</v>
      </c>
      <c r="N84" s="51">
        <v>18</v>
      </c>
      <c r="O84" s="426">
        <f t="shared" si="25"/>
        <v>2.4390243902439025E-2</v>
      </c>
      <c r="P84" s="51">
        <v>14</v>
      </c>
      <c r="Q84" s="333">
        <f t="shared" si="26"/>
        <v>1.8970189701897018E-2</v>
      </c>
      <c r="R84" s="51">
        <v>33</v>
      </c>
      <c r="S84" s="333">
        <f t="shared" si="27"/>
        <v>4.4715447154471545E-2</v>
      </c>
      <c r="T84" s="274" t="s">
        <v>114</v>
      </c>
      <c r="U84" s="333"/>
      <c r="V84" s="51">
        <v>738</v>
      </c>
    </row>
    <row r="85" spans="1:24" s="358" customFormat="1" ht="13">
      <c r="A85" s="73">
        <v>2019</v>
      </c>
      <c r="B85" s="56">
        <v>199</v>
      </c>
      <c r="C85" s="336">
        <f t="shared" si="20"/>
        <v>0.25480153649167736</v>
      </c>
      <c r="D85" s="56">
        <v>283</v>
      </c>
      <c r="E85" s="336">
        <f t="shared" si="21"/>
        <v>0.36235595390524966</v>
      </c>
      <c r="F85" s="56">
        <v>11</v>
      </c>
      <c r="G85" s="427">
        <f t="shared" si="22"/>
        <v>1.4084507042253521E-2</v>
      </c>
      <c r="H85" s="56">
        <v>156</v>
      </c>
      <c r="I85" s="427">
        <f t="shared" si="23"/>
        <v>0.1997439180537772</v>
      </c>
      <c r="J85" s="56">
        <v>52</v>
      </c>
      <c r="K85" s="336">
        <f t="shared" si="24"/>
        <v>6.6581306017925737E-2</v>
      </c>
      <c r="L85" s="56">
        <v>14</v>
      </c>
      <c r="M85" s="427">
        <f t="shared" si="29"/>
        <v>1.7925736235595392E-2</v>
      </c>
      <c r="N85" s="56">
        <v>12</v>
      </c>
      <c r="O85" s="427">
        <f t="shared" si="25"/>
        <v>1.5364916773367477E-2</v>
      </c>
      <c r="P85" s="275" t="s">
        <v>114</v>
      </c>
      <c r="Q85" s="336"/>
      <c r="R85" s="56">
        <v>35</v>
      </c>
      <c r="S85" s="336">
        <f t="shared" si="27"/>
        <v>4.4814340588988477E-2</v>
      </c>
      <c r="T85" s="56">
        <v>10</v>
      </c>
      <c r="U85" s="336">
        <f t="shared" si="28"/>
        <v>1.2804097311139564E-2</v>
      </c>
      <c r="V85" s="56">
        <v>781</v>
      </c>
    </row>
    <row r="86" spans="1:24" s="358" customFormat="1">
      <c r="A86" s="60">
        <v>2020</v>
      </c>
      <c r="B86" s="51">
        <v>209</v>
      </c>
      <c r="C86" s="333">
        <f>B86/V86</f>
        <v>0.28947368421052633</v>
      </c>
      <c r="D86" s="51">
        <v>216</v>
      </c>
      <c r="E86" s="333">
        <f t="shared" si="21"/>
        <v>0.29916897506925205</v>
      </c>
      <c r="F86" s="51">
        <v>10</v>
      </c>
      <c r="G86" s="426">
        <f t="shared" si="22"/>
        <v>1.3850415512465374E-2</v>
      </c>
      <c r="H86" s="51">
        <v>155</v>
      </c>
      <c r="I86" s="426">
        <f t="shared" si="23"/>
        <v>0.2146814404432133</v>
      </c>
      <c r="J86" s="51">
        <v>39</v>
      </c>
      <c r="K86" s="333">
        <f t="shared" si="24"/>
        <v>5.4016620498614956E-2</v>
      </c>
      <c r="L86" s="51">
        <v>13</v>
      </c>
      <c r="M86" s="426">
        <f t="shared" si="29"/>
        <v>1.8005540166204988E-2</v>
      </c>
      <c r="N86" s="51">
        <v>17</v>
      </c>
      <c r="O86" s="426">
        <f t="shared" si="25"/>
        <v>2.3545706371191136E-2</v>
      </c>
      <c r="P86" s="274" t="s">
        <v>114</v>
      </c>
      <c r="Q86" s="333"/>
      <c r="R86" s="51">
        <v>40</v>
      </c>
      <c r="S86" s="333">
        <f t="shared" si="27"/>
        <v>5.5401662049861494E-2</v>
      </c>
      <c r="T86" s="51">
        <v>13</v>
      </c>
      <c r="U86" s="333">
        <f t="shared" si="28"/>
        <v>1.8005540166204988E-2</v>
      </c>
      <c r="V86" s="51">
        <v>722</v>
      </c>
      <c r="X86" s="401"/>
    </row>
    <row r="87" spans="1:24" s="358" customFormat="1">
      <c r="A87" s="796">
        <v>2021</v>
      </c>
      <c r="B87" s="74">
        <v>201</v>
      </c>
      <c r="C87" s="336">
        <f>B87/V87</f>
        <v>0.24784217016029594</v>
      </c>
      <c r="D87" s="56">
        <v>274</v>
      </c>
      <c r="E87" s="336">
        <f t="shared" si="21"/>
        <v>0.33785450061652283</v>
      </c>
      <c r="F87" s="56">
        <v>10</v>
      </c>
      <c r="G87" s="427">
        <f t="shared" si="22"/>
        <v>1.2330456226880395E-2</v>
      </c>
      <c r="H87" s="56">
        <v>173</v>
      </c>
      <c r="I87" s="427">
        <f t="shared" si="23"/>
        <v>0.21331689272503082</v>
      </c>
      <c r="J87" s="56">
        <v>68</v>
      </c>
      <c r="K87" s="336">
        <f t="shared" si="24"/>
        <v>8.3847102342786681E-2</v>
      </c>
      <c r="L87" s="56">
        <v>13</v>
      </c>
      <c r="M87" s="427">
        <f t="shared" si="29"/>
        <v>1.6029593094944512E-2</v>
      </c>
      <c r="N87" s="275" t="s">
        <v>114</v>
      </c>
      <c r="O87" s="336"/>
      <c r="P87" s="74">
        <v>12</v>
      </c>
      <c r="Q87" s="336">
        <f t="shared" ref="Q87" si="30">P87/V87</f>
        <v>1.4796547472256474E-2</v>
      </c>
      <c r="R87" s="56">
        <v>34</v>
      </c>
      <c r="S87" s="336">
        <f t="shared" si="27"/>
        <v>4.192355117139334E-2</v>
      </c>
      <c r="T87" s="56">
        <v>14</v>
      </c>
      <c r="U87" s="336">
        <f t="shared" si="28"/>
        <v>1.7262638717632551E-2</v>
      </c>
      <c r="V87" s="56">
        <v>811</v>
      </c>
      <c r="X87" s="401"/>
    </row>
    <row r="88" spans="1:24" s="358" customFormat="1">
      <c r="A88" s="2545" t="s">
        <v>189</v>
      </c>
      <c r="B88" s="2545"/>
      <c r="C88" s="2545"/>
      <c r="D88" s="2545"/>
      <c r="E88" s="2545"/>
      <c r="F88" s="2545"/>
      <c r="G88" s="2545"/>
      <c r="H88" s="2545"/>
      <c r="I88" s="2545"/>
      <c r="J88" s="2545"/>
      <c r="K88" s="2545"/>
      <c r="L88" s="2545"/>
      <c r="M88" s="2545"/>
      <c r="N88" s="2545"/>
      <c r="O88" s="2545"/>
      <c r="P88" s="2545"/>
      <c r="Q88" s="2545"/>
      <c r="R88" s="2545"/>
      <c r="S88" s="2545"/>
      <c r="T88" s="2545"/>
      <c r="U88" s="2545"/>
      <c r="V88" s="2545"/>
      <c r="X88" s="401"/>
    </row>
    <row r="89" spans="1:24" s="358" customFormat="1">
      <c r="X89" s="401"/>
    </row>
    <row r="90" spans="1:24" s="358" customFormat="1">
      <c r="A90" s="2464" t="s">
        <v>117</v>
      </c>
      <c r="B90" s="2464"/>
      <c r="C90" s="2464"/>
      <c r="D90" s="2464"/>
      <c r="E90" s="2464"/>
      <c r="F90" s="2464"/>
      <c r="G90" s="2464"/>
      <c r="H90" s="2464"/>
      <c r="I90" s="2464"/>
      <c r="J90" s="2464"/>
      <c r="K90" s="2464"/>
      <c r="L90" s="2464"/>
      <c r="M90" s="2464"/>
      <c r="N90" s="2464"/>
      <c r="O90" s="2464"/>
      <c r="P90" s="2464"/>
      <c r="Q90" s="2464"/>
      <c r="R90" s="2464"/>
      <c r="S90" s="2464"/>
      <c r="T90" s="2464"/>
      <c r="U90" s="2464"/>
      <c r="X90" s="401"/>
    </row>
    <row r="91" spans="1:24" s="358" customFormat="1">
      <c r="X91" s="401"/>
    </row>
    <row r="92" spans="1:24" s="358" customFormat="1">
      <c r="X92" s="401"/>
    </row>
    <row r="93" spans="1:24" s="358" customFormat="1" ht="17.5">
      <c r="A93" s="2537" t="s">
        <v>192</v>
      </c>
      <c r="B93" s="2540" t="s">
        <v>187</v>
      </c>
      <c r="C93" s="2541"/>
      <c r="D93" s="2541"/>
      <c r="E93" s="2541"/>
      <c r="F93" s="2541"/>
      <c r="G93" s="2541"/>
      <c r="H93" s="2541"/>
      <c r="I93" s="2541"/>
      <c r="J93" s="2541"/>
      <c r="K93" s="2541"/>
      <c r="L93" s="2541"/>
      <c r="M93" s="2541"/>
      <c r="N93" s="2541"/>
      <c r="O93" s="2541"/>
      <c r="P93" s="2541"/>
      <c r="Q93" s="2541"/>
      <c r="R93" s="2541"/>
      <c r="S93" s="2541"/>
      <c r="T93" s="2541"/>
      <c r="U93" s="2542"/>
      <c r="V93" s="2543" t="s">
        <v>188</v>
      </c>
      <c r="X93" s="29"/>
    </row>
    <row r="94" spans="1:24" s="358" customFormat="1" ht="27.5">
      <c r="A94" s="2538"/>
      <c r="B94" s="2534" t="s">
        <v>1174</v>
      </c>
      <c r="C94" s="2535"/>
      <c r="D94" s="2534" t="s">
        <v>85</v>
      </c>
      <c r="E94" s="2535"/>
      <c r="F94" s="2534" t="s">
        <v>90</v>
      </c>
      <c r="G94" s="2535"/>
      <c r="H94" s="2534" t="s">
        <v>91</v>
      </c>
      <c r="I94" s="2535"/>
      <c r="J94" s="2534" t="s">
        <v>92</v>
      </c>
      <c r="K94" s="2535"/>
      <c r="L94" s="2534" t="s">
        <v>93</v>
      </c>
      <c r="M94" s="2535"/>
      <c r="N94" s="2534" t="s">
        <v>94</v>
      </c>
      <c r="O94" s="2535"/>
      <c r="P94" s="2534" t="s">
        <v>95</v>
      </c>
      <c r="Q94" s="2535"/>
      <c r="R94" s="2534" t="s">
        <v>96</v>
      </c>
      <c r="S94" s="2535"/>
      <c r="T94" s="2534" t="s">
        <v>97</v>
      </c>
      <c r="U94" s="2536"/>
      <c r="V94" s="2543"/>
      <c r="X94" s="49"/>
    </row>
    <row r="95" spans="1:24" s="358" customFormat="1" ht="17.5">
      <c r="A95" s="2539"/>
      <c r="B95" s="422" t="s">
        <v>99</v>
      </c>
      <c r="C95" s="423" t="s">
        <v>152</v>
      </c>
      <c r="D95" s="422" t="s">
        <v>99</v>
      </c>
      <c r="E95" s="423" t="s">
        <v>152</v>
      </c>
      <c r="F95" s="422" t="s">
        <v>99</v>
      </c>
      <c r="G95" s="423" t="s">
        <v>152</v>
      </c>
      <c r="H95" s="422" t="s">
        <v>99</v>
      </c>
      <c r="I95" s="423" t="s">
        <v>152</v>
      </c>
      <c r="J95" s="422" t="s">
        <v>99</v>
      </c>
      <c r="K95" s="423" t="s">
        <v>152</v>
      </c>
      <c r="L95" s="422" t="s">
        <v>99</v>
      </c>
      <c r="M95" s="423" t="s">
        <v>152</v>
      </c>
      <c r="N95" s="422" t="s">
        <v>99</v>
      </c>
      <c r="O95" s="423" t="s">
        <v>152</v>
      </c>
      <c r="P95" s="422" t="s">
        <v>99</v>
      </c>
      <c r="Q95" s="423" t="s">
        <v>152</v>
      </c>
      <c r="R95" s="422" t="s">
        <v>99</v>
      </c>
      <c r="S95" s="423" t="s">
        <v>152</v>
      </c>
      <c r="T95" s="422" t="s">
        <v>99</v>
      </c>
      <c r="U95" s="424" t="s">
        <v>152</v>
      </c>
      <c r="V95" s="2544"/>
      <c r="X95" s="29"/>
    </row>
    <row r="96" spans="1:24" s="358" customFormat="1" ht="13">
      <c r="A96" s="317">
        <v>2000</v>
      </c>
      <c r="B96" s="51">
        <v>490</v>
      </c>
      <c r="C96" s="333">
        <f t="shared" ref="C96:C117" si="31">B96/V96</f>
        <v>0.26231263383297643</v>
      </c>
      <c r="D96" s="51">
        <v>553</v>
      </c>
      <c r="E96" s="333">
        <f t="shared" ref="E96:E117" si="32">D96/V96</f>
        <v>0.29603854389721629</v>
      </c>
      <c r="F96" s="51">
        <v>24</v>
      </c>
      <c r="G96" s="333">
        <f t="shared" ref="G96:G117" si="33">F96/V96</f>
        <v>1.284796573875803E-2</v>
      </c>
      <c r="H96" s="51">
        <v>466</v>
      </c>
      <c r="I96" s="333">
        <f t="shared" ref="I96:I117" si="34">H96/V96</f>
        <v>0.24946466809421841</v>
      </c>
      <c r="J96" s="51">
        <v>137</v>
      </c>
      <c r="K96" s="333">
        <f t="shared" ref="K96:K117" si="35">J96/V96</f>
        <v>7.3340471092077086E-2</v>
      </c>
      <c r="L96" s="274" t="s">
        <v>114</v>
      </c>
      <c r="M96" s="333"/>
      <c r="N96" s="51">
        <v>14</v>
      </c>
      <c r="O96" s="333">
        <f t="shared" ref="O96:O117" si="36">N96/V96</f>
        <v>7.4946466809421844E-3</v>
      </c>
      <c r="P96" s="51">
        <v>45</v>
      </c>
      <c r="Q96" s="333">
        <f t="shared" ref="Q96:Q117" si="37">P96/V96</f>
        <v>2.4089935760171308E-2</v>
      </c>
      <c r="R96" s="51">
        <v>84</v>
      </c>
      <c r="S96" s="333">
        <f t="shared" ref="S96:S117" si="38">R96/V96</f>
        <v>4.4967880085653104E-2</v>
      </c>
      <c r="T96" s="51">
        <v>50</v>
      </c>
      <c r="U96" s="333">
        <f t="shared" ref="U96:U117" si="39">T96/V96</f>
        <v>2.676659528907923E-2</v>
      </c>
      <c r="V96" s="51">
        <v>1868</v>
      </c>
    </row>
    <row r="97" spans="1:22" s="358" customFormat="1" ht="13">
      <c r="A97" s="322">
        <v>2001</v>
      </c>
      <c r="B97" s="56">
        <v>443</v>
      </c>
      <c r="C97" s="336">
        <f t="shared" si="31"/>
        <v>0.25170454545454546</v>
      </c>
      <c r="D97" s="56">
        <v>572</v>
      </c>
      <c r="E97" s="336">
        <f t="shared" si="32"/>
        <v>0.32500000000000001</v>
      </c>
      <c r="F97" s="56">
        <v>13</v>
      </c>
      <c r="G97" s="336">
        <f t="shared" si="33"/>
        <v>7.3863636363636362E-3</v>
      </c>
      <c r="H97" s="56">
        <v>412</v>
      </c>
      <c r="I97" s="336">
        <f t="shared" si="34"/>
        <v>0.2340909090909091</v>
      </c>
      <c r="J97" s="56">
        <v>120</v>
      </c>
      <c r="K97" s="336">
        <f t="shared" si="35"/>
        <v>6.8181818181818177E-2</v>
      </c>
      <c r="L97" s="275" t="s">
        <v>114</v>
      </c>
      <c r="M97" s="336"/>
      <c r="N97" s="56">
        <v>19</v>
      </c>
      <c r="O97" s="336">
        <f t="shared" si="36"/>
        <v>1.0795454545454546E-2</v>
      </c>
      <c r="P97" s="56">
        <v>27</v>
      </c>
      <c r="Q97" s="336">
        <f t="shared" si="37"/>
        <v>1.5340909090909091E-2</v>
      </c>
      <c r="R97" s="56">
        <v>94</v>
      </c>
      <c r="S97" s="336">
        <f t="shared" si="38"/>
        <v>5.3409090909090906E-2</v>
      </c>
      <c r="T97" s="56">
        <v>53</v>
      </c>
      <c r="U97" s="336">
        <f t="shared" si="39"/>
        <v>3.0113636363636363E-2</v>
      </c>
      <c r="V97" s="56">
        <v>1760</v>
      </c>
    </row>
    <row r="98" spans="1:22" s="358" customFormat="1" ht="13">
      <c r="A98" s="317">
        <v>2002</v>
      </c>
      <c r="B98" s="51">
        <v>466</v>
      </c>
      <c r="C98" s="333">
        <f t="shared" si="31"/>
        <v>0.25067240451855838</v>
      </c>
      <c r="D98" s="51">
        <v>590</v>
      </c>
      <c r="E98" s="333">
        <f t="shared" si="32"/>
        <v>0.31737493275954815</v>
      </c>
      <c r="F98" s="51">
        <v>20</v>
      </c>
      <c r="G98" s="333">
        <f t="shared" si="33"/>
        <v>1.0758472296933835E-2</v>
      </c>
      <c r="H98" s="51">
        <v>439</v>
      </c>
      <c r="I98" s="333">
        <f t="shared" si="34"/>
        <v>0.2361484669176977</v>
      </c>
      <c r="J98" s="51">
        <v>136</v>
      </c>
      <c r="K98" s="333">
        <f t="shared" si="35"/>
        <v>7.3157611619150076E-2</v>
      </c>
      <c r="L98" s="274" t="s">
        <v>114</v>
      </c>
      <c r="M98" s="333"/>
      <c r="N98" s="51">
        <v>19</v>
      </c>
      <c r="O98" s="333">
        <f t="shared" si="36"/>
        <v>1.0220548682087143E-2</v>
      </c>
      <c r="P98" s="51">
        <v>40</v>
      </c>
      <c r="Q98" s="333">
        <f t="shared" si="37"/>
        <v>2.151694459386767E-2</v>
      </c>
      <c r="R98" s="51">
        <v>79</v>
      </c>
      <c r="S98" s="333">
        <f t="shared" si="38"/>
        <v>4.249596557288865E-2</v>
      </c>
      <c r="T98" s="51">
        <v>60</v>
      </c>
      <c r="U98" s="333">
        <f t="shared" si="39"/>
        <v>3.2275416890801503E-2</v>
      </c>
      <c r="V98" s="51">
        <v>1859</v>
      </c>
    </row>
    <row r="99" spans="1:22" s="358" customFormat="1" ht="13">
      <c r="A99" s="325">
        <v>2003</v>
      </c>
      <c r="B99" s="56">
        <v>477</v>
      </c>
      <c r="C99" s="336">
        <f t="shared" si="31"/>
        <v>0.25358851674641147</v>
      </c>
      <c r="D99" s="56">
        <v>588</v>
      </c>
      <c r="E99" s="336">
        <f t="shared" si="32"/>
        <v>0.31259968102073366</v>
      </c>
      <c r="F99" s="56">
        <v>13</v>
      </c>
      <c r="G99" s="336">
        <f t="shared" si="33"/>
        <v>6.9112174375332274E-3</v>
      </c>
      <c r="H99" s="56">
        <v>428</v>
      </c>
      <c r="I99" s="336">
        <f t="shared" si="34"/>
        <v>0.22753854332801701</v>
      </c>
      <c r="J99" s="56">
        <v>140</v>
      </c>
      <c r="K99" s="336">
        <f t="shared" si="35"/>
        <v>7.4428495481127066E-2</v>
      </c>
      <c r="L99" s="275" t="s">
        <v>114</v>
      </c>
      <c r="M99" s="336"/>
      <c r="N99" s="56">
        <v>30</v>
      </c>
      <c r="O99" s="336">
        <f t="shared" si="36"/>
        <v>1.5948963317384369E-2</v>
      </c>
      <c r="P99" s="56">
        <v>49</v>
      </c>
      <c r="Q99" s="336">
        <f t="shared" si="37"/>
        <v>2.6049973418394472E-2</v>
      </c>
      <c r="R99" s="56">
        <v>91</v>
      </c>
      <c r="S99" s="336">
        <f t="shared" si="38"/>
        <v>4.837852206273259E-2</v>
      </c>
      <c r="T99" s="56">
        <v>56</v>
      </c>
      <c r="U99" s="336">
        <f t="shared" si="39"/>
        <v>2.9771398192450824E-2</v>
      </c>
      <c r="V99" s="56">
        <v>1881</v>
      </c>
    </row>
    <row r="100" spans="1:22" s="358" customFormat="1" ht="13">
      <c r="A100" s="317">
        <v>2004</v>
      </c>
      <c r="B100" s="51">
        <v>498</v>
      </c>
      <c r="C100" s="333">
        <f t="shared" si="31"/>
        <v>0.26279683377308705</v>
      </c>
      <c r="D100" s="51">
        <v>592</v>
      </c>
      <c r="E100" s="333">
        <f t="shared" si="32"/>
        <v>0.31240105540897095</v>
      </c>
      <c r="F100" s="51">
        <v>20</v>
      </c>
      <c r="G100" s="333">
        <f t="shared" si="33"/>
        <v>1.0554089709762533E-2</v>
      </c>
      <c r="H100" s="51">
        <v>427</v>
      </c>
      <c r="I100" s="333">
        <f t="shared" si="34"/>
        <v>0.22532981530343008</v>
      </c>
      <c r="J100" s="51">
        <v>116</v>
      </c>
      <c r="K100" s="333">
        <f t="shared" si="35"/>
        <v>6.1213720316622693E-2</v>
      </c>
      <c r="L100" s="274" t="s">
        <v>114</v>
      </c>
      <c r="M100" s="333"/>
      <c r="N100" s="51">
        <v>28</v>
      </c>
      <c r="O100" s="333">
        <f t="shared" si="36"/>
        <v>1.4775725593667546E-2</v>
      </c>
      <c r="P100" s="51">
        <v>44</v>
      </c>
      <c r="Q100" s="333">
        <f t="shared" si="37"/>
        <v>2.3218997361477572E-2</v>
      </c>
      <c r="R100" s="51">
        <v>90</v>
      </c>
      <c r="S100" s="333">
        <f t="shared" si="38"/>
        <v>4.7493403693931395E-2</v>
      </c>
      <c r="T100" s="51">
        <v>74</v>
      </c>
      <c r="U100" s="333">
        <f t="shared" si="39"/>
        <v>3.9050131926121369E-2</v>
      </c>
      <c r="V100" s="51">
        <v>1895</v>
      </c>
    </row>
    <row r="101" spans="1:22" s="358" customFormat="1" ht="13">
      <c r="A101" s="325">
        <v>2005</v>
      </c>
      <c r="B101" s="56">
        <v>480</v>
      </c>
      <c r="C101" s="336">
        <f t="shared" si="31"/>
        <v>0.25157232704402516</v>
      </c>
      <c r="D101" s="56">
        <v>621</v>
      </c>
      <c r="E101" s="336">
        <f t="shared" si="32"/>
        <v>0.32547169811320753</v>
      </c>
      <c r="F101" s="56">
        <v>18</v>
      </c>
      <c r="G101" s="336">
        <f t="shared" si="33"/>
        <v>9.433962264150943E-3</v>
      </c>
      <c r="H101" s="56">
        <v>400</v>
      </c>
      <c r="I101" s="336">
        <f t="shared" si="34"/>
        <v>0.20964360587002095</v>
      </c>
      <c r="J101" s="56">
        <v>125</v>
      </c>
      <c r="K101" s="336">
        <f t="shared" si="35"/>
        <v>6.5513626834381555E-2</v>
      </c>
      <c r="L101" s="56">
        <v>12</v>
      </c>
      <c r="M101" s="336">
        <f t="shared" ref="M101:M117" si="40">L101/V101</f>
        <v>6.2893081761006293E-3</v>
      </c>
      <c r="N101" s="56">
        <v>31</v>
      </c>
      <c r="O101" s="336">
        <f t="shared" si="36"/>
        <v>1.6247379454926623E-2</v>
      </c>
      <c r="P101" s="56">
        <v>34</v>
      </c>
      <c r="Q101" s="336">
        <f t="shared" si="37"/>
        <v>1.781970649895178E-2</v>
      </c>
      <c r="R101" s="56">
        <v>112</v>
      </c>
      <c r="S101" s="336">
        <f t="shared" si="38"/>
        <v>5.8700209643605873E-2</v>
      </c>
      <c r="T101" s="56">
        <v>75</v>
      </c>
      <c r="U101" s="336">
        <f t="shared" si="39"/>
        <v>3.9308176100628929E-2</v>
      </c>
      <c r="V101" s="56">
        <v>1908</v>
      </c>
    </row>
    <row r="102" spans="1:22" s="358" customFormat="1" ht="13">
      <c r="A102" s="317">
        <v>2006</v>
      </c>
      <c r="B102" s="51">
        <v>524</v>
      </c>
      <c r="C102" s="333">
        <f t="shared" si="31"/>
        <v>0.25851011346817959</v>
      </c>
      <c r="D102" s="51">
        <v>675</v>
      </c>
      <c r="E102" s="333">
        <f t="shared" si="32"/>
        <v>0.33300444005920077</v>
      </c>
      <c r="F102" s="51">
        <v>22</v>
      </c>
      <c r="G102" s="333">
        <f t="shared" si="33"/>
        <v>1.0853478046373951E-2</v>
      </c>
      <c r="H102" s="51">
        <v>421</v>
      </c>
      <c r="I102" s="333">
        <f t="shared" si="34"/>
        <v>0.20769610261470153</v>
      </c>
      <c r="J102" s="51">
        <v>116</v>
      </c>
      <c r="K102" s="333">
        <f t="shared" si="35"/>
        <v>5.7227429699062651E-2</v>
      </c>
      <c r="L102" s="51">
        <v>15</v>
      </c>
      <c r="M102" s="333">
        <f t="shared" si="40"/>
        <v>7.4000986679822398E-3</v>
      </c>
      <c r="N102" s="51">
        <v>26</v>
      </c>
      <c r="O102" s="333">
        <f t="shared" si="36"/>
        <v>1.2826837691169216E-2</v>
      </c>
      <c r="P102" s="51">
        <v>46</v>
      </c>
      <c r="Q102" s="333">
        <f t="shared" si="37"/>
        <v>2.2693635915145536E-2</v>
      </c>
      <c r="R102" s="51">
        <v>110</v>
      </c>
      <c r="S102" s="333">
        <f t="shared" si="38"/>
        <v>5.4267390231869758E-2</v>
      </c>
      <c r="T102" s="51">
        <v>69</v>
      </c>
      <c r="U102" s="333">
        <f t="shared" si="39"/>
        <v>3.4040453872718306E-2</v>
      </c>
      <c r="V102" s="51">
        <v>2027</v>
      </c>
    </row>
    <row r="103" spans="1:22" s="358" customFormat="1" ht="13">
      <c r="A103" s="322">
        <v>2007</v>
      </c>
      <c r="B103" s="56">
        <v>526</v>
      </c>
      <c r="C103" s="336">
        <f t="shared" si="31"/>
        <v>0.24431026474686485</v>
      </c>
      <c r="D103" s="56">
        <v>680</v>
      </c>
      <c r="E103" s="336">
        <f t="shared" si="32"/>
        <v>0.31583836507199259</v>
      </c>
      <c r="F103" s="56">
        <v>26</v>
      </c>
      <c r="G103" s="336">
        <f t="shared" si="33"/>
        <v>1.2076172782164421E-2</v>
      </c>
      <c r="H103" s="56">
        <v>460</v>
      </c>
      <c r="I103" s="336">
        <f t="shared" si="34"/>
        <v>0.21365536460752438</v>
      </c>
      <c r="J103" s="56">
        <v>159</v>
      </c>
      <c r="K103" s="336">
        <f t="shared" si="35"/>
        <v>7.3850441244774731E-2</v>
      </c>
      <c r="L103" s="56">
        <v>10</v>
      </c>
      <c r="M103" s="336">
        <f t="shared" si="40"/>
        <v>4.6446818392940088E-3</v>
      </c>
      <c r="N103" s="56">
        <v>32</v>
      </c>
      <c r="O103" s="336">
        <f t="shared" si="36"/>
        <v>1.4862981885740827E-2</v>
      </c>
      <c r="P103" s="56">
        <v>43</v>
      </c>
      <c r="Q103" s="336">
        <f t="shared" si="37"/>
        <v>1.9972131908964234E-2</v>
      </c>
      <c r="R103" s="56">
        <v>145</v>
      </c>
      <c r="S103" s="336">
        <f t="shared" si="38"/>
        <v>6.7347886669763116E-2</v>
      </c>
      <c r="T103" s="56">
        <v>70</v>
      </c>
      <c r="U103" s="336">
        <f t="shared" si="39"/>
        <v>3.2512772875058056E-2</v>
      </c>
      <c r="V103" s="56">
        <v>2153</v>
      </c>
    </row>
    <row r="104" spans="1:22" s="358" customFormat="1" ht="13">
      <c r="A104" s="317">
        <v>2008</v>
      </c>
      <c r="B104" s="51">
        <v>522</v>
      </c>
      <c r="C104" s="333">
        <f t="shared" si="31"/>
        <v>0.24324324324324326</v>
      </c>
      <c r="D104" s="51">
        <v>685</v>
      </c>
      <c r="E104" s="333">
        <f t="shared" si="32"/>
        <v>0.31919850885368128</v>
      </c>
      <c r="F104" s="51">
        <v>24</v>
      </c>
      <c r="G104" s="333">
        <f t="shared" si="33"/>
        <v>1.1183597390493943E-2</v>
      </c>
      <c r="H104" s="51">
        <v>445</v>
      </c>
      <c r="I104" s="333">
        <f t="shared" si="34"/>
        <v>0.20736253494874185</v>
      </c>
      <c r="J104" s="51">
        <v>131</v>
      </c>
      <c r="K104" s="333">
        <f t="shared" si="35"/>
        <v>6.1043802423112768E-2</v>
      </c>
      <c r="L104" s="51">
        <v>17</v>
      </c>
      <c r="M104" s="333">
        <f t="shared" si="40"/>
        <v>7.9217148182665429E-3</v>
      </c>
      <c r="N104" s="51">
        <v>27</v>
      </c>
      <c r="O104" s="333">
        <f t="shared" si="36"/>
        <v>1.2581547064305684E-2</v>
      </c>
      <c r="P104" s="51">
        <v>39</v>
      </c>
      <c r="Q104" s="333">
        <f t="shared" si="37"/>
        <v>1.8173345759552657E-2</v>
      </c>
      <c r="R104" s="51">
        <v>167</v>
      </c>
      <c r="S104" s="333">
        <f t="shared" si="38"/>
        <v>7.7819198508853688E-2</v>
      </c>
      <c r="T104" s="51">
        <v>89</v>
      </c>
      <c r="U104" s="333">
        <f t="shared" si="39"/>
        <v>4.1472506989748366E-2</v>
      </c>
      <c r="V104" s="51">
        <v>2146</v>
      </c>
    </row>
    <row r="105" spans="1:22" s="358" customFormat="1" ht="13">
      <c r="A105" s="322">
        <v>2009</v>
      </c>
      <c r="B105" s="56">
        <v>548</v>
      </c>
      <c r="C105" s="336">
        <f t="shared" si="31"/>
        <v>0.25241824044219252</v>
      </c>
      <c r="D105" s="56">
        <v>672</v>
      </c>
      <c r="E105" s="336">
        <f t="shared" si="32"/>
        <v>0.30953477660064488</v>
      </c>
      <c r="F105" s="56">
        <v>14</v>
      </c>
      <c r="G105" s="336">
        <f t="shared" si="33"/>
        <v>6.4486411791801011E-3</v>
      </c>
      <c r="H105" s="56">
        <v>481</v>
      </c>
      <c r="I105" s="336">
        <f t="shared" si="34"/>
        <v>0.22155688622754491</v>
      </c>
      <c r="J105" s="56">
        <v>137</v>
      </c>
      <c r="K105" s="336">
        <f t="shared" si="35"/>
        <v>6.310456011054813E-2</v>
      </c>
      <c r="L105" s="56">
        <v>17</v>
      </c>
      <c r="M105" s="336">
        <f t="shared" si="40"/>
        <v>7.8304928604329797E-3</v>
      </c>
      <c r="N105" s="56">
        <v>29</v>
      </c>
      <c r="O105" s="336">
        <f t="shared" si="36"/>
        <v>1.3357899585444496E-2</v>
      </c>
      <c r="P105" s="56">
        <v>44</v>
      </c>
      <c r="Q105" s="336">
        <f t="shared" si="37"/>
        <v>2.026715799170889E-2</v>
      </c>
      <c r="R105" s="56">
        <v>170</v>
      </c>
      <c r="S105" s="336">
        <f t="shared" si="38"/>
        <v>7.8304928604329804E-2</v>
      </c>
      <c r="T105" s="56">
        <v>57</v>
      </c>
      <c r="U105" s="336">
        <f t="shared" si="39"/>
        <v>2.62551819438047E-2</v>
      </c>
      <c r="V105" s="56">
        <v>2171</v>
      </c>
    </row>
    <row r="106" spans="1:22" s="358" customFormat="1" ht="13">
      <c r="A106" s="317">
        <v>2010</v>
      </c>
      <c r="B106" s="51">
        <v>458</v>
      </c>
      <c r="C106" s="333">
        <f t="shared" si="31"/>
        <v>0.22797411647585863</v>
      </c>
      <c r="D106" s="51">
        <v>676</v>
      </c>
      <c r="E106" s="333">
        <f t="shared" si="32"/>
        <v>0.33648581383773024</v>
      </c>
      <c r="F106" s="51">
        <v>20</v>
      </c>
      <c r="G106" s="333">
        <f t="shared" si="33"/>
        <v>9.9552015928322541E-3</v>
      </c>
      <c r="H106" s="51">
        <v>414</v>
      </c>
      <c r="I106" s="333">
        <f t="shared" si="34"/>
        <v>0.20607267297162768</v>
      </c>
      <c r="J106" s="51">
        <v>131</v>
      </c>
      <c r="K106" s="333">
        <f t="shared" si="35"/>
        <v>6.5206570433051267E-2</v>
      </c>
      <c r="L106" s="51">
        <v>14</v>
      </c>
      <c r="M106" s="333">
        <f t="shared" si="40"/>
        <v>6.9686411149825784E-3</v>
      </c>
      <c r="N106" s="51">
        <v>24</v>
      </c>
      <c r="O106" s="333">
        <f t="shared" si="36"/>
        <v>1.1946241911398706E-2</v>
      </c>
      <c r="P106" s="51">
        <v>40</v>
      </c>
      <c r="Q106" s="333">
        <f t="shared" si="37"/>
        <v>1.9910403185664508E-2</v>
      </c>
      <c r="R106" s="51">
        <v>158</v>
      </c>
      <c r="S106" s="333">
        <f t="shared" si="38"/>
        <v>7.8646092583374808E-2</v>
      </c>
      <c r="T106" s="51">
        <v>74</v>
      </c>
      <c r="U106" s="333">
        <f t="shared" si="39"/>
        <v>3.6834245893479341E-2</v>
      </c>
      <c r="V106" s="51">
        <v>2009</v>
      </c>
    </row>
    <row r="107" spans="1:22" s="358" customFormat="1" ht="13">
      <c r="A107" s="322">
        <v>2011</v>
      </c>
      <c r="B107" s="56">
        <v>489</v>
      </c>
      <c r="C107" s="336">
        <f t="shared" si="31"/>
        <v>0.24474474474474475</v>
      </c>
      <c r="D107" s="56">
        <v>637</v>
      </c>
      <c r="E107" s="336">
        <f t="shared" si="32"/>
        <v>0.31881881881881879</v>
      </c>
      <c r="F107" s="56">
        <v>14</v>
      </c>
      <c r="G107" s="336">
        <f t="shared" si="33"/>
        <v>7.0070070070070069E-3</v>
      </c>
      <c r="H107" s="56">
        <v>418</v>
      </c>
      <c r="I107" s="336">
        <f t="shared" si="34"/>
        <v>0.20920920920920921</v>
      </c>
      <c r="J107" s="56">
        <v>137</v>
      </c>
      <c r="K107" s="336">
        <f t="shared" si="35"/>
        <v>6.8568568568568564E-2</v>
      </c>
      <c r="L107" s="56">
        <v>15</v>
      </c>
      <c r="M107" s="336">
        <f t="shared" si="40"/>
        <v>7.5075075075075074E-3</v>
      </c>
      <c r="N107" s="56">
        <v>26</v>
      </c>
      <c r="O107" s="336">
        <f t="shared" si="36"/>
        <v>1.3013013013013013E-2</v>
      </c>
      <c r="P107" s="56">
        <v>38</v>
      </c>
      <c r="Q107" s="336">
        <f t="shared" si="37"/>
        <v>1.9019019019019021E-2</v>
      </c>
      <c r="R107" s="56">
        <v>157</v>
      </c>
      <c r="S107" s="336">
        <f t="shared" si="38"/>
        <v>7.8578578578578584E-2</v>
      </c>
      <c r="T107" s="56">
        <v>67</v>
      </c>
      <c r="U107" s="336">
        <f t="shared" si="39"/>
        <v>3.3533533533533534E-2</v>
      </c>
      <c r="V107" s="56">
        <v>1998</v>
      </c>
    </row>
    <row r="108" spans="1:22" s="358" customFormat="1" ht="13">
      <c r="A108" s="317">
        <v>2012</v>
      </c>
      <c r="B108" s="51">
        <v>470</v>
      </c>
      <c r="C108" s="333">
        <f t="shared" si="31"/>
        <v>0.23394723743155799</v>
      </c>
      <c r="D108" s="51">
        <v>639</v>
      </c>
      <c r="E108" s="333">
        <f t="shared" si="32"/>
        <v>0.31806869089099055</v>
      </c>
      <c r="F108" s="51">
        <v>29</v>
      </c>
      <c r="G108" s="333">
        <f t="shared" si="33"/>
        <v>1.4435042309606769E-2</v>
      </c>
      <c r="H108" s="51">
        <v>443</v>
      </c>
      <c r="I108" s="333">
        <f t="shared" si="34"/>
        <v>0.22050771528123445</v>
      </c>
      <c r="J108" s="51">
        <v>113</v>
      </c>
      <c r="K108" s="333">
        <f t="shared" si="35"/>
        <v>5.624688899950224E-2</v>
      </c>
      <c r="L108" s="51">
        <v>17</v>
      </c>
      <c r="M108" s="333">
        <f t="shared" si="40"/>
        <v>8.4619213539074162E-3</v>
      </c>
      <c r="N108" s="51">
        <v>35</v>
      </c>
      <c r="O108" s="333">
        <f t="shared" si="36"/>
        <v>1.7421602787456445E-2</v>
      </c>
      <c r="P108" s="51">
        <v>42</v>
      </c>
      <c r="Q108" s="333">
        <f t="shared" si="37"/>
        <v>2.0905923344947737E-2</v>
      </c>
      <c r="R108" s="51">
        <v>155</v>
      </c>
      <c r="S108" s="333">
        <f t="shared" si="38"/>
        <v>7.715281234444997E-2</v>
      </c>
      <c r="T108" s="51">
        <v>66</v>
      </c>
      <c r="U108" s="333">
        <f t="shared" si="39"/>
        <v>3.285216525634644E-2</v>
      </c>
      <c r="V108" s="51">
        <v>2009</v>
      </c>
    </row>
    <row r="109" spans="1:22" s="358" customFormat="1" ht="13">
      <c r="A109" s="322">
        <v>2013</v>
      </c>
      <c r="B109" s="56">
        <v>502</v>
      </c>
      <c r="C109" s="336">
        <f t="shared" si="31"/>
        <v>0.24392614188532555</v>
      </c>
      <c r="D109" s="56">
        <v>725</v>
      </c>
      <c r="E109" s="336">
        <f t="shared" si="32"/>
        <v>0.3522837706511176</v>
      </c>
      <c r="F109" s="56">
        <v>22</v>
      </c>
      <c r="G109" s="336">
        <f t="shared" si="33"/>
        <v>1.0689990281827016E-2</v>
      </c>
      <c r="H109" s="56">
        <v>390</v>
      </c>
      <c r="I109" s="336">
        <f t="shared" si="34"/>
        <v>0.18950437317784258</v>
      </c>
      <c r="J109" s="56">
        <v>108</v>
      </c>
      <c r="K109" s="336">
        <f t="shared" si="35"/>
        <v>5.2478134110787174E-2</v>
      </c>
      <c r="L109" s="56">
        <v>16</v>
      </c>
      <c r="M109" s="336">
        <f t="shared" si="40"/>
        <v>7.7745383867832843E-3</v>
      </c>
      <c r="N109" s="56">
        <v>28</v>
      </c>
      <c r="O109" s="336">
        <f t="shared" si="36"/>
        <v>1.3605442176870748E-2</v>
      </c>
      <c r="P109" s="56">
        <v>35</v>
      </c>
      <c r="Q109" s="336">
        <f t="shared" si="37"/>
        <v>1.7006802721088437E-2</v>
      </c>
      <c r="R109" s="56">
        <v>163</v>
      </c>
      <c r="S109" s="336">
        <f t="shared" si="38"/>
        <v>7.9203109815354708E-2</v>
      </c>
      <c r="T109" s="56">
        <v>67</v>
      </c>
      <c r="U109" s="336">
        <f t="shared" si="39"/>
        <v>3.2555879494655007E-2</v>
      </c>
      <c r="V109" s="56">
        <v>2058</v>
      </c>
    </row>
    <row r="110" spans="1:22" s="358" customFormat="1" ht="13">
      <c r="A110" s="317">
        <v>2014</v>
      </c>
      <c r="B110" s="51">
        <v>481</v>
      </c>
      <c r="C110" s="333">
        <f t="shared" si="31"/>
        <v>0.24317492416582406</v>
      </c>
      <c r="D110" s="51">
        <v>627</v>
      </c>
      <c r="E110" s="333">
        <f t="shared" si="32"/>
        <v>0.31698685540950455</v>
      </c>
      <c r="F110" s="51">
        <v>23</v>
      </c>
      <c r="G110" s="333">
        <f t="shared" si="33"/>
        <v>1.1627906976744186E-2</v>
      </c>
      <c r="H110" s="51">
        <v>434</v>
      </c>
      <c r="I110" s="333">
        <f t="shared" si="34"/>
        <v>0.21941354903943378</v>
      </c>
      <c r="J110" s="51">
        <v>112</v>
      </c>
      <c r="K110" s="333">
        <f t="shared" si="35"/>
        <v>5.6622851365015166E-2</v>
      </c>
      <c r="L110" s="51">
        <v>21</v>
      </c>
      <c r="M110" s="333">
        <f t="shared" si="40"/>
        <v>1.0616784630940344E-2</v>
      </c>
      <c r="N110" s="51">
        <v>39</v>
      </c>
      <c r="O110" s="333">
        <f t="shared" si="36"/>
        <v>1.9716885743174924E-2</v>
      </c>
      <c r="P110" s="51">
        <v>36</v>
      </c>
      <c r="Q110" s="333">
        <f t="shared" si="37"/>
        <v>1.8200202224469161E-2</v>
      </c>
      <c r="R110" s="51">
        <v>150</v>
      </c>
      <c r="S110" s="333">
        <f t="shared" si="38"/>
        <v>7.583417593528817E-2</v>
      </c>
      <c r="T110" s="51">
        <v>54</v>
      </c>
      <c r="U110" s="333">
        <f t="shared" si="39"/>
        <v>2.7300303336703743E-2</v>
      </c>
      <c r="V110" s="51">
        <v>1978</v>
      </c>
    </row>
    <row r="111" spans="1:22" s="358" customFormat="1" ht="13">
      <c r="A111" s="322">
        <v>2015</v>
      </c>
      <c r="B111" s="56">
        <v>499</v>
      </c>
      <c r="C111" s="336">
        <f t="shared" si="31"/>
        <v>0.2631856540084388</v>
      </c>
      <c r="D111" s="56">
        <v>624</v>
      </c>
      <c r="E111" s="336">
        <f t="shared" si="32"/>
        <v>0.32911392405063289</v>
      </c>
      <c r="F111" s="56">
        <v>25</v>
      </c>
      <c r="G111" s="336">
        <f t="shared" si="33"/>
        <v>1.3185654008438819E-2</v>
      </c>
      <c r="H111" s="56">
        <v>360</v>
      </c>
      <c r="I111" s="336">
        <f t="shared" si="34"/>
        <v>0.189873417721519</v>
      </c>
      <c r="J111" s="56">
        <v>95</v>
      </c>
      <c r="K111" s="336">
        <f t="shared" si="35"/>
        <v>5.0105485232067509E-2</v>
      </c>
      <c r="L111" s="56">
        <v>12</v>
      </c>
      <c r="M111" s="336">
        <f t="shared" si="40"/>
        <v>6.3291139240506328E-3</v>
      </c>
      <c r="N111" s="56">
        <v>36</v>
      </c>
      <c r="O111" s="336">
        <f t="shared" si="36"/>
        <v>1.8987341772151899E-2</v>
      </c>
      <c r="P111" s="56">
        <v>43</v>
      </c>
      <c r="Q111" s="336">
        <f t="shared" si="37"/>
        <v>2.2679324894514769E-2</v>
      </c>
      <c r="R111" s="56">
        <v>154</v>
      </c>
      <c r="S111" s="336">
        <f t="shared" si="38"/>
        <v>8.1223628691983116E-2</v>
      </c>
      <c r="T111" s="56">
        <v>46</v>
      </c>
      <c r="U111" s="336">
        <f t="shared" si="39"/>
        <v>2.4261603375527425E-2</v>
      </c>
      <c r="V111" s="56">
        <v>1896</v>
      </c>
    </row>
    <row r="112" spans="1:22" s="358" customFormat="1" ht="13">
      <c r="A112" s="317">
        <v>2016</v>
      </c>
      <c r="B112" s="51">
        <v>471</v>
      </c>
      <c r="C112" s="333">
        <f t="shared" si="31"/>
        <v>0.25053191489361704</v>
      </c>
      <c r="D112" s="51">
        <v>615</v>
      </c>
      <c r="E112" s="333">
        <f t="shared" si="32"/>
        <v>0.3271276595744681</v>
      </c>
      <c r="F112" s="51">
        <v>30</v>
      </c>
      <c r="G112" s="333">
        <f t="shared" si="33"/>
        <v>1.5957446808510637E-2</v>
      </c>
      <c r="H112" s="51">
        <v>367</v>
      </c>
      <c r="I112" s="333">
        <f t="shared" si="34"/>
        <v>0.1952127659574468</v>
      </c>
      <c r="J112" s="51">
        <v>105</v>
      </c>
      <c r="K112" s="333">
        <f t="shared" si="35"/>
        <v>5.5851063829787231E-2</v>
      </c>
      <c r="L112" s="51">
        <v>18</v>
      </c>
      <c r="M112" s="333">
        <f t="shared" si="40"/>
        <v>9.5744680851063829E-3</v>
      </c>
      <c r="N112" s="51">
        <v>33</v>
      </c>
      <c r="O112" s="333">
        <f t="shared" si="36"/>
        <v>1.7553191489361703E-2</v>
      </c>
      <c r="P112" s="51">
        <v>26</v>
      </c>
      <c r="Q112" s="333">
        <f t="shared" si="37"/>
        <v>1.3829787234042552E-2</v>
      </c>
      <c r="R112" s="51">
        <v>159</v>
      </c>
      <c r="S112" s="333">
        <f t="shared" si="38"/>
        <v>8.457446808510638E-2</v>
      </c>
      <c r="T112" s="51">
        <v>56</v>
      </c>
      <c r="U112" s="333">
        <f t="shared" si="39"/>
        <v>2.9787234042553193E-2</v>
      </c>
      <c r="V112" s="51">
        <v>1880</v>
      </c>
    </row>
    <row r="113" spans="1:24" s="358" customFormat="1" ht="13">
      <c r="A113" s="322">
        <v>2017</v>
      </c>
      <c r="B113" s="56">
        <v>476</v>
      </c>
      <c r="C113" s="336">
        <f t="shared" si="31"/>
        <v>0.25292242295430395</v>
      </c>
      <c r="D113" s="56">
        <v>610</v>
      </c>
      <c r="E113" s="336">
        <f t="shared" si="32"/>
        <v>0.32412327311370881</v>
      </c>
      <c r="F113" s="56">
        <v>20</v>
      </c>
      <c r="G113" s="336">
        <f t="shared" si="33"/>
        <v>1.0626992561105207E-2</v>
      </c>
      <c r="H113" s="56">
        <v>405</v>
      </c>
      <c r="I113" s="336">
        <f t="shared" si="34"/>
        <v>0.21519659936238045</v>
      </c>
      <c r="J113" s="56">
        <v>88</v>
      </c>
      <c r="K113" s="336">
        <f t="shared" si="35"/>
        <v>4.6758767268862911E-2</v>
      </c>
      <c r="L113" s="56">
        <v>15</v>
      </c>
      <c r="M113" s="336">
        <f t="shared" si="40"/>
        <v>7.970244420828906E-3</v>
      </c>
      <c r="N113" s="56">
        <v>36</v>
      </c>
      <c r="O113" s="336">
        <f t="shared" si="36"/>
        <v>1.9128586609989374E-2</v>
      </c>
      <c r="P113" s="56">
        <v>44</v>
      </c>
      <c r="Q113" s="336">
        <f t="shared" si="37"/>
        <v>2.3379383634431455E-2</v>
      </c>
      <c r="R113" s="56">
        <v>132</v>
      </c>
      <c r="S113" s="336">
        <f t="shared" si="38"/>
        <v>7.0138150903294366E-2</v>
      </c>
      <c r="T113" s="56">
        <v>53</v>
      </c>
      <c r="U113" s="336">
        <f t="shared" si="39"/>
        <v>2.8161530286928801E-2</v>
      </c>
      <c r="V113" s="56">
        <v>1882</v>
      </c>
    </row>
    <row r="114" spans="1:24" s="358" customFormat="1" ht="13">
      <c r="A114" s="60">
        <v>2018</v>
      </c>
      <c r="B114" s="51">
        <v>467</v>
      </c>
      <c r="C114" s="333">
        <f t="shared" si="31"/>
        <v>0.25772626931567327</v>
      </c>
      <c r="D114" s="51">
        <v>595</v>
      </c>
      <c r="E114" s="333">
        <f t="shared" si="32"/>
        <v>0.3283664459161148</v>
      </c>
      <c r="F114" s="51">
        <v>26</v>
      </c>
      <c r="G114" s="333">
        <f t="shared" si="33"/>
        <v>1.434878587196468E-2</v>
      </c>
      <c r="H114" s="51">
        <v>374</v>
      </c>
      <c r="I114" s="333">
        <f t="shared" si="34"/>
        <v>0.20640176600441501</v>
      </c>
      <c r="J114" s="51">
        <v>89</v>
      </c>
      <c r="K114" s="333">
        <f t="shared" si="35"/>
        <v>4.9116997792494482E-2</v>
      </c>
      <c r="L114" s="51">
        <v>22</v>
      </c>
      <c r="M114" s="333">
        <f t="shared" si="40"/>
        <v>1.2141280353200883E-2</v>
      </c>
      <c r="N114" s="51">
        <v>27</v>
      </c>
      <c r="O114" s="333">
        <f t="shared" si="36"/>
        <v>1.4900662251655629E-2</v>
      </c>
      <c r="P114" s="51">
        <v>36</v>
      </c>
      <c r="Q114" s="333">
        <f t="shared" si="37"/>
        <v>1.9867549668874173E-2</v>
      </c>
      <c r="R114" s="458">
        <v>120</v>
      </c>
      <c r="S114" s="333">
        <f t="shared" si="38"/>
        <v>6.6225165562913912E-2</v>
      </c>
      <c r="T114" s="51">
        <v>52</v>
      </c>
      <c r="U114" s="333">
        <f t="shared" si="39"/>
        <v>2.8697571743929361E-2</v>
      </c>
      <c r="V114" s="51">
        <v>1812</v>
      </c>
    </row>
    <row r="115" spans="1:24" s="358" customFormat="1">
      <c r="A115" s="73">
        <v>2019</v>
      </c>
      <c r="B115" s="56">
        <v>475</v>
      </c>
      <c r="C115" s="336">
        <f t="shared" si="31"/>
        <v>0.26013143483022999</v>
      </c>
      <c r="D115" s="56">
        <v>570</v>
      </c>
      <c r="E115" s="336">
        <f t="shared" si="32"/>
        <v>0.31215772179627599</v>
      </c>
      <c r="F115" s="56">
        <v>24</v>
      </c>
      <c r="G115" s="336">
        <f t="shared" si="33"/>
        <v>1.3143483023001095E-2</v>
      </c>
      <c r="H115" s="56">
        <v>373</v>
      </c>
      <c r="I115" s="336">
        <f t="shared" si="34"/>
        <v>0.20427163198247536</v>
      </c>
      <c r="J115" s="56">
        <v>93</v>
      </c>
      <c r="K115" s="336">
        <f t="shared" si="35"/>
        <v>5.0930996714129241E-2</v>
      </c>
      <c r="L115" s="56">
        <v>13</v>
      </c>
      <c r="M115" s="336">
        <f t="shared" si="40"/>
        <v>7.1193866374589269E-3</v>
      </c>
      <c r="N115" s="56">
        <v>35</v>
      </c>
      <c r="O115" s="336">
        <f t="shared" si="36"/>
        <v>1.9167579408543262E-2</v>
      </c>
      <c r="P115" s="56">
        <v>38</v>
      </c>
      <c r="Q115" s="336">
        <f t="shared" si="37"/>
        <v>2.0810514786418401E-2</v>
      </c>
      <c r="R115" s="74">
        <v>147</v>
      </c>
      <c r="S115" s="336">
        <f t="shared" si="38"/>
        <v>8.0503833515881709E-2</v>
      </c>
      <c r="T115" s="56">
        <v>52</v>
      </c>
      <c r="U115" s="336">
        <f t="shared" si="39"/>
        <v>2.8477546549835708E-2</v>
      </c>
      <c r="V115" s="56">
        <v>1826</v>
      </c>
      <c r="X115" s="401"/>
    </row>
    <row r="116" spans="1:24" s="358" customFormat="1">
      <c r="A116" s="60">
        <v>2020</v>
      </c>
      <c r="B116" s="51">
        <v>445</v>
      </c>
      <c r="C116" s="333">
        <f t="shared" si="31"/>
        <v>0.26315789473684209</v>
      </c>
      <c r="D116" s="51">
        <v>546</v>
      </c>
      <c r="E116" s="333">
        <f t="shared" si="32"/>
        <v>0.32288586635127142</v>
      </c>
      <c r="F116" s="51">
        <v>20</v>
      </c>
      <c r="G116" s="333">
        <f t="shared" si="33"/>
        <v>1.1827321111768185E-2</v>
      </c>
      <c r="H116" s="51">
        <v>356</v>
      </c>
      <c r="I116" s="333">
        <f t="shared" si="34"/>
        <v>0.21052631578947367</v>
      </c>
      <c r="J116" s="51">
        <v>80</v>
      </c>
      <c r="K116" s="333">
        <f t="shared" si="35"/>
        <v>4.730928444707274E-2</v>
      </c>
      <c r="L116" s="51">
        <v>18</v>
      </c>
      <c r="M116" s="333">
        <f t="shared" si="40"/>
        <v>1.0644589000591367E-2</v>
      </c>
      <c r="N116" s="51">
        <v>23</v>
      </c>
      <c r="O116" s="333">
        <f t="shared" si="36"/>
        <v>1.3601419278533412E-2</v>
      </c>
      <c r="P116" s="51">
        <v>35</v>
      </c>
      <c r="Q116" s="333">
        <f t="shared" si="37"/>
        <v>2.0697811945594322E-2</v>
      </c>
      <c r="R116" s="458">
        <v>128</v>
      </c>
      <c r="S116" s="333">
        <f t="shared" si="38"/>
        <v>7.5694855115316387E-2</v>
      </c>
      <c r="T116" s="51">
        <v>37</v>
      </c>
      <c r="U116" s="333">
        <f t="shared" si="39"/>
        <v>2.1880544056771142E-2</v>
      </c>
      <c r="V116" s="51">
        <v>1691</v>
      </c>
      <c r="X116" s="401"/>
    </row>
    <row r="117" spans="1:24" s="358" customFormat="1">
      <c r="A117" s="803">
        <v>2021</v>
      </c>
      <c r="B117" s="56">
        <v>445</v>
      </c>
      <c r="C117" s="336">
        <f t="shared" si="31"/>
        <v>0.26598924088463838</v>
      </c>
      <c r="D117" s="56">
        <v>567</v>
      </c>
      <c r="E117" s="336">
        <f t="shared" si="32"/>
        <v>0.33891213389121339</v>
      </c>
      <c r="F117" s="56">
        <v>15</v>
      </c>
      <c r="G117" s="336">
        <f t="shared" si="33"/>
        <v>8.9659294680215183E-3</v>
      </c>
      <c r="H117" s="56">
        <v>338</v>
      </c>
      <c r="I117" s="336">
        <f t="shared" si="34"/>
        <v>0.20203227734608487</v>
      </c>
      <c r="J117" s="56">
        <v>80</v>
      </c>
      <c r="K117" s="336">
        <f t="shared" si="35"/>
        <v>4.7818290496114767E-2</v>
      </c>
      <c r="L117" s="56">
        <v>15</v>
      </c>
      <c r="M117" s="336">
        <f t="shared" si="40"/>
        <v>8.9659294680215183E-3</v>
      </c>
      <c r="N117" s="56">
        <v>33</v>
      </c>
      <c r="O117" s="336">
        <f t="shared" si="36"/>
        <v>1.9725044829647341E-2</v>
      </c>
      <c r="P117" s="56">
        <v>40</v>
      </c>
      <c r="Q117" s="336">
        <f t="shared" si="37"/>
        <v>2.3909145248057383E-2</v>
      </c>
      <c r="R117" s="74">
        <v>96</v>
      </c>
      <c r="S117" s="336">
        <f t="shared" si="38"/>
        <v>5.7381948595337719E-2</v>
      </c>
      <c r="T117" s="56">
        <v>38</v>
      </c>
      <c r="U117" s="336">
        <f t="shared" si="39"/>
        <v>2.2713687985654513E-2</v>
      </c>
      <c r="V117" s="56">
        <v>1673</v>
      </c>
      <c r="X117" s="401"/>
    </row>
    <row r="118" spans="1:24" s="358" customFormat="1">
      <c r="A118" s="2533" t="s">
        <v>189</v>
      </c>
      <c r="B118" s="2533"/>
      <c r="C118" s="2533"/>
      <c r="D118" s="2533"/>
      <c r="E118" s="2533"/>
      <c r="F118" s="2533"/>
      <c r="G118" s="2533"/>
      <c r="H118" s="2533"/>
      <c r="I118" s="2533"/>
      <c r="J118" s="2533"/>
      <c r="K118" s="2533"/>
      <c r="L118" s="2533"/>
      <c r="M118" s="2533"/>
      <c r="N118" s="2533"/>
      <c r="O118" s="2533"/>
      <c r="P118" s="2533"/>
      <c r="Q118" s="2533"/>
      <c r="R118" s="2533"/>
      <c r="S118" s="2533"/>
      <c r="T118" s="2533"/>
      <c r="U118" s="2533"/>
      <c r="V118" s="2533"/>
      <c r="X118" s="401"/>
    </row>
    <row r="119" spans="1:24" s="358" customFormat="1">
      <c r="X119" s="401"/>
    </row>
    <row r="120" spans="1:24" s="358" customFormat="1">
      <c r="A120" s="2464" t="s">
        <v>117</v>
      </c>
      <c r="B120" s="2464"/>
      <c r="C120" s="2464"/>
      <c r="D120" s="2464"/>
      <c r="E120" s="2464"/>
      <c r="F120" s="2464"/>
      <c r="G120" s="2464"/>
      <c r="H120" s="2464"/>
      <c r="I120" s="2464"/>
      <c r="J120" s="2464"/>
      <c r="K120" s="2464"/>
      <c r="L120" s="2464"/>
      <c r="M120" s="2464"/>
      <c r="N120" s="2464"/>
      <c r="O120" s="2464"/>
      <c r="P120" s="2464"/>
      <c r="Q120" s="2464"/>
      <c r="R120" s="2464"/>
      <c r="S120" s="2464"/>
      <c r="T120" s="2464"/>
      <c r="U120" s="2464"/>
      <c r="V120" s="2464"/>
      <c r="X120" s="401"/>
    </row>
    <row r="121" spans="1:24" s="358" customFormat="1">
      <c r="X121" s="401"/>
    </row>
  </sheetData>
  <mergeCells count="61">
    <mergeCell ref="T4:U4"/>
    <mergeCell ref="A88:V88"/>
    <mergeCell ref="A90:U90"/>
    <mergeCell ref="A58:V58"/>
    <mergeCell ref="A1:V1"/>
    <mergeCell ref="A3:A5"/>
    <mergeCell ref="B3:U3"/>
    <mergeCell ref="V3:V5"/>
    <mergeCell ref="B4:C4"/>
    <mergeCell ref="D4:E4"/>
    <mergeCell ref="F4:G4"/>
    <mergeCell ref="H4:I4"/>
    <mergeCell ref="J4:K4"/>
    <mergeCell ref="L4:M4"/>
    <mergeCell ref="N4:O4"/>
    <mergeCell ref="P4:Q4"/>
    <mergeCell ref="R4:S4"/>
    <mergeCell ref="A28:V28"/>
    <mergeCell ref="A30:U30"/>
    <mergeCell ref="A33:A35"/>
    <mergeCell ref="B33:U33"/>
    <mergeCell ref="V33:V35"/>
    <mergeCell ref="B34:C34"/>
    <mergeCell ref="D34:E34"/>
    <mergeCell ref="F34:G34"/>
    <mergeCell ref="H34:I34"/>
    <mergeCell ref="J34:K34"/>
    <mergeCell ref="L34:M34"/>
    <mergeCell ref="N34:O34"/>
    <mergeCell ref="P34:Q34"/>
    <mergeCell ref="R34:S34"/>
    <mergeCell ref="T34:U34"/>
    <mergeCell ref="A60:U60"/>
    <mergeCell ref="A63:A65"/>
    <mergeCell ref="B63:U63"/>
    <mergeCell ref="V63:V65"/>
    <mergeCell ref="B64:C64"/>
    <mergeCell ref="D64:E64"/>
    <mergeCell ref="F64:G64"/>
    <mergeCell ref="H64:I64"/>
    <mergeCell ref="J64:K64"/>
    <mergeCell ref="L64:M64"/>
    <mergeCell ref="N64:O64"/>
    <mergeCell ref="P64:Q64"/>
    <mergeCell ref="R64:S64"/>
    <mergeCell ref="T64:U64"/>
    <mergeCell ref="A118:V118"/>
    <mergeCell ref="A120:V120"/>
    <mergeCell ref="L94:M94"/>
    <mergeCell ref="N94:O94"/>
    <mergeCell ref="P94:Q94"/>
    <mergeCell ref="R94:S94"/>
    <mergeCell ref="T94:U94"/>
    <mergeCell ref="A93:A95"/>
    <mergeCell ref="B93:U93"/>
    <mergeCell ref="V93:V95"/>
    <mergeCell ref="B94:C94"/>
    <mergeCell ref="D94:E94"/>
    <mergeCell ref="F94:G94"/>
    <mergeCell ref="H94:I94"/>
    <mergeCell ref="J94:K94"/>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A76E-09A2-416D-A575-E492A74FF825}">
  <dimension ref="A1:K15"/>
  <sheetViews>
    <sheetView workbookViewId="0">
      <selection activeCell="A3" sqref="A3:XFD3"/>
    </sheetView>
  </sheetViews>
  <sheetFormatPr defaultColWidth="9" defaultRowHeight="14"/>
  <cols>
    <col min="1" max="1" width="11.33203125" style="63" customWidth="1"/>
    <col min="2" max="9" width="11.08203125" style="45" customWidth="1"/>
    <col min="10" max="10" width="9" style="45"/>
    <col min="11" max="11" width="9" style="54"/>
    <col min="12" max="16384" width="9" style="45"/>
  </cols>
  <sheetData>
    <row r="1" spans="1:11" ht="34" customHeight="1">
      <c r="A1" s="2453" t="s">
        <v>730</v>
      </c>
      <c r="B1" s="2453"/>
      <c r="C1" s="2453"/>
      <c r="D1" s="2453"/>
      <c r="E1" s="2453"/>
      <c r="F1" s="2453"/>
      <c r="G1" s="2453"/>
      <c r="H1" s="2453"/>
      <c r="I1" s="2453"/>
    </row>
    <row r="2" spans="1:11" ht="14.5" thickBot="1">
      <c r="C2" s="45" t="s">
        <v>1</v>
      </c>
    </row>
    <row r="3" spans="1:11" ht="45.5" customHeight="1" thickTop="1" thickBot="1">
      <c r="A3" s="2730" t="s">
        <v>731</v>
      </c>
      <c r="B3" s="2731"/>
      <c r="C3" s="2731"/>
      <c r="D3" s="2731"/>
      <c r="E3" s="2731"/>
      <c r="F3" s="2731"/>
      <c r="G3" s="2731"/>
      <c r="H3" s="2731"/>
      <c r="I3" s="2732"/>
    </row>
    <row r="4" spans="1:11" ht="14.5" thickTop="1">
      <c r="A4" s="45"/>
    </row>
    <row r="5" spans="1:11" ht="17.5">
      <c r="A5" s="2638" t="s">
        <v>338</v>
      </c>
      <c r="B5" s="2695" t="s">
        <v>732</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2015</v>
      </c>
      <c r="B8" s="1043">
        <v>85100</v>
      </c>
      <c r="C8" s="1035">
        <v>0.436</v>
      </c>
      <c r="D8" s="1035">
        <v>0.39900000000000002</v>
      </c>
      <c r="E8" s="341">
        <v>0.47399999999999998</v>
      </c>
      <c r="F8" s="366">
        <v>26700</v>
      </c>
      <c r="G8" s="1035">
        <v>0.58799999999999997</v>
      </c>
      <c r="H8" s="1035">
        <v>0.51500000000000001</v>
      </c>
      <c r="I8" s="1035">
        <v>0.65700000000000003</v>
      </c>
    </row>
    <row r="9" spans="1:11">
      <c r="A9" s="1036">
        <v>2016</v>
      </c>
      <c r="B9" s="1045">
        <v>77100</v>
      </c>
      <c r="C9" s="1037">
        <v>0.38500000000000001</v>
      </c>
      <c r="D9" s="1037">
        <v>0.35</v>
      </c>
      <c r="E9" s="343">
        <v>0.42099999999999999</v>
      </c>
      <c r="F9" s="374">
        <v>17300</v>
      </c>
      <c r="G9" s="1037">
        <v>0.46899999999999997</v>
      </c>
      <c r="H9" s="1037">
        <v>0.39600000000000002</v>
      </c>
      <c r="I9" s="1037">
        <v>0.54200000000000004</v>
      </c>
    </row>
    <row r="10" spans="1:11">
      <c r="A10" s="738">
        <v>2018</v>
      </c>
      <c r="B10" s="1043">
        <v>95600</v>
      </c>
      <c r="C10" s="1035">
        <v>0.47699999999999998</v>
      </c>
      <c r="D10" s="1035">
        <v>0.441</v>
      </c>
      <c r="E10" s="341">
        <v>0.51300000000000001</v>
      </c>
      <c r="F10" s="366">
        <v>20200</v>
      </c>
      <c r="G10" s="1035">
        <v>0.52600000000000002</v>
      </c>
      <c r="H10" s="1035">
        <v>0.45300000000000001</v>
      </c>
      <c r="I10" s="1035">
        <v>0.59799999999999998</v>
      </c>
    </row>
    <row r="11" spans="1:11">
      <c r="A11" s="1038">
        <v>2020</v>
      </c>
      <c r="B11" s="1045">
        <v>87000</v>
      </c>
      <c r="C11" s="1037">
        <v>0.44800000000000001</v>
      </c>
      <c r="D11" s="1037">
        <v>0.41399999999999998</v>
      </c>
      <c r="E11" s="343">
        <v>0.48299999999999998</v>
      </c>
      <c r="F11" s="374">
        <v>21800</v>
      </c>
      <c r="G11" s="1037">
        <v>0.55000000000000004</v>
      </c>
      <c r="H11" s="1037">
        <v>0.47799999999999998</v>
      </c>
      <c r="I11" s="1037">
        <v>0.62</v>
      </c>
    </row>
    <row r="12" spans="1:11">
      <c r="A12" s="45"/>
    </row>
    <row r="13" spans="1:11">
      <c r="A13" s="2778" t="s">
        <v>664</v>
      </c>
      <c r="B13" s="2515"/>
      <c r="C13" s="2515"/>
      <c r="D13" s="2515"/>
      <c r="E13" s="2515"/>
      <c r="F13" s="2515"/>
      <c r="G13" s="2515"/>
      <c r="H13" s="2515"/>
      <c r="I13" s="2515"/>
    </row>
    <row r="14" spans="1:11">
      <c r="A14" s="45"/>
    </row>
    <row r="15" spans="1:11" ht="60" customHeight="1">
      <c r="A15" s="2795" t="s">
        <v>665</v>
      </c>
      <c r="B15" s="2795"/>
      <c r="C15" s="2795"/>
      <c r="D15" s="2795"/>
      <c r="E15" s="2795"/>
      <c r="F15" s="2795"/>
      <c r="G15" s="2795"/>
      <c r="H15" s="2795"/>
      <c r="I15" s="2795"/>
    </row>
  </sheetData>
  <mergeCells count="8">
    <mergeCell ref="A13:I13"/>
    <mergeCell ref="A15:I15"/>
    <mergeCell ref="A1:I1"/>
    <mergeCell ref="A3:I3"/>
    <mergeCell ref="A5:A7"/>
    <mergeCell ref="B5:I5"/>
    <mergeCell ref="B6:E6"/>
    <mergeCell ref="F6:I6"/>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813F-8D04-46F2-B57B-FB8175743E77}">
  <dimension ref="A1:M19"/>
  <sheetViews>
    <sheetView topLeftCell="A7" workbookViewId="0">
      <selection activeCell="G8" sqref="G8"/>
    </sheetView>
  </sheetViews>
  <sheetFormatPr defaultColWidth="9" defaultRowHeight="14"/>
  <cols>
    <col min="1" max="1" width="13.83203125" style="270" customWidth="1"/>
    <col min="2" max="7" width="11.33203125" style="270" customWidth="1"/>
    <col min="8" max="8" width="12.08203125" style="270" customWidth="1"/>
    <col min="9" max="11" width="11.33203125" style="270" customWidth="1"/>
    <col min="12" max="12" width="9" style="270"/>
    <col min="13" max="13" width="9" style="269"/>
    <col min="14" max="16384" width="9" style="270"/>
  </cols>
  <sheetData>
    <row r="1" spans="1:13" ht="25">
      <c r="A1" s="2774" t="s">
        <v>733</v>
      </c>
      <c r="B1" s="2774"/>
      <c r="C1" s="2774"/>
      <c r="D1" s="2774"/>
      <c r="E1" s="2774"/>
      <c r="F1" s="2774"/>
      <c r="G1" s="2774"/>
      <c r="H1" s="2774"/>
      <c r="I1" s="2774"/>
      <c r="J1" s="2774"/>
      <c r="K1" s="2774"/>
      <c r="L1" s="268"/>
    </row>
    <row r="2" spans="1:13">
      <c r="A2" s="995"/>
      <c r="B2" s="995"/>
      <c r="C2" s="995"/>
      <c r="D2" s="995"/>
      <c r="E2" s="995"/>
      <c r="F2" s="995"/>
      <c r="G2" s="995"/>
      <c r="H2" s="995"/>
      <c r="I2" s="995"/>
      <c r="J2" s="995"/>
      <c r="K2" s="995"/>
    </row>
    <row r="3" spans="1:13" ht="31.5" customHeight="1">
      <c r="A3" s="2839" t="s">
        <v>734</v>
      </c>
      <c r="B3" s="2840"/>
      <c r="C3" s="2840"/>
      <c r="D3" s="2840"/>
      <c r="E3" s="2840"/>
      <c r="F3" s="2840"/>
      <c r="G3" s="2840"/>
      <c r="H3" s="2840"/>
      <c r="I3" s="2840"/>
      <c r="J3" s="2840"/>
      <c r="K3" s="2841"/>
    </row>
    <row r="5" spans="1:13" ht="17.5">
      <c r="A5" s="3042" t="s">
        <v>338</v>
      </c>
      <c r="B5" s="2834" t="s">
        <v>735</v>
      </c>
      <c r="C5" s="2834"/>
      <c r="D5" s="2834"/>
      <c r="E5" s="2834"/>
      <c r="F5" s="2834"/>
      <c r="G5" s="2834"/>
      <c r="H5" s="2834"/>
      <c r="I5" s="2834"/>
      <c r="J5" s="2834"/>
      <c r="K5" s="2834"/>
      <c r="M5" s="29"/>
    </row>
    <row r="6" spans="1:13" s="66" customFormat="1" ht="46">
      <c r="A6" s="3043"/>
      <c r="B6" s="909" t="s">
        <v>89</v>
      </c>
      <c r="C6" s="446" t="s">
        <v>85</v>
      </c>
      <c r="D6" s="446" t="s">
        <v>90</v>
      </c>
      <c r="E6" s="446" t="s">
        <v>91</v>
      </c>
      <c r="F6" s="446" t="s">
        <v>92</v>
      </c>
      <c r="G6" s="446" t="s">
        <v>93</v>
      </c>
      <c r="H6" s="446" t="s">
        <v>94</v>
      </c>
      <c r="I6" s="446" t="s">
        <v>95</v>
      </c>
      <c r="J6" s="446" t="s">
        <v>96</v>
      </c>
      <c r="K6" s="1071" t="s">
        <v>97</v>
      </c>
      <c r="L6" s="1072"/>
      <c r="M6" s="54"/>
    </row>
    <row r="7" spans="1:13" s="45" customFormat="1">
      <c r="A7" s="738">
        <v>2011</v>
      </c>
      <c r="B7" s="1035">
        <v>0.89900000000000002</v>
      </c>
      <c r="C7" s="1035">
        <v>0.85299999999999998</v>
      </c>
      <c r="D7" s="1035">
        <v>0.86599999999999999</v>
      </c>
      <c r="E7" s="1035">
        <v>0.69499999999999995</v>
      </c>
      <c r="F7" s="1035">
        <v>0.86099999999999999</v>
      </c>
      <c r="G7" s="1073" t="s">
        <v>114</v>
      </c>
      <c r="H7" s="1035">
        <v>0.91700000000000004</v>
      </c>
      <c r="I7" s="1073" t="s">
        <v>114</v>
      </c>
      <c r="J7" s="1073" t="s">
        <v>114</v>
      </c>
      <c r="K7" s="1035">
        <v>0.82799999999999996</v>
      </c>
      <c r="L7" s="1074"/>
      <c r="M7" s="54"/>
    </row>
    <row r="8" spans="1:13" s="45" customFormat="1">
      <c r="A8" s="1036">
        <v>2012</v>
      </c>
      <c r="B8" s="1037">
        <v>0.84899999999999998</v>
      </c>
      <c r="C8" s="1037">
        <v>0.84099999999999997</v>
      </c>
      <c r="D8" s="1037">
        <v>0.879</v>
      </c>
      <c r="E8" s="1037">
        <v>0.76800000000000002</v>
      </c>
      <c r="F8" s="1037">
        <v>0.81799999999999995</v>
      </c>
      <c r="G8" s="1075" t="s">
        <v>114</v>
      </c>
      <c r="H8" s="1037">
        <v>0.879</v>
      </c>
      <c r="I8" s="1037">
        <v>0.76800000000000002</v>
      </c>
      <c r="J8" s="1037">
        <v>0.70599999999999996</v>
      </c>
      <c r="K8" s="1037">
        <v>0.875</v>
      </c>
      <c r="L8" s="1074"/>
      <c r="M8" s="54"/>
    </row>
    <row r="9" spans="1:13" s="45" customFormat="1">
      <c r="A9" s="738">
        <v>2013</v>
      </c>
      <c r="B9" s="1035">
        <v>0.86699999999999999</v>
      </c>
      <c r="C9" s="1035">
        <v>0.81799999999999995</v>
      </c>
      <c r="D9" s="1035">
        <v>0.84399999999999997</v>
      </c>
      <c r="E9" s="1035">
        <v>0.70699999999999996</v>
      </c>
      <c r="F9" s="1035">
        <v>0.85499999999999998</v>
      </c>
      <c r="G9" s="1073" t="s">
        <v>114</v>
      </c>
      <c r="H9" s="1035">
        <v>0.88200000000000001</v>
      </c>
      <c r="I9" s="1035">
        <v>0.79300000000000004</v>
      </c>
      <c r="J9" s="1035">
        <v>0.81399999999999995</v>
      </c>
      <c r="K9" s="1035">
        <v>0.88700000000000001</v>
      </c>
      <c r="L9" s="1074"/>
      <c r="M9" s="54"/>
    </row>
    <row r="10" spans="1:13" s="45" customFormat="1">
      <c r="A10" s="1036">
        <v>2014</v>
      </c>
      <c r="B10" s="1037">
        <v>0.86199999999999999</v>
      </c>
      <c r="C10" s="1037">
        <v>0.79300000000000004</v>
      </c>
      <c r="D10" s="1037">
        <v>0.70499999999999996</v>
      </c>
      <c r="E10" s="1037">
        <v>0.629</v>
      </c>
      <c r="F10" s="1037">
        <v>0.87</v>
      </c>
      <c r="G10" s="1075" t="s">
        <v>114</v>
      </c>
      <c r="H10" s="1037">
        <v>0.83299999999999996</v>
      </c>
      <c r="I10" s="1075" t="s">
        <v>114</v>
      </c>
      <c r="J10" s="1037">
        <v>0.56799999999999995</v>
      </c>
      <c r="K10" s="1037">
        <v>0.81100000000000005</v>
      </c>
      <c r="L10" s="1074"/>
      <c r="M10" s="54"/>
    </row>
    <row r="11" spans="1:13" s="45" customFormat="1">
      <c r="A11" s="738">
        <v>2015</v>
      </c>
      <c r="B11" s="1035">
        <v>0.81599999999999995</v>
      </c>
      <c r="C11" s="1035">
        <v>0.84099999999999997</v>
      </c>
      <c r="D11" s="1035">
        <v>0.81100000000000005</v>
      </c>
      <c r="E11" s="1035">
        <v>0.70799999999999996</v>
      </c>
      <c r="F11" s="1035">
        <v>0.84699999999999998</v>
      </c>
      <c r="G11" s="1073" t="s">
        <v>114</v>
      </c>
      <c r="H11" s="1073" t="s">
        <v>114</v>
      </c>
      <c r="I11" s="1073" t="s">
        <v>114</v>
      </c>
      <c r="J11" s="1073" t="s">
        <v>114</v>
      </c>
      <c r="K11" s="1035">
        <v>0.81799999999999995</v>
      </c>
      <c r="L11" s="1074"/>
      <c r="M11" s="54"/>
    </row>
    <row r="12" spans="1:13" s="45" customFormat="1">
      <c r="A12" s="1036">
        <v>2016</v>
      </c>
      <c r="B12" s="1037">
        <v>0.86</v>
      </c>
      <c r="C12" s="1037">
        <v>0.81399999999999995</v>
      </c>
      <c r="D12" s="1037">
        <v>0.76700000000000002</v>
      </c>
      <c r="E12" s="1037">
        <v>0.77400000000000002</v>
      </c>
      <c r="F12" s="1037">
        <v>0.88700000000000001</v>
      </c>
      <c r="G12" s="1075" t="s">
        <v>114</v>
      </c>
      <c r="H12" s="1075" t="s">
        <v>114</v>
      </c>
      <c r="I12" s="1037">
        <v>0.68100000000000005</v>
      </c>
      <c r="J12" s="1037">
        <v>0.55900000000000005</v>
      </c>
      <c r="K12" s="1037">
        <v>0.755</v>
      </c>
      <c r="L12" s="1074"/>
      <c r="M12" s="54"/>
    </row>
    <row r="13" spans="1:13" s="45" customFormat="1">
      <c r="A13" s="738">
        <v>2018</v>
      </c>
      <c r="B13" s="1035">
        <v>0.877</v>
      </c>
      <c r="C13" s="1035">
        <v>0.80700000000000005</v>
      </c>
      <c r="D13" s="1035">
        <v>0.754</v>
      </c>
      <c r="E13" s="1035">
        <v>0.83</v>
      </c>
      <c r="F13" s="1035">
        <v>0.873</v>
      </c>
      <c r="G13" s="1073" t="s">
        <v>114</v>
      </c>
      <c r="H13" s="1035">
        <v>0.68700000000000006</v>
      </c>
      <c r="I13" s="1035">
        <v>0.82899999999999996</v>
      </c>
      <c r="J13" s="1035">
        <v>0.67600000000000005</v>
      </c>
      <c r="K13" s="1035">
        <v>0.69699999999999995</v>
      </c>
      <c r="L13" s="1074"/>
      <c r="M13" s="54"/>
    </row>
    <row r="14" spans="1:13" s="45" customFormat="1">
      <c r="A14" s="1038">
        <v>2020</v>
      </c>
      <c r="B14" s="1037">
        <v>0.79900000000000004</v>
      </c>
      <c r="C14" s="1037">
        <v>0.79500000000000004</v>
      </c>
      <c r="D14" s="1037">
        <v>0.68600000000000005</v>
      </c>
      <c r="E14" s="1037">
        <v>0.72399999999999998</v>
      </c>
      <c r="F14" s="1037">
        <v>0.77700000000000002</v>
      </c>
      <c r="G14" s="1075" t="s">
        <v>114</v>
      </c>
      <c r="H14" s="1075" t="s">
        <v>114</v>
      </c>
      <c r="I14" s="1037">
        <v>0.79200000000000004</v>
      </c>
      <c r="J14" s="1037">
        <v>0.63700000000000001</v>
      </c>
      <c r="K14" s="1075" t="s">
        <v>114</v>
      </c>
      <c r="L14" s="1074"/>
      <c r="M14" s="54"/>
    </row>
    <row r="15" spans="1:13" s="45" customFormat="1" ht="27" customHeight="1">
      <c r="A15" s="2808" t="s">
        <v>708</v>
      </c>
      <c r="B15" s="2809"/>
      <c r="C15" s="2809"/>
      <c r="D15" s="2809"/>
      <c r="E15" s="2809"/>
      <c r="F15" s="2809"/>
      <c r="G15" s="2809"/>
      <c r="H15" s="2809"/>
      <c r="I15" s="2809"/>
      <c r="J15" s="2809"/>
      <c r="K15" s="2810"/>
      <c r="M15" s="54"/>
    </row>
    <row r="17" spans="1:11">
      <c r="A17" s="2778" t="s">
        <v>664</v>
      </c>
      <c r="B17" s="2515"/>
      <c r="C17" s="2515"/>
      <c r="D17" s="2515"/>
      <c r="E17" s="2515"/>
      <c r="F17" s="2515"/>
      <c r="G17" s="2515"/>
      <c r="H17" s="2515"/>
      <c r="I17" s="2515"/>
      <c r="J17" s="2515"/>
      <c r="K17" s="2515"/>
    </row>
    <row r="18" spans="1:11">
      <c r="A18" s="22"/>
      <c r="B18" s="22"/>
      <c r="C18" s="22"/>
      <c r="D18" s="22"/>
      <c r="E18" s="22"/>
      <c r="F18" s="22"/>
      <c r="G18" s="22"/>
      <c r="H18" s="22"/>
      <c r="I18" s="22"/>
    </row>
    <row r="19" spans="1:11" ht="60.65" customHeight="1">
      <c r="A19" s="2801" t="s">
        <v>665</v>
      </c>
      <c r="B19" s="2802"/>
      <c r="C19" s="2802"/>
      <c r="D19" s="2802"/>
      <c r="E19" s="2802"/>
      <c r="F19" s="2802"/>
      <c r="G19" s="2802"/>
      <c r="H19" s="2802"/>
      <c r="I19" s="2802"/>
      <c r="J19" s="2802"/>
      <c r="K19" s="2803"/>
    </row>
  </sheetData>
  <mergeCells count="7">
    <mergeCell ref="A19:K19"/>
    <mergeCell ref="A1:K1"/>
    <mergeCell ref="A3:K3"/>
    <mergeCell ref="A5:A6"/>
    <mergeCell ref="B5:K5"/>
    <mergeCell ref="A15:K15"/>
    <mergeCell ref="A17:K1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BBA1-045F-4DAB-97BF-145191DF0334}">
  <dimension ref="A1:K20"/>
  <sheetViews>
    <sheetView topLeftCell="A10" workbookViewId="0">
      <selection activeCell="A5" sqref="A5:A7"/>
    </sheetView>
  </sheetViews>
  <sheetFormatPr defaultColWidth="9" defaultRowHeight="14"/>
  <cols>
    <col min="1" max="1" width="11.25" style="63" customWidth="1"/>
    <col min="2" max="9" width="11.75" style="45" customWidth="1"/>
    <col min="10" max="10" width="9" style="45"/>
    <col min="11" max="11" width="9" style="54"/>
    <col min="12" max="16384" width="9" style="45"/>
  </cols>
  <sheetData>
    <row r="1" spans="1:11" ht="25">
      <c r="A1" s="2453" t="s">
        <v>736</v>
      </c>
      <c r="B1" s="2453"/>
      <c r="C1" s="2453"/>
      <c r="D1" s="2453"/>
      <c r="E1" s="2453"/>
      <c r="F1" s="2453"/>
      <c r="G1" s="2453"/>
      <c r="H1" s="2453"/>
      <c r="I1" s="2453"/>
      <c r="J1" s="44"/>
    </row>
    <row r="2" spans="1:11" ht="14.5" thickBot="1"/>
    <row r="3" spans="1:11" ht="21.5" customHeight="1" thickTop="1" thickBot="1">
      <c r="A3" s="2730" t="s">
        <v>737</v>
      </c>
      <c r="B3" s="2731"/>
      <c r="C3" s="2731"/>
      <c r="D3" s="2731"/>
      <c r="E3" s="2731"/>
      <c r="F3" s="2731"/>
      <c r="G3" s="2731"/>
      <c r="H3" s="2731"/>
      <c r="I3" s="2732"/>
    </row>
    <row r="4" spans="1:11" ht="14.5" thickTop="1">
      <c r="A4" s="45"/>
    </row>
    <row r="5" spans="1:11" ht="17.5">
      <c r="A5" s="2638" t="s">
        <v>338</v>
      </c>
      <c r="B5" s="2695" t="s">
        <v>738</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366">
        <v>290700</v>
      </c>
      <c r="C8" s="1035">
        <v>0.92700000000000005</v>
      </c>
      <c r="D8" s="1035">
        <v>0.90600000000000003</v>
      </c>
      <c r="E8" s="341">
        <v>0.94299999999999995</v>
      </c>
      <c r="F8" s="366">
        <v>56300</v>
      </c>
      <c r="G8" s="1035">
        <v>0.96199999999999997</v>
      </c>
      <c r="H8" s="1035">
        <v>0.93300000000000005</v>
      </c>
      <c r="I8" s="1035">
        <v>0.97899999999999998</v>
      </c>
    </row>
    <row r="9" spans="1:11">
      <c r="A9" s="1036">
        <v>2012</v>
      </c>
      <c r="B9" s="374">
        <v>314400</v>
      </c>
      <c r="C9" s="1037">
        <v>0.92200000000000004</v>
      </c>
      <c r="D9" s="1037">
        <v>0.90300000000000002</v>
      </c>
      <c r="E9" s="343">
        <v>0.93799999999999994</v>
      </c>
      <c r="F9" s="374">
        <v>63800</v>
      </c>
      <c r="G9" s="1037">
        <v>0.91</v>
      </c>
      <c r="H9" s="1037">
        <v>0.85699999999999998</v>
      </c>
      <c r="I9" s="1037">
        <v>0.94499999999999995</v>
      </c>
    </row>
    <row r="10" spans="1:11">
      <c r="A10" s="738">
        <v>2013</v>
      </c>
      <c r="B10" s="366">
        <v>288600</v>
      </c>
      <c r="C10" s="1035">
        <v>0.92</v>
      </c>
      <c r="D10" s="1035">
        <v>0.89800000000000002</v>
      </c>
      <c r="E10" s="341">
        <v>0.93700000000000006</v>
      </c>
      <c r="F10" s="366">
        <v>56400</v>
      </c>
      <c r="G10" s="1035">
        <v>0.89800000000000002</v>
      </c>
      <c r="H10" s="1035">
        <v>0.82899999999999996</v>
      </c>
      <c r="I10" s="1035">
        <v>0.94199999999999995</v>
      </c>
    </row>
    <row r="11" spans="1:11">
      <c r="A11" s="1036">
        <v>2014</v>
      </c>
      <c r="B11" s="374">
        <v>279800</v>
      </c>
      <c r="C11" s="1037">
        <v>0.86799999999999999</v>
      </c>
      <c r="D11" s="1037">
        <v>0.84299999999999997</v>
      </c>
      <c r="E11" s="343">
        <v>0.89</v>
      </c>
      <c r="F11" s="374">
        <v>60500</v>
      </c>
      <c r="G11" s="1037">
        <v>0.88800000000000001</v>
      </c>
      <c r="H11" s="1037">
        <v>0.83699999999999997</v>
      </c>
      <c r="I11" s="1037">
        <v>0.92400000000000004</v>
      </c>
    </row>
    <row r="12" spans="1:11">
      <c r="A12" s="738">
        <v>2015</v>
      </c>
      <c r="B12" s="366">
        <v>277600</v>
      </c>
      <c r="C12" s="1035">
        <v>0.90700000000000003</v>
      </c>
      <c r="D12" s="1035">
        <v>0.88500000000000001</v>
      </c>
      <c r="E12" s="341">
        <v>0.92500000000000004</v>
      </c>
      <c r="F12" s="366">
        <v>64100</v>
      </c>
      <c r="G12" s="1035">
        <v>0.93300000000000005</v>
      </c>
      <c r="H12" s="1035">
        <v>0.89700000000000002</v>
      </c>
      <c r="I12" s="1035">
        <v>0.95699999999999996</v>
      </c>
    </row>
    <row r="13" spans="1:11">
      <c r="A13" s="1036">
        <v>2016</v>
      </c>
      <c r="B13" s="374">
        <v>290800</v>
      </c>
      <c r="C13" s="1037">
        <v>0.89700000000000002</v>
      </c>
      <c r="D13" s="1037">
        <v>0.877</v>
      </c>
      <c r="E13" s="343">
        <v>0.91400000000000003</v>
      </c>
      <c r="F13" s="374">
        <v>59900</v>
      </c>
      <c r="G13" s="1037">
        <v>0.91300000000000003</v>
      </c>
      <c r="H13" s="1037">
        <v>0.872</v>
      </c>
      <c r="I13" s="1037">
        <v>0.94199999999999995</v>
      </c>
    </row>
    <row r="14" spans="1:11">
      <c r="A14" s="738">
        <v>2018</v>
      </c>
      <c r="B14" s="366">
        <v>299800</v>
      </c>
      <c r="C14" s="1035">
        <v>0.91800000000000004</v>
      </c>
      <c r="D14" s="1035">
        <v>0.90100000000000002</v>
      </c>
      <c r="E14" s="341">
        <v>0.93300000000000005</v>
      </c>
      <c r="F14" s="366">
        <v>64000</v>
      </c>
      <c r="G14" s="1035">
        <v>0.92600000000000005</v>
      </c>
      <c r="H14" s="1035">
        <v>0.86899999999999999</v>
      </c>
      <c r="I14" s="1035">
        <v>0.96</v>
      </c>
    </row>
    <row r="15" spans="1:11">
      <c r="A15" s="1038">
        <v>2020</v>
      </c>
      <c r="B15" s="1045">
        <v>274500</v>
      </c>
      <c r="C15" s="1037">
        <v>0.86899999999999999</v>
      </c>
      <c r="D15" s="1037">
        <v>0.84599999999999997</v>
      </c>
      <c r="E15" s="343">
        <v>0.88800000000000001</v>
      </c>
      <c r="F15" s="374">
        <v>57800</v>
      </c>
      <c r="G15" s="1037">
        <v>0.873</v>
      </c>
      <c r="H15" s="1037">
        <v>0.81399999999999995</v>
      </c>
      <c r="I15" s="1037">
        <v>0.91500000000000004</v>
      </c>
    </row>
    <row r="16" spans="1:11" ht="30.75" customHeight="1">
      <c r="A16" s="3048" t="s">
        <v>708</v>
      </c>
      <c r="B16" s="3048"/>
      <c r="C16" s="3048"/>
      <c r="D16" s="3048"/>
      <c r="E16" s="3048"/>
      <c r="F16" s="3048"/>
      <c r="G16" s="3048"/>
      <c r="H16" s="3048"/>
      <c r="I16" s="3048"/>
    </row>
    <row r="17" spans="1:9">
      <c r="A17" s="45"/>
    </row>
    <row r="18" spans="1:9">
      <c r="A18" s="2778" t="s">
        <v>664</v>
      </c>
      <c r="B18" s="2515"/>
      <c r="C18" s="2515"/>
      <c r="D18" s="2515"/>
      <c r="E18" s="2515"/>
      <c r="F18" s="2515"/>
      <c r="G18" s="2515"/>
      <c r="H18" s="2515"/>
      <c r="I18" s="2515"/>
    </row>
    <row r="19" spans="1:9">
      <c r="A19" s="45"/>
    </row>
    <row r="20" spans="1:9" ht="60" customHeight="1">
      <c r="A20" s="2795" t="s">
        <v>665</v>
      </c>
      <c r="B20" s="2795"/>
      <c r="C20" s="2795"/>
      <c r="D20" s="2795"/>
      <c r="E20" s="2795"/>
      <c r="F20" s="2795"/>
      <c r="G20" s="2795"/>
      <c r="H20" s="2795"/>
      <c r="I20" s="2795"/>
    </row>
  </sheetData>
  <mergeCells count="9">
    <mergeCell ref="A16:I16"/>
    <mergeCell ref="A18:I18"/>
    <mergeCell ref="A20:I20"/>
    <mergeCell ref="A1:I1"/>
    <mergeCell ref="A3:I3"/>
    <mergeCell ref="A5:A7"/>
    <mergeCell ref="B5:I5"/>
    <mergeCell ref="B6:E6"/>
    <mergeCell ref="F6:I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21517-A988-4417-9473-6C852CAFAC4A}">
  <dimension ref="A1:K20"/>
  <sheetViews>
    <sheetView topLeftCell="A7" workbookViewId="0">
      <selection activeCell="A2" sqref="A2"/>
    </sheetView>
  </sheetViews>
  <sheetFormatPr defaultColWidth="9" defaultRowHeight="14"/>
  <cols>
    <col min="1" max="1" width="14.08203125" style="63" customWidth="1"/>
    <col min="2" max="9" width="10.83203125" style="45" customWidth="1"/>
    <col min="10" max="10" width="9" style="45"/>
    <col min="11" max="11" width="9" style="54"/>
    <col min="12" max="16384" width="9" style="45"/>
  </cols>
  <sheetData>
    <row r="1" spans="1:11" ht="35.15" customHeight="1">
      <c r="A1" s="2453" t="s">
        <v>739</v>
      </c>
      <c r="B1" s="2453"/>
      <c r="C1" s="2453"/>
      <c r="D1" s="2453"/>
      <c r="E1" s="2453"/>
      <c r="F1" s="2453"/>
      <c r="G1" s="2453"/>
      <c r="H1" s="2453"/>
      <c r="I1" s="2453"/>
    </row>
    <row r="2" spans="1:11" ht="14.5" thickBot="1"/>
    <row r="3" spans="1:11" ht="37.5" customHeight="1" thickTop="1" thickBot="1">
      <c r="A3" s="2730" t="s">
        <v>740</v>
      </c>
      <c r="B3" s="2731"/>
      <c r="C3" s="2731"/>
      <c r="D3" s="2731"/>
      <c r="E3" s="2731"/>
      <c r="F3" s="2731"/>
      <c r="G3" s="2731"/>
      <c r="H3" s="2731"/>
      <c r="I3" s="2732"/>
    </row>
    <row r="4" spans="1:11" ht="14.5" thickTop="1">
      <c r="A4" s="45"/>
    </row>
    <row r="5" spans="1:11" ht="17.5">
      <c r="A5" s="2638" t="s">
        <v>338</v>
      </c>
      <c r="B5" s="2695" t="s">
        <v>741</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1060">
        <v>2011</v>
      </c>
      <c r="B8" s="366">
        <v>259900</v>
      </c>
      <c r="C8" s="1035">
        <v>0.83</v>
      </c>
      <c r="D8" s="1035">
        <v>0.80500000000000005</v>
      </c>
      <c r="E8" s="341">
        <v>0.85299999999999998</v>
      </c>
      <c r="F8" s="366">
        <v>49900</v>
      </c>
      <c r="G8" s="1035">
        <v>0.85299999999999998</v>
      </c>
      <c r="H8" s="1035">
        <v>0.80800000000000005</v>
      </c>
      <c r="I8" s="1035">
        <v>0.88800000000000001</v>
      </c>
    </row>
    <row r="9" spans="1:11">
      <c r="A9" s="1038">
        <v>2012</v>
      </c>
      <c r="B9" s="374">
        <v>278800</v>
      </c>
      <c r="C9" s="1037">
        <v>0.82199999999999995</v>
      </c>
      <c r="D9" s="1037">
        <v>0.79700000000000004</v>
      </c>
      <c r="E9" s="343">
        <v>0.84399999999999997</v>
      </c>
      <c r="F9" s="374">
        <v>58800</v>
      </c>
      <c r="G9" s="1037">
        <v>0.84099999999999997</v>
      </c>
      <c r="H9" s="1037">
        <v>0.78700000000000003</v>
      </c>
      <c r="I9" s="1037">
        <v>0.88400000000000001</v>
      </c>
    </row>
    <row r="10" spans="1:11">
      <c r="A10" s="1060">
        <v>2013</v>
      </c>
      <c r="B10" s="366">
        <v>258000</v>
      </c>
      <c r="C10" s="1035">
        <v>0.82399999999999995</v>
      </c>
      <c r="D10" s="1035">
        <v>0.79800000000000004</v>
      </c>
      <c r="E10" s="341">
        <v>0.84699999999999998</v>
      </c>
      <c r="F10" s="366">
        <v>51300</v>
      </c>
      <c r="G10" s="1035">
        <v>0.81799999999999995</v>
      </c>
      <c r="H10" s="1035">
        <v>0.749</v>
      </c>
      <c r="I10" s="1035">
        <v>0.871</v>
      </c>
    </row>
    <row r="11" spans="1:11">
      <c r="A11" s="1038">
        <v>2014</v>
      </c>
      <c r="B11" s="374">
        <v>251200</v>
      </c>
      <c r="C11" s="1037">
        <v>0.78100000000000003</v>
      </c>
      <c r="D11" s="1037">
        <v>0.753</v>
      </c>
      <c r="E11" s="343">
        <v>0.80600000000000005</v>
      </c>
      <c r="F11" s="374">
        <v>54000</v>
      </c>
      <c r="G11" s="1037">
        <v>0.79300000000000004</v>
      </c>
      <c r="H11" s="1037">
        <v>0.73299999999999998</v>
      </c>
      <c r="I11" s="1037">
        <v>0.84199999999999997</v>
      </c>
    </row>
    <row r="12" spans="1:11">
      <c r="A12" s="1060">
        <v>2015</v>
      </c>
      <c r="B12" s="366">
        <v>245200</v>
      </c>
      <c r="C12" s="1035">
        <v>0.80400000000000005</v>
      </c>
      <c r="D12" s="1035">
        <v>0.77600000000000002</v>
      </c>
      <c r="E12" s="341">
        <v>0.82799999999999996</v>
      </c>
      <c r="F12" s="366">
        <v>57800</v>
      </c>
      <c r="G12" s="1035">
        <v>0.84099999999999997</v>
      </c>
      <c r="H12" s="1035">
        <v>0.79200000000000004</v>
      </c>
      <c r="I12" s="1035">
        <v>0.88</v>
      </c>
    </row>
    <row r="13" spans="1:11">
      <c r="A13" s="1038">
        <v>2016</v>
      </c>
      <c r="B13" s="374">
        <v>263400</v>
      </c>
      <c r="C13" s="1037">
        <v>0.81399999999999995</v>
      </c>
      <c r="D13" s="1037">
        <v>0.79</v>
      </c>
      <c r="E13" s="343">
        <v>0.83499999999999996</v>
      </c>
      <c r="F13" s="374">
        <v>53200</v>
      </c>
      <c r="G13" s="1037">
        <v>0.81399999999999995</v>
      </c>
      <c r="H13" s="1037">
        <v>0.76500000000000001</v>
      </c>
      <c r="I13" s="1037">
        <v>0.85599999999999998</v>
      </c>
    </row>
    <row r="14" spans="1:11">
      <c r="A14" s="1060">
        <v>2018</v>
      </c>
      <c r="B14" s="366">
        <v>268500</v>
      </c>
      <c r="C14" s="1035">
        <v>0.82699999999999996</v>
      </c>
      <c r="D14" s="1035">
        <v>0.80400000000000005</v>
      </c>
      <c r="E14" s="341">
        <v>0.84799999999999998</v>
      </c>
      <c r="F14" s="366">
        <v>55800</v>
      </c>
      <c r="G14" s="1035">
        <v>0.80700000000000005</v>
      </c>
      <c r="H14" s="1035">
        <v>0.73899999999999999</v>
      </c>
      <c r="I14" s="1035">
        <v>0.86099999999999999</v>
      </c>
    </row>
    <row r="15" spans="1:11">
      <c r="A15" s="1038">
        <v>2020</v>
      </c>
      <c r="B15" s="1045">
        <v>239300</v>
      </c>
      <c r="C15" s="1037">
        <v>0.76100000000000001</v>
      </c>
      <c r="D15" s="1037">
        <v>0.73499999999999999</v>
      </c>
      <c r="E15" s="343">
        <v>0.78500000000000003</v>
      </c>
      <c r="F15" s="374">
        <v>52600</v>
      </c>
      <c r="G15" s="1037">
        <v>0.79500000000000004</v>
      </c>
      <c r="H15" s="1037">
        <v>0.73499999999999999</v>
      </c>
      <c r="I15" s="1037">
        <v>0.84399999999999997</v>
      </c>
    </row>
    <row r="16" spans="1:11">
      <c r="A16" s="45"/>
    </row>
    <row r="17" spans="1:9">
      <c r="A17" s="2778" t="s">
        <v>664</v>
      </c>
      <c r="B17" s="2515"/>
      <c r="C17" s="2515"/>
      <c r="D17" s="2515"/>
      <c r="E17" s="2515"/>
      <c r="F17" s="2515"/>
      <c r="G17" s="2515"/>
      <c r="H17" s="2515"/>
      <c r="I17" s="2515"/>
    </row>
    <row r="18" spans="1:9">
      <c r="A18" s="22"/>
      <c r="B18" s="22"/>
      <c r="C18" s="22"/>
      <c r="D18" s="22"/>
      <c r="E18" s="22"/>
      <c r="F18" s="22"/>
      <c r="G18" s="22"/>
      <c r="H18" s="22"/>
      <c r="I18" s="22"/>
    </row>
    <row r="19" spans="1:9" ht="60" customHeight="1">
      <c r="A19" s="2795" t="s">
        <v>665</v>
      </c>
      <c r="B19" s="2795"/>
      <c r="C19" s="2795"/>
      <c r="D19" s="2795"/>
      <c r="E19" s="2795"/>
      <c r="F19" s="2795"/>
      <c r="G19" s="2795"/>
      <c r="H19" s="2795"/>
      <c r="I19" s="2795"/>
    </row>
    <row r="20" spans="1:9">
      <c r="A20" s="45"/>
    </row>
  </sheetData>
  <mergeCells count="8">
    <mergeCell ref="A17:I17"/>
    <mergeCell ref="A19:I19"/>
    <mergeCell ref="A1:I1"/>
    <mergeCell ref="A3:I3"/>
    <mergeCell ref="A5:A7"/>
    <mergeCell ref="B5:I5"/>
    <mergeCell ref="B6:E6"/>
    <mergeCell ref="F6:I6"/>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F53C4-CE6D-470C-954C-483BF4F5ED06}">
  <dimension ref="A1:K20"/>
  <sheetViews>
    <sheetView workbookViewId="0">
      <selection sqref="A1:I1"/>
    </sheetView>
  </sheetViews>
  <sheetFormatPr defaultColWidth="13.58203125" defaultRowHeight="14"/>
  <cols>
    <col min="1" max="1" width="13.58203125" style="316"/>
    <col min="2" max="10" width="13.58203125" style="270"/>
    <col min="11" max="11" width="13.58203125" style="269"/>
    <col min="12" max="16384" width="13.58203125" style="270"/>
  </cols>
  <sheetData>
    <row r="1" spans="1:11" ht="25">
      <c r="A1" s="2774" t="s">
        <v>742</v>
      </c>
      <c r="B1" s="2774"/>
      <c r="C1" s="2774"/>
      <c r="D1" s="2774"/>
      <c r="E1" s="2774"/>
      <c r="F1" s="2774"/>
      <c r="G1" s="2774"/>
      <c r="H1" s="2774"/>
      <c r="I1" s="2774"/>
      <c r="J1" s="268"/>
    </row>
    <row r="2" spans="1:11" ht="14.5" thickBot="1"/>
    <row r="3" spans="1:11" s="45" customFormat="1" ht="40.5" customHeight="1" thickTop="1" thickBot="1">
      <c r="A3" s="2730" t="s">
        <v>743</v>
      </c>
      <c r="B3" s="2731"/>
      <c r="C3" s="2731"/>
      <c r="D3" s="2731"/>
      <c r="E3" s="2731"/>
      <c r="F3" s="2731"/>
      <c r="G3" s="2731"/>
      <c r="H3" s="2731"/>
      <c r="I3" s="2732"/>
      <c r="K3" s="54"/>
    </row>
    <row r="4" spans="1:11" s="45" customFormat="1" ht="14.5" thickTop="1">
      <c r="K4" s="54"/>
    </row>
    <row r="5" spans="1:11" s="45" customFormat="1" ht="17.5">
      <c r="A5" s="2638" t="s">
        <v>338</v>
      </c>
      <c r="B5" s="2695" t="s">
        <v>744</v>
      </c>
      <c r="C5" s="2696"/>
      <c r="D5" s="2696"/>
      <c r="E5" s="2696"/>
      <c r="F5" s="2696"/>
      <c r="G5" s="2696"/>
      <c r="H5" s="2696"/>
      <c r="I5" s="2696"/>
      <c r="K5" s="29"/>
    </row>
    <row r="6" spans="1:11" s="45" customFormat="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s="45" customFormat="1">
      <c r="A8" s="738">
        <v>2011</v>
      </c>
      <c r="B8" s="1043">
        <v>101900</v>
      </c>
      <c r="C8" s="1035">
        <v>0.378</v>
      </c>
      <c r="D8" s="1035">
        <v>0.35099999999999998</v>
      </c>
      <c r="E8" s="341">
        <v>0.40600000000000003</v>
      </c>
      <c r="F8" s="366">
        <v>9800</v>
      </c>
      <c r="G8" s="1035">
        <v>0.28999999999999998</v>
      </c>
      <c r="H8" s="1035">
        <v>0.22700000000000001</v>
      </c>
      <c r="I8" s="1035">
        <v>0.36099999999999999</v>
      </c>
      <c r="K8" s="54"/>
    </row>
    <row r="9" spans="1:11" s="45" customFormat="1">
      <c r="A9" s="1036">
        <v>2012</v>
      </c>
      <c r="B9" s="1045">
        <v>98900</v>
      </c>
      <c r="C9" s="1037">
        <v>0.34599999999999997</v>
      </c>
      <c r="D9" s="1037">
        <v>0.318</v>
      </c>
      <c r="E9" s="343">
        <v>0.376</v>
      </c>
      <c r="F9" s="374">
        <v>9100</v>
      </c>
      <c r="G9" s="1037">
        <v>0.221</v>
      </c>
      <c r="H9" s="1037">
        <v>0.16200000000000001</v>
      </c>
      <c r="I9" s="1037">
        <v>0.29399999999999998</v>
      </c>
      <c r="K9" s="54"/>
    </row>
    <row r="10" spans="1:11" s="45" customFormat="1">
      <c r="A10" s="738">
        <v>2013</v>
      </c>
      <c r="B10" s="1043">
        <v>84900</v>
      </c>
      <c r="C10" s="1035">
        <v>0.29499999999999998</v>
      </c>
      <c r="D10" s="1035">
        <v>0.26900000000000002</v>
      </c>
      <c r="E10" s="341">
        <v>0.32300000000000001</v>
      </c>
      <c r="F10" s="366">
        <v>7800</v>
      </c>
      <c r="G10" s="1035">
        <v>0.21099999999999999</v>
      </c>
      <c r="H10" s="1035">
        <v>0.159</v>
      </c>
      <c r="I10" s="1035">
        <v>0.27400000000000002</v>
      </c>
      <c r="K10" s="54"/>
    </row>
    <row r="11" spans="1:11" s="45" customFormat="1">
      <c r="A11" s="1036">
        <v>2014</v>
      </c>
      <c r="B11" s="1045">
        <v>101600</v>
      </c>
      <c r="C11" s="1037">
        <v>0.35399999999999998</v>
      </c>
      <c r="D11" s="1037">
        <v>0.32700000000000001</v>
      </c>
      <c r="E11" s="343">
        <v>0.38100000000000001</v>
      </c>
      <c r="F11" s="374">
        <v>9600</v>
      </c>
      <c r="G11" s="1037">
        <v>0.23499999999999999</v>
      </c>
      <c r="H11" s="1037">
        <v>0.188</v>
      </c>
      <c r="I11" s="1037">
        <v>0.28899999999999998</v>
      </c>
      <c r="K11" s="54"/>
    </row>
    <row r="12" spans="1:11" s="45" customFormat="1">
      <c r="A12" s="738">
        <v>2015</v>
      </c>
      <c r="B12" s="1043">
        <v>78900</v>
      </c>
      <c r="C12" s="1035">
        <v>0.29299999999999998</v>
      </c>
      <c r="D12" s="1035">
        <v>0.26800000000000002</v>
      </c>
      <c r="E12" s="341">
        <v>0.31900000000000001</v>
      </c>
      <c r="F12" s="366">
        <v>7100</v>
      </c>
      <c r="G12" s="1035">
        <v>0.182</v>
      </c>
      <c r="H12" s="1035">
        <v>0.13500000000000001</v>
      </c>
      <c r="I12" s="1035">
        <v>0.24099999999999999</v>
      </c>
      <c r="K12" s="54"/>
    </row>
    <row r="13" spans="1:11" s="45" customFormat="1">
      <c r="A13" s="1036">
        <v>2016</v>
      </c>
      <c r="B13" s="1045">
        <v>101600</v>
      </c>
      <c r="C13" s="1037">
        <v>0.35199999999999998</v>
      </c>
      <c r="D13" s="1037">
        <v>0.32700000000000001</v>
      </c>
      <c r="E13" s="343">
        <v>0.379</v>
      </c>
      <c r="F13" s="374">
        <v>11500</v>
      </c>
      <c r="G13" s="1037">
        <v>0.27100000000000002</v>
      </c>
      <c r="H13" s="1037">
        <v>0.219</v>
      </c>
      <c r="I13" s="1037">
        <v>0.33200000000000002</v>
      </c>
      <c r="K13" s="54"/>
    </row>
    <row r="14" spans="1:11" s="45" customFormat="1">
      <c r="A14" s="738">
        <v>2018</v>
      </c>
      <c r="B14" s="1043">
        <v>72900</v>
      </c>
      <c r="C14" s="1035">
        <v>0.245</v>
      </c>
      <c r="D14" s="1035">
        <v>0.224</v>
      </c>
      <c r="E14" s="341">
        <v>0.26800000000000002</v>
      </c>
      <c r="F14" s="366">
        <v>5100</v>
      </c>
      <c r="G14" s="1035">
        <v>0.11799999999999999</v>
      </c>
      <c r="H14" s="1035">
        <v>8.4000000000000005E-2</v>
      </c>
      <c r="I14" s="1035">
        <v>0.16300000000000001</v>
      </c>
      <c r="K14" s="54"/>
    </row>
    <row r="15" spans="1:11" s="45" customFormat="1">
      <c r="A15" s="1038">
        <v>2020</v>
      </c>
      <c r="B15" s="1045">
        <v>76600</v>
      </c>
      <c r="C15" s="1037">
        <v>0.254</v>
      </c>
      <c r="D15" s="1037">
        <v>0.23100000000000001</v>
      </c>
      <c r="E15" s="343">
        <v>0.27900000000000003</v>
      </c>
      <c r="F15" s="374">
        <v>7300</v>
      </c>
      <c r="G15" s="1037">
        <v>0.17299999999999999</v>
      </c>
      <c r="H15" s="1037">
        <v>0.13100000000000001</v>
      </c>
      <c r="I15" s="1037">
        <v>0.22500000000000001</v>
      </c>
      <c r="K15" s="54"/>
    </row>
    <row r="16" spans="1:11" s="45" customFormat="1">
      <c r="K16" s="54"/>
    </row>
    <row r="17" spans="1:11" s="45" customFormat="1">
      <c r="A17" s="2778" t="s">
        <v>664</v>
      </c>
      <c r="B17" s="2515"/>
      <c r="C17" s="2515"/>
      <c r="D17" s="2515"/>
      <c r="E17" s="2515"/>
      <c r="F17" s="2515"/>
      <c r="G17" s="2515"/>
      <c r="H17" s="2515"/>
      <c r="I17" s="2515"/>
      <c r="K17" s="54"/>
    </row>
    <row r="18" spans="1:11" s="45" customFormat="1">
      <c r="K18" s="54"/>
    </row>
    <row r="19" spans="1:11" s="45" customFormat="1" ht="60" customHeight="1">
      <c r="A19" s="3048" t="s">
        <v>665</v>
      </c>
      <c r="B19" s="3048"/>
      <c r="C19" s="3048"/>
      <c r="D19" s="3048"/>
      <c r="E19" s="3048"/>
      <c r="F19" s="3048"/>
      <c r="G19" s="3048"/>
      <c r="H19" s="3048"/>
      <c r="I19" s="3048"/>
      <c r="K19" s="54"/>
    </row>
    <row r="20" spans="1:11" s="45" customFormat="1">
      <c r="K20" s="54"/>
    </row>
  </sheetData>
  <mergeCells count="8">
    <mergeCell ref="A17:I17"/>
    <mergeCell ref="A19:I19"/>
    <mergeCell ref="A1:I1"/>
    <mergeCell ref="A3:I3"/>
    <mergeCell ref="A5:A7"/>
    <mergeCell ref="B5:I5"/>
    <mergeCell ref="B6:E6"/>
    <mergeCell ref="F6:I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01EB-6094-43AC-A80D-7912831C5DDF}">
  <dimension ref="A1:K80"/>
  <sheetViews>
    <sheetView workbookViewId="0">
      <selection sqref="A1:I1"/>
    </sheetView>
  </sheetViews>
  <sheetFormatPr defaultColWidth="9" defaultRowHeight="14"/>
  <cols>
    <col min="1" max="1" width="13.33203125" style="63" customWidth="1"/>
    <col min="2" max="9" width="11.33203125" style="45" customWidth="1"/>
    <col min="10" max="10" width="10.75" style="45" customWidth="1"/>
    <col min="11" max="11" width="10.75" style="54" customWidth="1"/>
    <col min="12" max="16384" width="9" style="45"/>
  </cols>
  <sheetData>
    <row r="1" spans="1:11" ht="25">
      <c r="A1" s="2453" t="s">
        <v>745</v>
      </c>
      <c r="B1" s="2453"/>
      <c r="C1" s="2453"/>
      <c r="D1" s="2453"/>
      <c r="E1" s="2453"/>
      <c r="F1" s="2453"/>
      <c r="G1" s="2453"/>
      <c r="H1" s="2453"/>
      <c r="I1" s="2453"/>
      <c r="J1" s="44"/>
    </row>
    <row r="2" spans="1:11" ht="14.5" thickBot="1"/>
    <row r="3" spans="1:11" ht="53.25" customHeight="1" thickTop="1" thickBot="1">
      <c r="A3" s="2730" t="s">
        <v>746</v>
      </c>
      <c r="B3" s="2731"/>
      <c r="C3" s="2731"/>
      <c r="D3" s="2731"/>
      <c r="E3" s="2731"/>
      <c r="F3" s="2731"/>
      <c r="G3" s="2731"/>
      <c r="H3" s="2731"/>
      <c r="I3" s="2732"/>
    </row>
    <row r="4" spans="1:11" ht="14.5" thickTop="1">
      <c r="A4" s="7"/>
      <c r="B4" s="7"/>
      <c r="C4" s="7"/>
      <c r="D4" s="7"/>
      <c r="E4" s="7"/>
      <c r="F4" s="7"/>
      <c r="G4" s="7"/>
      <c r="H4" s="7"/>
      <c r="I4" s="7"/>
    </row>
    <row r="5" spans="1:11" s="7" customFormat="1" ht="17.5">
      <c r="A5" s="2638" t="s">
        <v>338</v>
      </c>
      <c r="B5" s="2695" t="s">
        <v>747</v>
      </c>
      <c r="C5" s="2696"/>
      <c r="D5" s="2696"/>
      <c r="E5" s="2696"/>
      <c r="F5" s="2696"/>
      <c r="G5" s="2696"/>
      <c r="H5" s="2696"/>
      <c r="I5" s="2696"/>
      <c r="K5" s="29"/>
    </row>
    <row r="6" spans="1:11" s="7" customFormat="1" ht="17.5">
      <c r="A6" s="2638"/>
      <c r="B6" s="2640" t="s">
        <v>659</v>
      </c>
      <c r="C6" s="2641"/>
      <c r="D6" s="2641"/>
      <c r="E6" s="2642"/>
      <c r="F6" s="2748" t="s">
        <v>660</v>
      </c>
      <c r="G6" s="2748"/>
      <c r="H6" s="2748"/>
      <c r="I6" s="2749"/>
      <c r="K6" s="29"/>
    </row>
    <row r="7" spans="1:11" s="6" customFormat="1" ht="27.5">
      <c r="A7" s="2639"/>
      <c r="B7" s="1031" t="s">
        <v>661</v>
      </c>
      <c r="C7" s="1032" t="s">
        <v>86</v>
      </c>
      <c r="D7" s="1032" t="s">
        <v>662</v>
      </c>
      <c r="E7" s="1033" t="s">
        <v>663</v>
      </c>
      <c r="F7" s="1031" t="s">
        <v>661</v>
      </c>
      <c r="G7" s="1032" t="s">
        <v>86</v>
      </c>
      <c r="H7" s="1032" t="s">
        <v>662</v>
      </c>
      <c r="I7" s="1034" t="s">
        <v>663</v>
      </c>
      <c r="K7" s="49"/>
    </row>
    <row r="8" spans="1:11" s="7" customFormat="1">
      <c r="A8" s="738">
        <v>2011</v>
      </c>
      <c r="B8" s="1043">
        <v>74900</v>
      </c>
      <c r="C8" s="1035">
        <v>0.27500000000000002</v>
      </c>
      <c r="D8" s="1035">
        <v>0.251</v>
      </c>
      <c r="E8" s="341">
        <v>0.3</v>
      </c>
      <c r="F8" s="366">
        <v>6900</v>
      </c>
      <c r="G8" s="1035">
        <v>0.20399999999999999</v>
      </c>
      <c r="H8" s="1035">
        <v>0.151</v>
      </c>
      <c r="I8" s="1035">
        <v>0.27</v>
      </c>
      <c r="K8" s="8"/>
    </row>
    <row r="9" spans="1:11" s="7" customFormat="1">
      <c r="A9" s="1036">
        <v>2012</v>
      </c>
      <c r="B9" s="1045">
        <v>66900</v>
      </c>
      <c r="C9" s="1037">
        <v>0.23400000000000001</v>
      </c>
      <c r="D9" s="1037">
        <v>0.21099999999999999</v>
      </c>
      <c r="E9" s="343">
        <v>0.25800000000000001</v>
      </c>
      <c r="F9" s="374">
        <v>5900</v>
      </c>
      <c r="G9" s="1037">
        <v>0.14399999999999999</v>
      </c>
      <c r="H9" s="1037">
        <v>9.7000000000000003E-2</v>
      </c>
      <c r="I9" s="1037">
        <v>0.20799999999999999</v>
      </c>
      <c r="K9" s="8"/>
    </row>
    <row r="10" spans="1:11" s="7" customFormat="1">
      <c r="A10" s="738">
        <v>2013</v>
      </c>
      <c r="B10" s="1043">
        <v>65900</v>
      </c>
      <c r="C10" s="1035">
        <v>0.22800000000000001</v>
      </c>
      <c r="D10" s="1035">
        <v>0.20399999999999999</v>
      </c>
      <c r="E10" s="341">
        <v>0.253</v>
      </c>
      <c r="F10" s="366">
        <v>5700</v>
      </c>
      <c r="G10" s="1035">
        <v>0.155</v>
      </c>
      <c r="H10" s="1035">
        <v>0.109</v>
      </c>
      <c r="I10" s="1035">
        <v>0.215</v>
      </c>
      <c r="K10" s="8"/>
    </row>
    <row r="11" spans="1:11" s="7" customFormat="1">
      <c r="A11" s="1036">
        <v>2014</v>
      </c>
      <c r="B11" s="1045">
        <v>76100</v>
      </c>
      <c r="C11" s="1037">
        <v>0.26300000000000001</v>
      </c>
      <c r="D11" s="1037">
        <v>0.23899999999999999</v>
      </c>
      <c r="E11" s="343">
        <v>0.28799999999999998</v>
      </c>
      <c r="F11" s="374">
        <v>6600</v>
      </c>
      <c r="G11" s="1037">
        <v>0.161</v>
      </c>
      <c r="H11" s="1037">
        <v>0.122</v>
      </c>
      <c r="I11" s="1037">
        <v>0.20899999999999999</v>
      </c>
      <c r="K11" s="8"/>
    </row>
    <row r="12" spans="1:11" s="7" customFormat="1">
      <c r="A12" s="738">
        <v>2015</v>
      </c>
      <c r="B12" s="1043">
        <v>61800</v>
      </c>
      <c r="C12" s="1035">
        <v>0.22800000000000001</v>
      </c>
      <c r="D12" s="1035">
        <v>0.20599999999999999</v>
      </c>
      <c r="E12" s="341">
        <v>0.252</v>
      </c>
      <c r="F12" s="366">
        <v>5300</v>
      </c>
      <c r="G12" s="1035">
        <v>0.13500000000000001</v>
      </c>
      <c r="H12" s="1035">
        <v>9.5000000000000001E-2</v>
      </c>
      <c r="I12" s="1035">
        <v>0.188</v>
      </c>
      <c r="K12" s="8"/>
    </row>
    <row r="13" spans="1:11" s="7" customFormat="1">
      <c r="A13" s="1036">
        <v>2016</v>
      </c>
      <c r="B13" s="1045">
        <v>82100</v>
      </c>
      <c r="C13" s="1037">
        <v>0.28199999999999997</v>
      </c>
      <c r="D13" s="1037">
        <v>0.25900000000000001</v>
      </c>
      <c r="E13" s="343">
        <v>0.307</v>
      </c>
      <c r="F13" s="374">
        <v>9100</v>
      </c>
      <c r="G13" s="1037">
        <v>0.214</v>
      </c>
      <c r="H13" s="1037">
        <v>0.16700000000000001</v>
      </c>
      <c r="I13" s="1037">
        <v>0.27</v>
      </c>
      <c r="K13" s="8"/>
    </row>
    <row r="14" spans="1:11" s="7" customFormat="1">
      <c r="A14" s="738">
        <v>2018</v>
      </c>
      <c r="B14" s="1043">
        <v>60000</v>
      </c>
      <c r="C14" s="1035">
        <v>0.2</v>
      </c>
      <c r="D14" s="1035">
        <v>0.18</v>
      </c>
      <c r="E14" s="341">
        <v>0.222</v>
      </c>
      <c r="F14" s="366">
        <v>4500</v>
      </c>
      <c r="G14" s="1035">
        <v>0.10299999999999999</v>
      </c>
      <c r="H14" s="1035">
        <v>7.0999999999999994E-2</v>
      </c>
      <c r="I14" s="1035">
        <v>0.14699999999999999</v>
      </c>
      <c r="K14" s="8"/>
    </row>
    <row r="15" spans="1:11" s="7" customFormat="1">
      <c r="A15" s="1038">
        <v>2020</v>
      </c>
      <c r="B15" s="1045">
        <v>63900</v>
      </c>
      <c r="C15" s="1037">
        <v>0.21099999999999999</v>
      </c>
      <c r="D15" s="1037">
        <v>0.19</v>
      </c>
      <c r="E15" s="343">
        <v>0.23400000000000001</v>
      </c>
      <c r="F15" s="374">
        <v>5300</v>
      </c>
      <c r="G15" s="1037">
        <v>0.126</v>
      </c>
      <c r="H15" s="1037">
        <v>9.0999999999999998E-2</v>
      </c>
      <c r="I15" s="1037">
        <v>0.17199999999999999</v>
      </c>
      <c r="K15" s="8"/>
    </row>
    <row r="16" spans="1:11" s="7" customFormat="1" ht="28.5" customHeight="1">
      <c r="A16" s="3035" t="s">
        <v>708</v>
      </c>
      <c r="B16" s="3036"/>
      <c r="C16" s="3036"/>
      <c r="D16" s="3036"/>
      <c r="E16" s="3036"/>
      <c r="F16" s="3036"/>
      <c r="G16" s="3036"/>
      <c r="H16" s="3036"/>
      <c r="I16" s="3037"/>
      <c r="K16" s="8"/>
    </row>
    <row r="17" spans="1:11" s="7" customFormat="1">
      <c r="A17" s="995"/>
      <c r="B17" s="995"/>
      <c r="C17" s="995"/>
      <c r="D17" s="995"/>
      <c r="E17" s="995"/>
      <c r="F17" s="995"/>
      <c r="G17" s="995"/>
      <c r="H17" s="995"/>
      <c r="I17" s="995"/>
      <c r="K17" s="8"/>
    </row>
    <row r="18" spans="1:11" s="7" customFormat="1">
      <c r="K18" s="8"/>
    </row>
    <row r="19" spans="1:11" s="7" customFormat="1" ht="17.5">
      <c r="A19" s="2638" t="s">
        <v>338</v>
      </c>
      <c r="B19" s="2695" t="s">
        <v>748</v>
      </c>
      <c r="C19" s="2696"/>
      <c r="D19" s="2696"/>
      <c r="E19" s="2696"/>
      <c r="F19" s="2696"/>
      <c r="G19" s="2696"/>
      <c r="H19" s="2696"/>
      <c r="I19" s="2696"/>
      <c r="K19" s="29"/>
    </row>
    <row r="20" spans="1:11" s="7" customFormat="1" ht="17.5">
      <c r="A20" s="2638"/>
      <c r="B20" s="2640" t="s">
        <v>659</v>
      </c>
      <c r="C20" s="2641"/>
      <c r="D20" s="2641"/>
      <c r="E20" s="2642"/>
      <c r="F20" s="2748" t="s">
        <v>660</v>
      </c>
      <c r="G20" s="2748"/>
      <c r="H20" s="2748"/>
      <c r="I20" s="2749"/>
      <c r="K20" s="29"/>
    </row>
    <row r="21" spans="1:11" s="6" customFormat="1" ht="27.5">
      <c r="A21" s="2639"/>
      <c r="B21" s="1031" t="s">
        <v>661</v>
      </c>
      <c r="C21" s="1032" t="s">
        <v>86</v>
      </c>
      <c r="D21" s="1032" t="s">
        <v>662</v>
      </c>
      <c r="E21" s="1033" t="s">
        <v>663</v>
      </c>
      <c r="F21" s="1031" t="s">
        <v>661</v>
      </c>
      <c r="G21" s="1032" t="s">
        <v>86</v>
      </c>
      <c r="H21" s="1032" t="s">
        <v>662</v>
      </c>
      <c r="I21" s="1034" t="s">
        <v>663</v>
      </c>
      <c r="K21" s="49"/>
    </row>
    <row r="22" spans="1:11" s="7" customFormat="1">
      <c r="A22" s="738">
        <v>2011</v>
      </c>
      <c r="B22" s="1043">
        <v>27000</v>
      </c>
      <c r="C22" s="1035">
        <v>9.9000000000000005E-2</v>
      </c>
      <c r="D22" s="1035">
        <v>8.4000000000000005E-2</v>
      </c>
      <c r="E22" s="341">
        <v>0.11700000000000001</v>
      </c>
      <c r="F22" s="366">
        <v>2900</v>
      </c>
      <c r="G22" s="1035">
        <v>8.4000000000000005E-2</v>
      </c>
      <c r="H22" s="1035">
        <v>5.0999999999999997E-2</v>
      </c>
      <c r="I22" s="1035">
        <v>0.13700000000000001</v>
      </c>
      <c r="K22" s="8"/>
    </row>
    <row r="23" spans="1:11" s="7" customFormat="1">
      <c r="A23" s="1036">
        <v>2012</v>
      </c>
      <c r="B23" s="1045">
        <v>32000</v>
      </c>
      <c r="C23" s="1037">
        <v>0.112</v>
      </c>
      <c r="D23" s="1037">
        <v>9.4E-2</v>
      </c>
      <c r="E23" s="343">
        <v>0.13300000000000001</v>
      </c>
      <c r="F23" s="374">
        <v>3200</v>
      </c>
      <c r="G23" s="1037">
        <v>7.6999999999999999E-2</v>
      </c>
      <c r="H23" s="1037">
        <v>4.5999999999999999E-2</v>
      </c>
      <c r="I23" s="1037">
        <v>0.126</v>
      </c>
      <c r="K23" s="8"/>
    </row>
    <row r="24" spans="1:11" s="7" customFormat="1">
      <c r="A24" s="738">
        <v>2013</v>
      </c>
      <c r="B24" s="1043">
        <v>19000</v>
      </c>
      <c r="C24" s="1035">
        <v>6.6000000000000003E-2</v>
      </c>
      <c r="D24" s="1035">
        <v>5.2999999999999999E-2</v>
      </c>
      <c r="E24" s="341">
        <v>8.1000000000000003E-2</v>
      </c>
      <c r="F24" s="366">
        <v>2100</v>
      </c>
      <c r="G24" s="1035">
        <v>5.6000000000000001E-2</v>
      </c>
      <c r="H24" s="1035">
        <v>3.4000000000000002E-2</v>
      </c>
      <c r="I24" s="1035">
        <v>9.0999999999999998E-2</v>
      </c>
      <c r="K24" s="8"/>
    </row>
    <row r="25" spans="1:11" s="7" customFormat="1">
      <c r="A25" s="1036">
        <v>2014</v>
      </c>
      <c r="B25" s="1045">
        <v>25500</v>
      </c>
      <c r="C25" s="1037">
        <v>8.7999999999999995E-2</v>
      </c>
      <c r="D25" s="1037">
        <v>7.2999999999999995E-2</v>
      </c>
      <c r="E25" s="343">
        <v>0.106</v>
      </c>
      <c r="F25" s="374">
        <v>3000</v>
      </c>
      <c r="G25" s="1037">
        <v>7.3999999999999996E-2</v>
      </c>
      <c r="H25" s="1037">
        <v>4.9000000000000002E-2</v>
      </c>
      <c r="I25" s="1037">
        <v>0.11</v>
      </c>
      <c r="K25" s="8"/>
    </row>
    <row r="26" spans="1:11" s="7" customFormat="1">
      <c r="A26" s="738">
        <v>2015</v>
      </c>
      <c r="B26" s="1043">
        <v>17200</v>
      </c>
      <c r="C26" s="1035">
        <v>6.3E-2</v>
      </c>
      <c r="D26" s="1035">
        <v>5.0999999999999997E-2</v>
      </c>
      <c r="E26" s="341">
        <v>7.8E-2</v>
      </c>
      <c r="F26" s="366">
        <v>1800</v>
      </c>
      <c r="G26" s="1035">
        <v>4.4999999999999998E-2</v>
      </c>
      <c r="H26" s="1035">
        <v>2.5000000000000001E-2</v>
      </c>
      <c r="I26" s="1035">
        <v>0.08</v>
      </c>
      <c r="K26" s="8"/>
    </row>
    <row r="27" spans="1:11" s="7" customFormat="1">
      <c r="A27" s="1036">
        <v>2016</v>
      </c>
      <c r="B27" s="1045">
        <v>19500</v>
      </c>
      <c r="C27" s="1037">
        <v>6.7000000000000004E-2</v>
      </c>
      <c r="D27" s="1037">
        <v>5.5E-2</v>
      </c>
      <c r="E27" s="343">
        <v>8.1000000000000003E-2</v>
      </c>
      <c r="F27" s="374">
        <v>2400</v>
      </c>
      <c r="G27" s="1037">
        <v>5.7000000000000002E-2</v>
      </c>
      <c r="H27" s="1037">
        <v>3.3000000000000002E-2</v>
      </c>
      <c r="I27" s="1037">
        <v>9.7000000000000003E-2</v>
      </c>
      <c r="K27" s="8"/>
    </row>
    <row r="28" spans="1:11" s="7" customFormat="1">
      <c r="A28" s="738">
        <v>2018</v>
      </c>
      <c r="B28" s="1043">
        <v>12900</v>
      </c>
      <c r="C28" s="1035">
        <v>4.2999999999999997E-2</v>
      </c>
      <c r="D28" s="1035">
        <v>3.4000000000000002E-2</v>
      </c>
      <c r="E28" s="341">
        <v>5.3999999999999999E-2</v>
      </c>
      <c r="F28" s="1079" t="s">
        <v>114</v>
      </c>
      <c r="G28" s="1073" t="s">
        <v>114</v>
      </c>
      <c r="H28" s="1073" t="s">
        <v>114</v>
      </c>
      <c r="I28" s="1073" t="s">
        <v>114</v>
      </c>
      <c r="K28" s="8"/>
    </row>
    <row r="29" spans="1:11" s="7" customFormat="1">
      <c r="A29" s="1038">
        <v>2020</v>
      </c>
      <c r="B29" s="1045">
        <v>12700</v>
      </c>
      <c r="C29" s="1037">
        <v>4.2000000000000003E-2</v>
      </c>
      <c r="D29" s="1037">
        <v>3.3000000000000002E-2</v>
      </c>
      <c r="E29" s="343">
        <v>5.2999999999999999E-2</v>
      </c>
      <c r="F29" s="374">
        <v>1900</v>
      </c>
      <c r="G29" s="1037">
        <v>4.4999999999999998E-2</v>
      </c>
      <c r="H29" s="1037">
        <v>2.5000000000000001E-2</v>
      </c>
      <c r="I29" s="1037">
        <v>0.08</v>
      </c>
      <c r="K29" s="8"/>
    </row>
    <row r="30" spans="1:11" s="7" customFormat="1" ht="29.25" customHeight="1">
      <c r="A30" s="3035" t="s">
        <v>708</v>
      </c>
      <c r="B30" s="3036"/>
      <c r="C30" s="3036"/>
      <c r="D30" s="3036"/>
      <c r="E30" s="3036"/>
      <c r="F30" s="3036"/>
      <c r="G30" s="3036"/>
      <c r="H30" s="3036"/>
      <c r="I30" s="3037"/>
      <c r="K30" s="8"/>
    </row>
    <row r="31" spans="1:11" s="7" customFormat="1">
      <c r="A31" s="995"/>
      <c r="B31" s="995"/>
      <c r="C31" s="995"/>
      <c r="D31" s="995"/>
      <c r="E31" s="995"/>
      <c r="F31" s="995"/>
      <c r="G31" s="995"/>
      <c r="H31" s="995"/>
      <c r="I31" s="995"/>
      <c r="K31" s="8"/>
    </row>
    <row r="32" spans="1:11" s="7" customFormat="1">
      <c r="A32" s="995"/>
      <c r="B32" s="995"/>
      <c r="C32" s="995"/>
      <c r="D32" s="995"/>
      <c r="E32" s="995"/>
      <c r="F32" s="995"/>
      <c r="G32" s="995"/>
      <c r="H32" s="995"/>
      <c r="I32" s="995"/>
      <c r="K32" s="8"/>
    </row>
    <row r="33" spans="1:11" s="7" customFormat="1" ht="17.5">
      <c r="A33" s="2638" t="s">
        <v>338</v>
      </c>
      <c r="B33" s="2695" t="s">
        <v>749</v>
      </c>
      <c r="C33" s="2696"/>
      <c r="D33" s="2696"/>
      <c r="E33" s="2696"/>
      <c r="F33" s="2696"/>
      <c r="G33" s="2696"/>
      <c r="H33" s="2696"/>
      <c r="I33" s="2696"/>
      <c r="K33" s="29"/>
    </row>
    <row r="34" spans="1:11" s="7" customFormat="1" ht="17.5">
      <c r="A34" s="2638"/>
      <c r="B34" s="2640" t="s">
        <v>659</v>
      </c>
      <c r="C34" s="2641"/>
      <c r="D34" s="2641"/>
      <c r="E34" s="2642"/>
      <c r="F34" s="2748" t="s">
        <v>660</v>
      </c>
      <c r="G34" s="2748"/>
      <c r="H34" s="2748"/>
      <c r="I34" s="2749"/>
      <c r="K34" s="29"/>
    </row>
    <row r="35" spans="1:11" s="6" customFormat="1" ht="27.5">
      <c r="A35" s="2639"/>
      <c r="B35" s="1031" t="s">
        <v>661</v>
      </c>
      <c r="C35" s="1032" t="s">
        <v>86</v>
      </c>
      <c r="D35" s="1032" t="s">
        <v>662</v>
      </c>
      <c r="E35" s="1033" t="s">
        <v>663</v>
      </c>
      <c r="F35" s="1031" t="s">
        <v>661</v>
      </c>
      <c r="G35" s="1032" t="s">
        <v>86</v>
      </c>
      <c r="H35" s="1032" t="s">
        <v>662</v>
      </c>
      <c r="I35" s="1034" t="s">
        <v>663</v>
      </c>
      <c r="K35" s="49"/>
    </row>
    <row r="36" spans="1:11" s="7" customFormat="1">
      <c r="A36" s="738">
        <v>2011</v>
      </c>
      <c r="B36" s="1043">
        <v>35000</v>
      </c>
      <c r="C36" s="1035">
        <v>0.129</v>
      </c>
      <c r="D36" s="1035">
        <v>0.111</v>
      </c>
      <c r="E36" s="341">
        <v>0.14899999999999999</v>
      </c>
      <c r="F36" s="366">
        <v>3500</v>
      </c>
      <c r="G36" s="1035">
        <v>0.10299999999999999</v>
      </c>
      <c r="H36" s="1035">
        <v>6.2E-2</v>
      </c>
      <c r="I36" s="1035">
        <v>0.16400000000000001</v>
      </c>
      <c r="K36" s="8"/>
    </row>
    <row r="37" spans="1:11" s="7" customFormat="1">
      <c r="A37" s="1036">
        <v>2012</v>
      </c>
      <c r="B37" s="1045">
        <v>36200</v>
      </c>
      <c r="C37" s="1037">
        <v>0.126</v>
      </c>
      <c r="D37" s="1037">
        <v>0.107</v>
      </c>
      <c r="E37" s="343">
        <v>0.14799999999999999</v>
      </c>
      <c r="F37" s="374">
        <v>4200</v>
      </c>
      <c r="G37" s="1037">
        <v>0.10299999999999999</v>
      </c>
      <c r="H37" s="1037">
        <v>6.0999999999999999E-2</v>
      </c>
      <c r="I37" s="1037">
        <v>0.16900000000000001</v>
      </c>
      <c r="K37" s="8"/>
    </row>
    <row r="38" spans="1:11" s="7" customFormat="1">
      <c r="A38" s="738">
        <v>2013</v>
      </c>
      <c r="B38" s="1043">
        <v>31500</v>
      </c>
      <c r="C38" s="1035">
        <v>0.109</v>
      </c>
      <c r="D38" s="1035">
        <v>9.2999999999999999E-2</v>
      </c>
      <c r="E38" s="341">
        <v>0.127</v>
      </c>
      <c r="F38" s="366">
        <v>2100</v>
      </c>
      <c r="G38" s="1035">
        <v>5.7000000000000002E-2</v>
      </c>
      <c r="H38" s="1035">
        <v>3.5000000000000003E-2</v>
      </c>
      <c r="I38" s="1035">
        <v>9.1999999999999998E-2</v>
      </c>
      <c r="K38" s="8"/>
    </row>
    <row r="39" spans="1:11" s="7" customFormat="1">
      <c r="A39" s="1036">
        <v>2014</v>
      </c>
      <c r="B39" s="1045">
        <v>29400</v>
      </c>
      <c r="C39" s="1037">
        <v>0.10199999999999999</v>
      </c>
      <c r="D39" s="1037">
        <v>8.5999999999999993E-2</v>
      </c>
      <c r="E39" s="343">
        <v>0.12</v>
      </c>
      <c r="F39" s="374">
        <v>2800</v>
      </c>
      <c r="G39" s="1037">
        <v>6.9000000000000006E-2</v>
      </c>
      <c r="H39" s="1037">
        <v>4.2000000000000003E-2</v>
      </c>
      <c r="I39" s="1037">
        <v>0.111</v>
      </c>
      <c r="K39" s="8"/>
    </row>
    <row r="40" spans="1:11" s="7" customFormat="1">
      <c r="A40" s="738">
        <v>2015</v>
      </c>
      <c r="B40" s="1043">
        <v>28600</v>
      </c>
      <c r="C40" s="1035">
        <v>0.105</v>
      </c>
      <c r="D40" s="1035">
        <v>9.0999999999999998E-2</v>
      </c>
      <c r="E40" s="341">
        <v>0.122</v>
      </c>
      <c r="F40" s="366">
        <v>2200</v>
      </c>
      <c r="G40" s="1035">
        <v>5.6000000000000001E-2</v>
      </c>
      <c r="H40" s="1035">
        <v>3.5000000000000003E-2</v>
      </c>
      <c r="I40" s="1035">
        <v>8.8999999999999996E-2</v>
      </c>
      <c r="K40" s="8"/>
    </row>
    <row r="41" spans="1:11" s="7" customFormat="1">
      <c r="A41" s="1036">
        <v>2016</v>
      </c>
      <c r="B41" s="1045">
        <v>26600</v>
      </c>
      <c r="C41" s="1037">
        <v>9.1999999999999998E-2</v>
      </c>
      <c r="D41" s="1037">
        <v>7.8E-2</v>
      </c>
      <c r="E41" s="343">
        <v>0.107</v>
      </c>
      <c r="F41" s="374">
        <v>2600</v>
      </c>
      <c r="G41" s="1037">
        <v>6.0999999999999999E-2</v>
      </c>
      <c r="H41" s="1037">
        <v>3.9E-2</v>
      </c>
      <c r="I41" s="1037">
        <v>9.4E-2</v>
      </c>
      <c r="K41" s="8"/>
    </row>
    <row r="42" spans="1:11" s="7" customFormat="1">
      <c r="A42" s="738">
        <v>2018</v>
      </c>
      <c r="B42" s="1043">
        <v>26600</v>
      </c>
      <c r="C42" s="1035">
        <v>8.8999999999999996E-2</v>
      </c>
      <c r="D42" s="1035">
        <v>7.5999999999999998E-2</v>
      </c>
      <c r="E42" s="341">
        <v>0.10299999999999999</v>
      </c>
      <c r="F42" s="366">
        <v>2500</v>
      </c>
      <c r="G42" s="1035">
        <v>5.8000000000000003E-2</v>
      </c>
      <c r="H42" s="1035">
        <v>3.7999999999999999E-2</v>
      </c>
      <c r="I42" s="1035">
        <v>8.8999999999999996E-2</v>
      </c>
      <c r="K42" s="8"/>
    </row>
    <row r="43" spans="1:11" s="7" customFormat="1">
      <c r="A43" s="1038">
        <v>2020</v>
      </c>
      <c r="B43" s="1045">
        <v>25300</v>
      </c>
      <c r="C43" s="1037">
        <v>8.4000000000000005E-2</v>
      </c>
      <c r="D43" s="1037">
        <v>6.9000000000000006E-2</v>
      </c>
      <c r="E43" s="343">
        <v>0.10199999999999999</v>
      </c>
      <c r="F43" s="374">
        <v>2700</v>
      </c>
      <c r="G43" s="1037">
        <v>6.3E-2</v>
      </c>
      <c r="H43" s="1037">
        <v>3.9E-2</v>
      </c>
      <c r="I43" s="1037">
        <v>0.10100000000000001</v>
      </c>
      <c r="K43" s="8"/>
    </row>
    <row r="44" spans="1:11" s="7" customFormat="1" ht="30" customHeight="1">
      <c r="A44" s="3035" t="s">
        <v>708</v>
      </c>
      <c r="B44" s="3036"/>
      <c r="C44" s="3036"/>
      <c r="D44" s="3036"/>
      <c r="E44" s="3036"/>
      <c r="F44" s="3036"/>
      <c r="G44" s="3036"/>
      <c r="H44" s="3036"/>
      <c r="I44" s="3037"/>
      <c r="K44" s="8"/>
    </row>
    <row r="45" spans="1:11" s="7" customFormat="1">
      <c r="A45" s="995"/>
      <c r="B45" s="995"/>
      <c r="C45" s="995"/>
      <c r="D45" s="995"/>
      <c r="E45" s="995"/>
      <c r="F45" s="995"/>
      <c r="G45" s="995"/>
      <c r="H45" s="995"/>
      <c r="I45" s="995"/>
      <c r="K45" s="8"/>
    </row>
    <row r="46" spans="1:11" s="7" customFormat="1">
      <c r="A46" s="995"/>
      <c r="B46" s="995"/>
      <c r="C46" s="995"/>
      <c r="D46" s="995"/>
      <c r="E46" s="995"/>
      <c r="F46" s="995"/>
      <c r="G46" s="995"/>
      <c r="H46" s="995"/>
      <c r="I46" s="995"/>
      <c r="K46" s="8"/>
    </row>
    <row r="47" spans="1:11" s="7" customFormat="1" ht="17.5">
      <c r="A47" s="2638" t="s">
        <v>338</v>
      </c>
      <c r="B47" s="2695" t="s">
        <v>750</v>
      </c>
      <c r="C47" s="2696"/>
      <c r="D47" s="2696"/>
      <c r="E47" s="2696"/>
      <c r="F47" s="2696"/>
      <c r="G47" s="2696"/>
      <c r="H47" s="2696"/>
      <c r="I47" s="2696"/>
      <c r="K47" s="29"/>
    </row>
    <row r="48" spans="1:11" s="7" customFormat="1" ht="17.5">
      <c r="A48" s="2638"/>
      <c r="B48" s="2640" t="s">
        <v>659</v>
      </c>
      <c r="C48" s="2641"/>
      <c r="D48" s="2641"/>
      <c r="E48" s="2642"/>
      <c r="F48" s="2748" t="s">
        <v>660</v>
      </c>
      <c r="G48" s="2748"/>
      <c r="H48" s="2748"/>
      <c r="I48" s="2749"/>
      <c r="K48" s="29"/>
    </row>
    <row r="49" spans="1:11" s="6" customFormat="1" ht="27.5">
      <c r="A49" s="2639"/>
      <c r="B49" s="1031" t="s">
        <v>661</v>
      </c>
      <c r="C49" s="1032" t="s">
        <v>86</v>
      </c>
      <c r="D49" s="1032" t="s">
        <v>662</v>
      </c>
      <c r="E49" s="1033" t="s">
        <v>663</v>
      </c>
      <c r="F49" s="1031" t="s">
        <v>661</v>
      </c>
      <c r="G49" s="1032" t="s">
        <v>86</v>
      </c>
      <c r="H49" s="1032" t="s">
        <v>662</v>
      </c>
      <c r="I49" s="1034" t="s">
        <v>663</v>
      </c>
      <c r="K49" s="49"/>
    </row>
    <row r="50" spans="1:11" s="7" customFormat="1">
      <c r="A50" s="738">
        <v>2011</v>
      </c>
      <c r="B50" s="1043">
        <v>132700</v>
      </c>
      <c r="C50" s="1035">
        <v>0.48699999999999999</v>
      </c>
      <c r="D50" s="1035">
        <v>0.45800000000000002</v>
      </c>
      <c r="E50" s="341">
        <v>0.51700000000000002</v>
      </c>
      <c r="F50" s="366">
        <v>20500</v>
      </c>
      <c r="G50" s="1035">
        <v>0.60599999999999998</v>
      </c>
      <c r="H50" s="1035">
        <v>0.52900000000000003</v>
      </c>
      <c r="I50" s="1035">
        <v>0.67700000000000005</v>
      </c>
      <c r="K50" s="8"/>
    </row>
    <row r="51" spans="1:11" s="7" customFormat="1">
      <c r="A51" s="1036">
        <v>2012</v>
      </c>
      <c r="B51" s="1045">
        <v>150400</v>
      </c>
      <c r="C51" s="1037">
        <v>0.52500000000000002</v>
      </c>
      <c r="D51" s="1037">
        <v>0.49399999999999999</v>
      </c>
      <c r="E51" s="343">
        <v>0.55600000000000005</v>
      </c>
      <c r="F51" s="374">
        <v>27900</v>
      </c>
      <c r="G51" s="1037">
        <v>0.67500000000000004</v>
      </c>
      <c r="H51" s="1037">
        <v>0.59</v>
      </c>
      <c r="I51" s="1037">
        <v>0.75</v>
      </c>
      <c r="K51" s="8"/>
    </row>
    <row r="52" spans="1:11" s="7" customFormat="1">
      <c r="A52" s="738">
        <v>2013</v>
      </c>
      <c r="B52" s="1043">
        <v>171300</v>
      </c>
      <c r="C52" s="1035">
        <v>0.59199999999999997</v>
      </c>
      <c r="D52" s="1035">
        <v>0.56299999999999994</v>
      </c>
      <c r="E52" s="341">
        <v>0.621</v>
      </c>
      <c r="F52" s="366">
        <v>26900</v>
      </c>
      <c r="G52" s="1035">
        <v>0.73099999999999998</v>
      </c>
      <c r="H52" s="1035">
        <v>0.66500000000000004</v>
      </c>
      <c r="I52" s="1035">
        <v>0.78800000000000003</v>
      </c>
      <c r="K52" s="8"/>
    </row>
    <row r="53" spans="1:11" s="7" customFormat="1">
      <c r="A53" s="1036">
        <v>2014</v>
      </c>
      <c r="B53" s="1045">
        <v>156100</v>
      </c>
      <c r="C53" s="1037">
        <v>0.54</v>
      </c>
      <c r="D53" s="1037">
        <v>0.51100000000000001</v>
      </c>
      <c r="E53" s="343">
        <v>0.56899999999999995</v>
      </c>
      <c r="F53" s="374">
        <v>28500</v>
      </c>
      <c r="G53" s="1037">
        <v>0.69499999999999995</v>
      </c>
      <c r="H53" s="1037">
        <v>0.63500000000000001</v>
      </c>
      <c r="I53" s="1037">
        <v>0.749</v>
      </c>
      <c r="K53" s="8"/>
    </row>
    <row r="54" spans="1:11" s="7" customFormat="1">
      <c r="A54" s="738">
        <v>2015</v>
      </c>
      <c r="B54" s="1043">
        <v>162100</v>
      </c>
      <c r="C54" s="1035">
        <v>0.59799999999999998</v>
      </c>
      <c r="D54" s="1035">
        <v>0.56999999999999995</v>
      </c>
      <c r="E54" s="341">
        <v>0.625</v>
      </c>
      <c r="F54" s="366">
        <v>29600</v>
      </c>
      <c r="G54" s="1035">
        <v>0.754</v>
      </c>
      <c r="H54" s="1035">
        <v>0.69199999999999995</v>
      </c>
      <c r="I54" s="1035">
        <v>0.80800000000000005</v>
      </c>
      <c r="K54" s="8"/>
    </row>
    <row r="55" spans="1:11" s="7" customFormat="1">
      <c r="A55" s="1036">
        <v>2016</v>
      </c>
      <c r="B55" s="1045">
        <v>160100</v>
      </c>
      <c r="C55" s="1037">
        <v>0.55100000000000005</v>
      </c>
      <c r="D55" s="1037">
        <v>0.52400000000000002</v>
      </c>
      <c r="E55" s="343">
        <v>0.57799999999999996</v>
      </c>
      <c r="F55" s="374">
        <v>28300</v>
      </c>
      <c r="G55" s="1037">
        <v>0.66700000000000004</v>
      </c>
      <c r="H55" s="1037">
        <v>0.60499999999999998</v>
      </c>
      <c r="I55" s="1037">
        <v>0.72299999999999998</v>
      </c>
      <c r="K55" s="8"/>
    </row>
    <row r="56" spans="1:11" s="7" customFormat="1">
      <c r="A56" s="738">
        <v>2018</v>
      </c>
      <c r="B56" s="1043">
        <v>197600</v>
      </c>
      <c r="C56" s="1035">
        <v>0.65900000000000003</v>
      </c>
      <c r="D56" s="1035">
        <v>0.63500000000000001</v>
      </c>
      <c r="E56" s="341">
        <v>0.68300000000000005</v>
      </c>
      <c r="F56" s="366">
        <v>35600</v>
      </c>
      <c r="G56" s="1035">
        <v>0.81899999999999995</v>
      </c>
      <c r="H56" s="1035">
        <v>0.77</v>
      </c>
      <c r="I56" s="1035">
        <v>0.86</v>
      </c>
      <c r="K56" s="8"/>
    </row>
    <row r="57" spans="1:11" s="7" customFormat="1">
      <c r="A57" s="1038">
        <v>2020</v>
      </c>
      <c r="B57" s="1045">
        <v>199300</v>
      </c>
      <c r="C57" s="1037">
        <v>0.65900000000000003</v>
      </c>
      <c r="D57" s="1037">
        <v>0.63200000000000001</v>
      </c>
      <c r="E57" s="343">
        <v>0.68500000000000005</v>
      </c>
      <c r="F57" s="374">
        <v>32000</v>
      </c>
      <c r="G57" s="1037">
        <v>0.754</v>
      </c>
      <c r="H57" s="1037">
        <v>0.69599999999999995</v>
      </c>
      <c r="I57" s="1037">
        <v>0.80500000000000005</v>
      </c>
      <c r="K57" s="8"/>
    </row>
    <row r="58" spans="1:11" s="7" customFormat="1" ht="30.75" customHeight="1">
      <c r="A58" s="3035" t="s">
        <v>708</v>
      </c>
      <c r="B58" s="3036"/>
      <c r="C58" s="3036"/>
      <c r="D58" s="3036"/>
      <c r="E58" s="3036"/>
      <c r="F58" s="3036"/>
      <c r="G58" s="3036"/>
      <c r="H58" s="3036"/>
      <c r="I58" s="3037"/>
      <c r="K58" s="8"/>
    </row>
    <row r="59" spans="1:11" s="7" customFormat="1">
      <c r="A59" s="995"/>
      <c r="B59" s="995"/>
      <c r="C59" s="995"/>
      <c r="D59" s="995"/>
      <c r="E59" s="995"/>
      <c r="F59" s="995"/>
      <c r="G59" s="995"/>
      <c r="H59" s="995"/>
      <c r="I59" s="995"/>
      <c r="K59" s="8"/>
    </row>
    <row r="60" spans="1:11" s="7" customFormat="1">
      <c r="K60" s="8"/>
    </row>
    <row r="61" spans="1:11" s="7" customFormat="1" ht="17.5">
      <c r="A61" s="2638" t="s">
        <v>338</v>
      </c>
      <c r="B61" s="2695" t="s">
        <v>751</v>
      </c>
      <c r="C61" s="2696"/>
      <c r="D61" s="2696"/>
      <c r="E61" s="2696"/>
      <c r="F61" s="2696"/>
      <c r="G61" s="2696"/>
      <c r="H61" s="2696"/>
      <c r="I61" s="2696"/>
      <c r="K61" s="29"/>
    </row>
    <row r="62" spans="1:11" s="7" customFormat="1" ht="17.5">
      <c r="A62" s="2638"/>
      <c r="B62" s="2640" t="s">
        <v>659</v>
      </c>
      <c r="C62" s="2641"/>
      <c r="D62" s="2641"/>
      <c r="E62" s="2642"/>
      <c r="F62" s="2748" t="s">
        <v>660</v>
      </c>
      <c r="G62" s="2748"/>
      <c r="H62" s="2748"/>
      <c r="I62" s="2749"/>
      <c r="K62" s="29"/>
    </row>
    <row r="63" spans="1:11" s="6" customFormat="1" ht="27.5">
      <c r="A63" s="2639"/>
      <c r="B63" s="1031" t="s">
        <v>661</v>
      </c>
      <c r="C63" s="1032" t="s">
        <v>86</v>
      </c>
      <c r="D63" s="1032" t="s">
        <v>662</v>
      </c>
      <c r="E63" s="1033" t="s">
        <v>663</v>
      </c>
      <c r="F63" s="1031" t="s">
        <v>661</v>
      </c>
      <c r="G63" s="1032" t="s">
        <v>86</v>
      </c>
      <c r="H63" s="1032" t="s">
        <v>662</v>
      </c>
      <c r="I63" s="1034" t="s">
        <v>663</v>
      </c>
      <c r="K63" s="49"/>
    </row>
    <row r="64" spans="1:11" s="7" customFormat="1">
      <c r="A64" s="738">
        <v>2011</v>
      </c>
      <c r="B64" s="1073" t="s">
        <v>114</v>
      </c>
      <c r="C64" s="1073" t="s">
        <v>114</v>
      </c>
      <c r="D64" s="1073" t="s">
        <v>114</v>
      </c>
      <c r="E64" s="1081" t="s">
        <v>114</v>
      </c>
      <c r="F64" s="1079" t="s">
        <v>114</v>
      </c>
      <c r="G64" s="1073" t="s">
        <v>114</v>
      </c>
      <c r="H64" s="1073" t="s">
        <v>114</v>
      </c>
      <c r="I64" s="1073" t="s">
        <v>114</v>
      </c>
      <c r="K64" s="8"/>
    </row>
    <row r="65" spans="1:11" s="7" customFormat="1">
      <c r="A65" s="1036">
        <v>2012</v>
      </c>
      <c r="B65" s="1075" t="s">
        <v>114</v>
      </c>
      <c r="C65" s="1075" t="s">
        <v>114</v>
      </c>
      <c r="D65" s="1075" t="s">
        <v>114</v>
      </c>
      <c r="E65" s="1082" t="s">
        <v>114</v>
      </c>
      <c r="F65" s="1080" t="s">
        <v>114</v>
      </c>
      <c r="G65" s="1075" t="s">
        <v>114</v>
      </c>
      <c r="H65" s="1075" t="s">
        <v>114</v>
      </c>
      <c r="I65" s="1075" t="s">
        <v>114</v>
      </c>
      <c r="K65" s="8"/>
    </row>
    <row r="66" spans="1:11" s="7" customFormat="1">
      <c r="A66" s="738">
        <v>2013</v>
      </c>
      <c r="B66" s="1073" t="s">
        <v>114</v>
      </c>
      <c r="C66" s="1073" t="s">
        <v>114</v>
      </c>
      <c r="D66" s="1073" t="s">
        <v>114</v>
      </c>
      <c r="E66" s="1081" t="s">
        <v>114</v>
      </c>
      <c r="F66" s="1079" t="s">
        <v>114</v>
      </c>
      <c r="G66" s="1073" t="s">
        <v>114</v>
      </c>
      <c r="H66" s="1073" t="s">
        <v>114</v>
      </c>
      <c r="I66" s="1073" t="s">
        <v>114</v>
      </c>
      <c r="K66" s="8"/>
    </row>
    <row r="67" spans="1:11" s="7" customFormat="1">
      <c r="A67" s="1036">
        <v>2014</v>
      </c>
      <c r="B67" s="1075" t="s">
        <v>114</v>
      </c>
      <c r="C67" s="1075" t="s">
        <v>114</v>
      </c>
      <c r="D67" s="1075" t="s">
        <v>114</v>
      </c>
      <c r="E67" s="1082" t="s">
        <v>114</v>
      </c>
      <c r="F67" s="1080" t="s">
        <v>114</v>
      </c>
      <c r="G67" s="1075" t="s">
        <v>114</v>
      </c>
      <c r="H67" s="1075" t="s">
        <v>114</v>
      </c>
      <c r="I67" s="1075" t="s">
        <v>114</v>
      </c>
      <c r="K67" s="8"/>
    </row>
    <row r="68" spans="1:11" s="7" customFormat="1">
      <c r="A68" s="738">
        <v>2015</v>
      </c>
      <c r="B68" s="1073" t="s">
        <v>114</v>
      </c>
      <c r="C68" s="1073" t="s">
        <v>114</v>
      </c>
      <c r="D68" s="1073" t="s">
        <v>114</v>
      </c>
      <c r="E68" s="1081" t="s">
        <v>114</v>
      </c>
      <c r="F68" s="1079" t="s">
        <v>114</v>
      </c>
      <c r="G68" s="1073" t="s">
        <v>114</v>
      </c>
      <c r="H68" s="1073" t="s">
        <v>114</v>
      </c>
      <c r="I68" s="1073" t="s">
        <v>114</v>
      </c>
      <c r="K68" s="8"/>
    </row>
    <row r="69" spans="1:11" s="7" customFormat="1">
      <c r="A69" s="1036">
        <v>2016</v>
      </c>
      <c r="B69" s="1045">
        <v>2200</v>
      </c>
      <c r="C69" s="1037">
        <v>8.0000000000000002E-3</v>
      </c>
      <c r="D69" s="1037">
        <v>4.0000000000000001E-3</v>
      </c>
      <c r="E69" s="343">
        <v>1.4E-2</v>
      </c>
      <c r="F69" s="1080" t="s">
        <v>114</v>
      </c>
      <c r="G69" s="1075" t="s">
        <v>114</v>
      </c>
      <c r="H69" s="1075" t="s">
        <v>114</v>
      </c>
      <c r="I69" s="1075" t="s">
        <v>114</v>
      </c>
      <c r="K69" s="8"/>
    </row>
    <row r="70" spans="1:11" s="7" customFormat="1">
      <c r="A70" s="738">
        <v>2018</v>
      </c>
      <c r="B70" s="1043">
        <v>2700</v>
      </c>
      <c r="C70" s="1035">
        <v>8.9999999999999993E-3</v>
      </c>
      <c r="D70" s="1035">
        <v>6.0000000000000001E-3</v>
      </c>
      <c r="E70" s="341">
        <v>1.4E-2</v>
      </c>
      <c r="F70" s="1079" t="s">
        <v>114</v>
      </c>
      <c r="G70" s="1073" t="s">
        <v>114</v>
      </c>
      <c r="H70" s="1073" t="s">
        <v>114</v>
      </c>
      <c r="I70" s="1073" t="s">
        <v>114</v>
      </c>
      <c r="K70" s="8"/>
    </row>
    <row r="71" spans="1:11" s="7" customFormat="1">
      <c r="A71" s="1038">
        <v>2020</v>
      </c>
      <c r="B71" s="1075" t="s">
        <v>114</v>
      </c>
      <c r="C71" s="1075" t="s">
        <v>114</v>
      </c>
      <c r="D71" s="1075" t="s">
        <v>114</v>
      </c>
      <c r="E71" s="1082" t="s">
        <v>114</v>
      </c>
      <c r="F71" s="1080" t="s">
        <v>114</v>
      </c>
      <c r="G71" s="1075" t="s">
        <v>114</v>
      </c>
      <c r="H71" s="1075" t="s">
        <v>114</v>
      </c>
      <c r="I71" s="1075" t="s">
        <v>114</v>
      </c>
      <c r="K71" s="8"/>
    </row>
    <row r="72" spans="1:11" s="7" customFormat="1" ht="27.75" customHeight="1">
      <c r="A72" s="3035" t="s">
        <v>708</v>
      </c>
      <c r="B72" s="3036"/>
      <c r="C72" s="3036"/>
      <c r="D72" s="3036"/>
      <c r="E72" s="3036"/>
      <c r="F72" s="3036"/>
      <c r="G72" s="3036"/>
      <c r="H72" s="3036"/>
      <c r="I72" s="3037"/>
      <c r="K72" s="8"/>
    </row>
    <row r="73" spans="1:11" s="7" customFormat="1">
      <c r="A73" s="995"/>
      <c r="B73" s="995"/>
      <c r="C73" s="995"/>
      <c r="D73" s="995"/>
      <c r="E73" s="995"/>
      <c r="F73" s="995"/>
      <c r="G73" s="995"/>
      <c r="H73" s="995"/>
      <c r="I73" s="995"/>
      <c r="K73" s="8"/>
    </row>
    <row r="74" spans="1:11" s="7" customFormat="1">
      <c r="A74" s="3038" t="s">
        <v>711</v>
      </c>
      <c r="B74" s="3038"/>
      <c r="C74" s="3038"/>
      <c r="D74" s="3038"/>
      <c r="E74" s="3038"/>
      <c r="F74" s="3038"/>
      <c r="G74" s="3038"/>
      <c r="H74" s="3038"/>
      <c r="I74" s="3038"/>
      <c r="K74" s="8"/>
    </row>
    <row r="75" spans="1:11" s="7" customFormat="1">
      <c r="A75" s="45"/>
      <c r="B75" s="45"/>
      <c r="C75" s="45"/>
      <c r="D75" s="45"/>
      <c r="E75" s="45"/>
      <c r="F75" s="45"/>
      <c r="G75" s="45"/>
      <c r="H75" s="45"/>
      <c r="I75" s="45"/>
      <c r="K75" s="8"/>
    </row>
    <row r="76" spans="1:11" s="7" customFormat="1" ht="57.75" customHeight="1">
      <c r="A76" s="2795" t="s">
        <v>665</v>
      </c>
      <c r="B76" s="2795"/>
      <c r="C76" s="2795"/>
      <c r="D76" s="2795"/>
      <c r="E76" s="2795"/>
      <c r="F76" s="2795"/>
      <c r="G76" s="2795"/>
      <c r="H76" s="2795"/>
      <c r="I76" s="2795"/>
      <c r="K76" s="8"/>
    </row>
    <row r="77" spans="1:11" s="7" customFormat="1">
      <c r="K77" s="8"/>
    </row>
    <row r="78" spans="1:11" s="7" customFormat="1">
      <c r="K78" s="8"/>
    </row>
    <row r="79" spans="1:11" s="7" customFormat="1">
      <c r="K79" s="8"/>
    </row>
    <row r="80" spans="1:11" s="7" customFormat="1">
      <c r="K80" s="8"/>
    </row>
  </sheetData>
  <mergeCells count="29">
    <mergeCell ref="A1:I1"/>
    <mergeCell ref="A3:I3"/>
    <mergeCell ref="A5:A7"/>
    <mergeCell ref="B5:I5"/>
    <mergeCell ref="B6:E6"/>
    <mergeCell ref="F6:I6"/>
    <mergeCell ref="A47:A49"/>
    <mergeCell ref="B47:I47"/>
    <mergeCell ref="B48:E48"/>
    <mergeCell ref="F48:I48"/>
    <mergeCell ref="A16:I16"/>
    <mergeCell ref="A19:A21"/>
    <mergeCell ref="B19:I19"/>
    <mergeCell ref="B20:E20"/>
    <mergeCell ref="F20:I20"/>
    <mergeCell ref="A30:I30"/>
    <mergeCell ref="A33:A35"/>
    <mergeCell ref="B33:I33"/>
    <mergeCell ref="B34:E34"/>
    <mergeCell ref="F34:I34"/>
    <mergeCell ref="A44:I44"/>
    <mergeCell ref="A74:I74"/>
    <mergeCell ref="A76:I76"/>
    <mergeCell ref="A58:I58"/>
    <mergeCell ref="A61:A63"/>
    <mergeCell ref="B61:I61"/>
    <mergeCell ref="B62:E62"/>
    <mergeCell ref="F62:I62"/>
    <mergeCell ref="A72:I72"/>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8420C-9AF8-4852-9C89-2025692544EB}">
  <dimension ref="A1:M20"/>
  <sheetViews>
    <sheetView topLeftCell="A7" workbookViewId="0">
      <selection activeCell="A3" sqref="A3:K3"/>
    </sheetView>
  </sheetViews>
  <sheetFormatPr defaultColWidth="9" defaultRowHeight="14"/>
  <cols>
    <col min="1" max="1" width="11.25" style="63" customWidth="1"/>
    <col min="2" max="7" width="10.33203125" style="45" customWidth="1"/>
    <col min="8" max="8" width="12.08203125" style="45" customWidth="1"/>
    <col min="9" max="11" width="10.33203125" style="45" customWidth="1"/>
    <col min="12" max="12" width="9" style="45"/>
    <col min="13" max="13" width="9" style="54"/>
    <col min="14" max="16384" width="9" style="45"/>
  </cols>
  <sheetData>
    <row r="1" spans="1:13" ht="25">
      <c r="A1" s="2453" t="s">
        <v>752</v>
      </c>
      <c r="B1" s="2453"/>
      <c r="C1" s="2453"/>
      <c r="D1" s="2453"/>
      <c r="E1" s="2453"/>
      <c r="F1" s="2453"/>
      <c r="G1" s="2453"/>
      <c r="H1" s="2453"/>
      <c r="I1" s="2453"/>
      <c r="J1" s="2453"/>
      <c r="K1" s="2453"/>
      <c r="L1" s="44"/>
    </row>
    <row r="2" spans="1:13" ht="14.5" thickBot="1"/>
    <row r="3" spans="1:13" ht="41.5" customHeight="1" thickTop="1" thickBot="1">
      <c r="A3" s="2730" t="s">
        <v>753</v>
      </c>
      <c r="B3" s="2731"/>
      <c r="C3" s="2731"/>
      <c r="D3" s="2731"/>
      <c r="E3" s="2731"/>
      <c r="F3" s="2731"/>
      <c r="G3" s="2731"/>
      <c r="H3" s="2731"/>
      <c r="I3" s="2731"/>
      <c r="J3" s="2731"/>
      <c r="K3" s="2732"/>
    </row>
    <row r="4" spans="1:13" ht="14.5" thickTop="1"/>
    <row r="5" spans="1:13" ht="17.5">
      <c r="A5" s="2628" t="s">
        <v>338</v>
      </c>
      <c r="B5" s="2630" t="s">
        <v>754</v>
      </c>
      <c r="C5" s="2631"/>
      <c r="D5" s="2631"/>
      <c r="E5" s="2631"/>
      <c r="F5" s="2631"/>
      <c r="G5" s="2631"/>
      <c r="H5" s="2631"/>
      <c r="I5" s="2631"/>
      <c r="J5" s="2631"/>
      <c r="K5" s="2631"/>
      <c r="M5" s="29"/>
    </row>
    <row r="6" spans="1:13" ht="46">
      <c r="A6" s="2629"/>
      <c r="B6" s="1027" t="s">
        <v>89</v>
      </c>
      <c r="C6" s="1091" t="s">
        <v>85</v>
      </c>
      <c r="D6" s="1091" t="s">
        <v>90</v>
      </c>
      <c r="E6" s="1092" t="s">
        <v>91</v>
      </c>
      <c r="F6" s="748" t="s">
        <v>92</v>
      </c>
      <c r="G6" s="1091" t="s">
        <v>93</v>
      </c>
      <c r="H6" s="1092" t="s">
        <v>94</v>
      </c>
      <c r="I6" s="748" t="s">
        <v>95</v>
      </c>
      <c r="J6" s="1091" t="s">
        <v>96</v>
      </c>
      <c r="K6" s="1029" t="s">
        <v>97</v>
      </c>
    </row>
    <row r="7" spans="1:13">
      <c r="A7" s="738">
        <v>2011</v>
      </c>
      <c r="B7" s="1086">
        <v>0.18099999999999999</v>
      </c>
      <c r="C7" s="1035">
        <v>0.188</v>
      </c>
      <c r="D7" s="1035">
        <v>0.20499999999999999</v>
      </c>
      <c r="E7" s="1035">
        <v>0.121</v>
      </c>
      <c r="F7" s="1035">
        <v>0.16800000000000001</v>
      </c>
      <c r="G7" s="1073" t="s">
        <v>114</v>
      </c>
      <c r="H7" s="1073" t="s">
        <v>114</v>
      </c>
      <c r="I7" s="1073" t="s">
        <v>114</v>
      </c>
      <c r="J7" s="1073" t="s">
        <v>114</v>
      </c>
      <c r="K7" s="1035">
        <v>0.13100000000000001</v>
      </c>
    </row>
    <row r="8" spans="1:13">
      <c r="A8" s="1036">
        <v>2012</v>
      </c>
      <c r="B8" s="1088">
        <v>0.16200000000000001</v>
      </c>
      <c r="C8" s="1037">
        <v>0.16400000000000001</v>
      </c>
      <c r="D8" s="1037">
        <v>0.17199999999999999</v>
      </c>
      <c r="E8" s="1037">
        <v>0.158</v>
      </c>
      <c r="F8" s="1037">
        <v>0.122</v>
      </c>
      <c r="G8" s="1075" t="s">
        <v>114</v>
      </c>
      <c r="H8" s="1075" t="s">
        <v>114</v>
      </c>
      <c r="I8" s="1075" t="s">
        <v>114</v>
      </c>
      <c r="J8" s="1075" t="s">
        <v>114</v>
      </c>
      <c r="K8" s="1075" t="s">
        <v>114</v>
      </c>
    </row>
    <row r="9" spans="1:13">
      <c r="A9" s="738">
        <v>2013</v>
      </c>
      <c r="B9" s="1086">
        <v>0.20599999999999999</v>
      </c>
      <c r="C9" s="1035">
        <v>0.20699999999999999</v>
      </c>
      <c r="D9" s="1035">
        <v>0.155</v>
      </c>
      <c r="E9" s="1035">
        <v>0.15</v>
      </c>
      <c r="F9" s="1035">
        <v>0.128</v>
      </c>
      <c r="G9" s="1073" t="s">
        <v>114</v>
      </c>
      <c r="H9" s="1073" t="s">
        <v>114</v>
      </c>
      <c r="I9" s="1073" t="s">
        <v>114</v>
      </c>
      <c r="J9" s="1073" t="s">
        <v>114</v>
      </c>
      <c r="K9" s="1073" t="s">
        <v>114</v>
      </c>
    </row>
    <row r="10" spans="1:13">
      <c r="A10" s="1036">
        <v>2014</v>
      </c>
      <c r="B10" s="1088">
        <v>0.22800000000000001</v>
      </c>
      <c r="C10" s="1037">
        <v>0.188</v>
      </c>
      <c r="D10" s="1037">
        <v>0.157</v>
      </c>
      <c r="E10" s="1037">
        <v>0.17699999999999999</v>
      </c>
      <c r="F10" s="1037">
        <v>0.16300000000000001</v>
      </c>
      <c r="G10" s="1075" t="s">
        <v>114</v>
      </c>
      <c r="H10" s="1037">
        <v>0.16400000000000001</v>
      </c>
      <c r="I10" s="1075" t="s">
        <v>114</v>
      </c>
      <c r="J10" s="1075" t="s">
        <v>114</v>
      </c>
      <c r="K10" s="1037">
        <v>0.14699999999999999</v>
      </c>
    </row>
    <row r="11" spans="1:13">
      <c r="A11" s="738">
        <v>2015</v>
      </c>
      <c r="B11" s="1086">
        <v>0.23699999999999999</v>
      </c>
      <c r="C11" s="1035">
        <v>0.24299999999999999</v>
      </c>
      <c r="D11" s="1035">
        <v>0.14699999999999999</v>
      </c>
      <c r="E11" s="1035">
        <v>0.14499999999999999</v>
      </c>
      <c r="F11" s="1035">
        <v>0.14699999999999999</v>
      </c>
      <c r="G11" s="1073" t="s">
        <v>114</v>
      </c>
      <c r="H11" s="1035">
        <v>0.30299999999999999</v>
      </c>
      <c r="I11" s="1073" t="s">
        <v>114</v>
      </c>
      <c r="J11" s="1073" t="s">
        <v>114</v>
      </c>
      <c r="K11" s="1035">
        <v>0.29199999999999998</v>
      </c>
    </row>
    <row r="12" spans="1:13">
      <c r="A12" s="1036">
        <v>2016</v>
      </c>
      <c r="B12" s="1088">
        <v>0.251</v>
      </c>
      <c r="C12" s="1037">
        <v>0.21199999999999999</v>
      </c>
      <c r="D12" s="1037">
        <v>0.19800000000000001</v>
      </c>
      <c r="E12" s="1037">
        <v>0.16300000000000001</v>
      </c>
      <c r="F12" s="1037">
        <v>0.151</v>
      </c>
      <c r="G12" s="1075" t="s">
        <v>114</v>
      </c>
      <c r="H12" s="1037">
        <v>0.26300000000000001</v>
      </c>
      <c r="I12" s="1075" t="s">
        <v>114</v>
      </c>
      <c r="J12" s="1075" t="s">
        <v>114</v>
      </c>
      <c r="K12" s="1037">
        <v>0.19500000000000001</v>
      </c>
    </row>
    <row r="13" spans="1:13">
      <c r="A13" s="738">
        <v>2017</v>
      </c>
      <c r="B13" s="1086">
        <v>0.23899999999999999</v>
      </c>
      <c r="C13" s="1035">
        <v>0.249</v>
      </c>
      <c r="D13" s="1035">
        <v>0.214</v>
      </c>
      <c r="E13" s="1035">
        <v>0.17499999999999999</v>
      </c>
      <c r="F13" s="1035">
        <v>0.17699999999999999</v>
      </c>
      <c r="G13" s="1073" t="s">
        <v>114</v>
      </c>
      <c r="H13" s="1073" t="s">
        <v>114</v>
      </c>
      <c r="I13" s="1073" t="s">
        <v>114</v>
      </c>
      <c r="J13" s="1073" t="s">
        <v>114</v>
      </c>
      <c r="K13" s="1035">
        <v>0.14299999999999999</v>
      </c>
    </row>
    <row r="14" spans="1:13">
      <c r="A14" s="1036">
        <v>2018</v>
      </c>
      <c r="B14" s="1088">
        <v>0.26700000000000002</v>
      </c>
      <c r="C14" s="1037">
        <v>0.22900000000000001</v>
      </c>
      <c r="D14" s="1037">
        <v>0.20899999999999999</v>
      </c>
      <c r="E14" s="1037">
        <v>0.191</v>
      </c>
      <c r="F14" s="1037">
        <v>0.17</v>
      </c>
      <c r="G14" s="1075" t="s">
        <v>114</v>
      </c>
      <c r="H14" s="1037">
        <v>0.28799999999999998</v>
      </c>
      <c r="I14" s="1037">
        <v>0.14199999999999999</v>
      </c>
      <c r="J14" s="1037">
        <v>0.23</v>
      </c>
      <c r="K14" s="1075" t="s">
        <v>114</v>
      </c>
    </row>
    <row r="15" spans="1:13">
      <c r="A15" s="1060">
        <v>2020</v>
      </c>
      <c r="B15" s="1086">
        <v>0.249</v>
      </c>
      <c r="C15" s="1035">
        <v>0.24199999999999999</v>
      </c>
      <c r="D15" s="1035">
        <v>0.111</v>
      </c>
      <c r="E15" s="1035">
        <v>0.218</v>
      </c>
      <c r="F15" s="1035">
        <v>0.17499999999999999</v>
      </c>
      <c r="G15" s="1073" t="s">
        <v>114</v>
      </c>
      <c r="H15" s="1073" t="s">
        <v>114</v>
      </c>
      <c r="I15" s="1073" t="s">
        <v>114</v>
      </c>
      <c r="J15" s="1073" t="s">
        <v>114</v>
      </c>
      <c r="K15" s="1073" t="s">
        <v>114</v>
      </c>
    </row>
    <row r="16" spans="1:13" ht="29.25" customHeight="1">
      <c r="A16" s="2680" t="s">
        <v>708</v>
      </c>
      <c r="B16" s="2681"/>
      <c r="C16" s="2681"/>
      <c r="D16" s="2681"/>
      <c r="E16" s="2681"/>
      <c r="F16" s="2681"/>
      <c r="G16" s="2681"/>
      <c r="H16" s="2681"/>
      <c r="I16" s="2681"/>
      <c r="J16" s="2681"/>
      <c r="K16" s="2682"/>
    </row>
    <row r="18" spans="1:11">
      <c r="A18" s="2779" t="s">
        <v>664</v>
      </c>
      <c r="B18" s="2780"/>
      <c r="C18" s="2780"/>
      <c r="D18" s="2780"/>
      <c r="E18" s="2780"/>
      <c r="F18" s="2780"/>
      <c r="G18" s="2780"/>
      <c r="H18" s="2780"/>
      <c r="I18" s="2780"/>
      <c r="J18" s="2780"/>
      <c r="K18" s="2780"/>
    </row>
    <row r="20" spans="1:11" ht="58" customHeight="1">
      <c r="A20" s="2801" t="s">
        <v>665</v>
      </c>
      <c r="B20" s="2802"/>
      <c r="C20" s="2802"/>
      <c r="D20" s="2802"/>
      <c r="E20" s="2802"/>
      <c r="F20" s="2802"/>
      <c r="G20" s="2802"/>
      <c r="H20" s="2802"/>
      <c r="I20" s="2802"/>
      <c r="J20" s="2802"/>
      <c r="K20" s="2803"/>
    </row>
  </sheetData>
  <mergeCells count="7">
    <mergeCell ref="A20:K20"/>
    <mergeCell ref="A1:K1"/>
    <mergeCell ref="A3:K3"/>
    <mergeCell ref="A5:A6"/>
    <mergeCell ref="B5:K5"/>
    <mergeCell ref="A16:K16"/>
    <mergeCell ref="A18:K18"/>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8839C-390A-4466-BAF5-48FEE49322A0}">
  <dimension ref="A1:K20"/>
  <sheetViews>
    <sheetView workbookViewId="0">
      <selection activeCell="A3" sqref="A3:XFD3"/>
    </sheetView>
  </sheetViews>
  <sheetFormatPr defaultColWidth="9" defaultRowHeight="14"/>
  <cols>
    <col min="1" max="1" width="13.08203125" style="63" customWidth="1"/>
    <col min="2" max="9" width="11.25" style="45" customWidth="1"/>
    <col min="10" max="10" width="9" style="45"/>
    <col min="11" max="11" width="9" style="54"/>
    <col min="12" max="16384" width="9" style="45"/>
  </cols>
  <sheetData>
    <row r="1" spans="1:11" ht="25">
      <c r="A1" s="2453" t="s">
        <v>755</v>
      </c>
      <c r="B1" s="2453"/>
      <c r="C1" s="2453"/>
      <c r="D1" s="2453"/>
      <c r="E1" s="2453"/>
      <c r="F1" s="2453"/>
      <c r="G1" s="2453"/>
      <c r="H1" s="2453"/>
      <c r="I1" s="2453"/>
      <c r="J1" s="44"/>
    </row>
    <row r="2" spans="1:11" ht="14.5" thickBot="1"/>
    <row r="3" spans="1:11" ht="49.5" customHeight="1" thickTop="1" thickBot="1">
      <c r="A3" s="2730" t="s">
        <v>753</v>
      </c>
      <c r="B3" s="2731"/>
      <c r="C3" s="2731"/>
      <c r="D3" s="2731"/>
      <c r="E3" s="2731"/>
      <c r="F3" s="2731"/>
      <c r="G3" s="2731"/>
      <c r="H3" s="2731"/>
      <c r="I3" s="2732"/>
    </row>
    <row r="4" spans="1:11" ht="14.5" thickTop="1">
      <c r="A4" s="7"/>
      <c r="B4" s="7"/>
      <c r="C4" s="7"/>
      <c r="D4" s="7"/>
      <c r="E4" s="7"/>
      <c r="F4" s="7"/>
      <c r="G4" s="7"/>
      <c r="H4" s="7"/>
      <c r="I4" s="7"/>
    </row>
    <row r="5" spans="1:11" ht="17.5">
      <c r="A5" s="2638" t="s">
        <v>338</v>
      </c>
      <c r="B5" s="2695" t="s">
        <v>754</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366">
        <v>58700</v>
      </c>
      <c r="C8" s="1035">
        <v>0.16600000000000001</v>
      </c>
      <c r="D8" s="1035">
        <v>0.15</v>
      </c>
      <c r="E8" s="341">
        <v>0.183</v>
      </c>
      <c r="F8" s="366">
        <v>8200</v>
      </c>
      <c r="G8" s="1035">
        <v>0.188</v>
      </c>
      <c r="H8" s="1035">
        <v>0.14499999999999999</v>
      </c>
      <c r="I8" s="1035">
        <v>0.24</v>
      </c>
    </row>
    <row r="9" spans="1:11">
      <c r="A9" s="1036">
        <v>2012</v>
      </c>
      <c r="B9" s="374">
        <v>57900</v>
      </c>
      <c r="C9" s="1037">
        <v>0.14599999999999999</v>
      </c>
      <c r="D9" s="1037">
        <v>0.129</v>
      </c>
      <c r="E9" s="343">
        <v>0.16400000000000001</v>
      </c>
      <c r="F9" s="374">
        <v>8400</v>
      </c>
      <c r="G9" s="1037">
        <v>0.16400000000000001</v>
      </c>
      <c r="H9" s="1037">
        <v>0.124</v>
      </c>
      <c r="I9" s="1037">
        <v>0.214</v>
      </c>
    </row>
    <row r="10" spans="1:11">
      <c r="A10" s="738">
        <v>2013</v>
      </c>
      <c r="B10" s="366">
        <v>64700</v>
      </c>
      <c r="C10" s="1035">
        <v>0.17</v>
      </c>
      <c r="D10" s="1035">
        <v>0.152</v>
      </c>
      <c r="E10" s="341">
        <v>0.189</v>
      </c>
      <c r="F10" s="366">
        <v>11100</v>
      </c>
      <c r="G10" s="1035">
        <v>0.20699999999999999</v>
      </c>
      <c r="H10" s="1035">
        <v>0.159</v>
      </c>
      <c r="I10" s="1035">
        <v>0.26600000000000001</v>
      </c>
    </row>
    <row r="11" spans="1:11">
      <c r="A11" s="1036">
        <v>2014</v>
      </c>
      <c r="B11" s="374">
        <v>70100</v>
      </c>
      <c r="C11" s="1037">
        <v>0.183</v>
      </c>
      <c r="D11" s="1037">
        <v>0.16500000000000001</v>
      </c>
      <c r="E11" s="343">
        <v>0.20100000000000001</v>
      </c>
      <c r="F11" s="374">
        <v>10200</v>
      </c>
      <c r="G11" s="1037">
        <v>0.188</v>
      </c>
      <c r="H11" s="1037">
        <v>0.151</v>
      </c>
      <c r="I11" s="1037">
        <v>0.23200000000000001</v>
      </c>
    </row>
    <row r="12" spans="1:11">
      <c r="A12" s="738">
        <v>2015</v>
      </c>
      <c r="B12" s="366">
        <v>73200</v>
      </c>
      <c r="C12" s="1035">
        <v>0.19700000000000001</v>
      </c>
      <c r="D12" s="1035">
        <v>0.18</v>
      </c>
      <c r="E12" s="341">
        <v>0.216</v>
      </c>
      <c r="F12" s="366">
        <v>12900</v>
      </c>
      <c r="G12" s="1035">
        <v>0.24299999999999999</v>
      </c>
      <c r="H12" s="1035">
        <v>0.19700000000000001</v>
      </c>
      <c r="I12" s="1035">
        <v>0.29499999999999998</v>
      </c>
    </row>
    <row r="13" spans="1:11">
      <c r="A13" s="1036">
        <v>2016</v>
      </c>
      <c r="B13" s="374">
        <v>78300</v>
      </c>
      <c r="C13" s="1037">
        <v>0.19900000000000001</v>
      </c>
      <c r="D13" s="1037">
        <v>0.183</v>
      </c>
      <c r="E13" s="343">
        <v>0.216</v>
      </c>
      <c r="F13" s="374">
        <v>12700</v>
      </c>
      <c r="G13" s="1037">
        <v>0.21199999999999999</v>
      </c>
      <c r="H13" s="1037">
        <v>0.17499999999999999</v>
      </c>
      <c r="I13" s="1037">
        <v>0.255</v>
      </c>
    </row>
    <row r="14" spans="1:11">
      <c r="A14" s="738">
        <v>2017</v>
      </c>
      <c r="B14" s="366">
        <v>76400</v>
      </c>
      <c r="C14" s="1035">
        <v>0.20699999999999999</v>
      </c>
      <c r="D14" s="1035">
        <v>0.189</v>
      </c>
      <c r="E14" s="341">
        <v>0.22500000000000001</v>
      </c>
      <c r="F14" s="366">
        <v>13500</v>
      </c>
      <c r="G14" s="1035">
        <v>0.249</v>
      </c>
      <c r="H14" s="1035">
        <v>0.20899999999999999</v>
      </c>
      <c r="I14" s="1035">
        <v>0.29499999999999998</v>
      </c>
    </row>
    <row r="15" spans="1:11">
      <c r="A15" s="1036">
        <v>2018</v>
      </c>
      <c r="B15" s="374">
        <v>87500</v>
      </c>
      <c r="C15" s="1037">
        <v>0.217</v>
      </c>
      <c r="D15" s="1037">
        <v>0.2</v>
      </c>
      <c r="E15" s="343">
        <v>0.23599999999999999</v>
      </c>
      <c r="F15" s="374">
        <v>12800</v>
      </c>
      <c r="G15" s="1037">
        <v>0.22900000000000001</v>
      </c>
      <c r="H15" s="1037">
        <v>0.188</v>
      </c>
      <c r="I15" s="1037">
        <v>0.27600000000000002</v>
      </c>
    </row>
    <row r="16" spans="1:11">
      <c r="A16" s="1060">
        <v>2020</v>
      </c>
      <c r="B16" s="366">
        <v>85700</v>
      </c>
      <c r="C16" s="1035">
        <v>0.21099999999999999</v>
      </c>
      <c r="D16" s="1035">
        <v>0.193</v>
      </c>
      <c r="E16" s="341">
        <v>0.22900000000000001</v>
      </c>
      <c r="F16" s="366">
        <v>13700</v>
      </c>
      <c r="G16" s="1035">
        <v>0.24199999999999999</v>
      </c>
      <c r="H16" s="1035">
        <v>0.20100000000000001</v>
      </c>
      <c r="I16" s="1035">
        <v>0.28999999999999998</v>
      </c>
    </row>
    <row r="17" spans="1:9">
      <c r="A17" s="7"/>
      <c r="B17" s="7"/>
      <c r="C17" s="7"/>
      <c r="D17" s="7"/>
      <c r="E17" s="7"/>
      <c r="F17" s="7"/>
      <c r="G17" s="7"/>
      <c r="H17" s="7"/>
      <c r="I17" s="7"/>
    </row>
    <row r="18" spans="1:9">
      <c r="A18" s="2778" t="s">
        <v>664</v>
      </c>
      <c r="B18" s="2515"/>
      <c r="C18" s="2515"/>
      <c r="D18" s="2515"/>
      <c r="E18" s="2515"/>
      <c r="F18" s="2515"/>
      <c r="G18" s="2515"/>
      <c r="H18" s="2515"/>
      <c r="I18" s="2515"/>
    </row>
    <row r="19" spans="1:9">
      <c r="A19" s="45"/>
    </row>
    <row r="20" spans="1:9" ht="59.5" customHeight="1">
      <c r="A20" s="2795" t="s">
        <v>665</v>
      </c>
      <c r="B20" s="2795"/>
      <c r="C20" s="2795"/>
      <c r="D20" s="2795"/>
      <c r="E20" s="2795"/>
      <c r="F20" s="2795"/>
      <c r="G20" s="2795"/>
      <c r="H20" s="2795"/>
      <c r="I20" s="2795"/>
    </row>
  </sheetData>
  <mergeCells count="8">
    <mergeCell ref="A18:I18"/>
    <mergeCell ref="A20:I20"/>
    <mergeCell ref="A1:I1"/>
    <mergeCell ref="A3:I3"/>
    <mergeCell ref="A5:A7"/>
    <mergeCell ref="B5:I5"/>
    <mergeCell ref="B6:E6"/>
    <mergeCell ref="F6:I6"/>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E5D84-A73F-435D-83DD-26CEA2239A9D}">
  <dimension ref="A1:K42"/>
  <sheetViews>
    <sheetView workbookViewId="0">
      <selection activeCell="A2" sqref="A2"/>
    </sheetView>
  </sheetViews>
  <sheetFormatPr defaultColWidth="9" defaultRowHeight="14"/>
  <cols>
    <col min="1" max="1" width="13.83203125" style="63" customWidth="1"/>
    <col min="2" max="9" width="11.58203125" style="45" customWidth="1"/>
    <col min="10" max="10" width="9" style="45"/>
    <col min="11" max="11" width="9" style="54"/>
    <col min="12" max="16384" width="9" style="45"/>
  </cols>
  <sheetData>
    <row r="1" spans="1:11" ht="25">
      <c r="A1" s="2453" t="s">
        <v>756</v>
      </c>
      <c r="B1" s="2453"/>
      <c r="C1" s="2453"/>
      <c r="D1" s="2453"/>
      <c r="E1" s="2453"/>
      <c r="F1" s="2453"/>
      <c r="G1" s="2453"/>
      <c r="H1" s="2453"/>
      <c r="I1" s="2453"/>
      <c r="J1" s="44"/>
    </row>
    <row r="2" spans="1:11" ht="14.5" thickBot="1"/>
    <row r="3" spans="1:11" ht="76" customHeight="1" thickTop="1" thickBot="1">
      <c r="A3" s="2730" t="s">
        <v>757</v>
      </c>
      <c r="B3" s="2731"/>
      <c r="C3" s="2731"/>
      <c r="D3" s="2731"/>
      <c r="E3" s="2731"/>
      <c r="F3" s="2731"/>
      <c r="G3" s="2731"/>
      <c r="H3" s="2731"/>
      <c r="I3" s="2732"/>
    </row>
    <row r="4" spans="1:11" ht="14.5" thickTop="1">
      <c r="A4" s="7"/>
      <c r="B4" s="7"/>
      <c r="C4" s="7"/>
      <c r="D4" s="7"/>
      <c r="E4" s="7"/>
      <c r="F4" s="7"/>
      <c r="G4" s="7"/>
      <c r="H4" s="7"/>
      <c r="I4" s="7"/>
    </row>
    <row r="5" spans="1:11" ht="17.5">
      <c r="A5" s="2638" t="s">
        <v>338</v>
      </c>
      <c r="B5" s="2695" t="s">
        <v>758</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14100</v>
      </c>
      <c r="C8" s="1035">
        <v>0.57899999999999996</v>
      </c>
      <c r="D8" s="1035">
        <v>0.505</v>
      </c>
      <c r="E8" s="341">
        <v>0.65</v>
      </c>
      <c r="F8" s="1093" t="s">
        <v>114</v>
      </c>
      <c r="G8" s="1094" t="s">
        <v>114</v>
      </c>
      <c r="H8" s="1094" t="s">
        <v>114</v>
      </c>
      <c r="I8" s="1094" t="s">
        <v>114</v>
      </c>
    </row>
    <row r="9" spans="1:11">
      <c r="A9" s="1036">
        <v>2012</v>
      </c>
      <c r="B9" s="1045">
        <v>18100</v>
      </c>
      <c r="C9" s="1037">
        <v>0.51900000000000002</v>
      </c>
      <c r="D9" s="1037">
        <v>0.44</v>
      </c>
      <c r="E9" s="343">
        <v>0.59699999999999998</v>
      </c>
      <c r="F9" s="1095" t="s">
        <v>114</v>
      </c>
      <c r="G9" s="1096" t="s">
        <v>114</v>
      </c>
      <c r="H9" s="1096" t="s">
        <v>114</v>
      </c>
      <c r="I9" s="1096" t="s">
        <v>114</v>
      </c>
    </row>
    <row r="10" spans="1:11">
      <c r="A10" s="738">
        <v>2013</v>
      </c>
      <c r="B10" s="1043">
        <v>16700</v>
      </c>
      <c r="C10" s="1035">
        <v>0.52700000000000002</v>
      </c>
      <c r="D10" s="1035">
        <v>0.45</v>
      </c>
      <c r="E10" s="341">
        <v>0.60299999999999998</v>
      </c>
      <c r="F10" s="1093" t="s">
        <v>114</v>
      </c>
      <c r="G10" s="1094" t="s">
        <v>114</v>
      </c>
      <c r="H10" s="1094" t="s">
        <v>114</v>
      </c>
      <c r="I10" s="1094" t="s">
        <v>114</v>
      </c>
    </row>
    <row r="11" spans="1:11">
      <c r="A11" s="1036">
        <v>2014</v>
      </c>
      <c r="B11" s="1045">
        <v>18900</v>
      </c>
      <c r="C11" s="1037">
        <v>0.55900000000000005</v>
      </c>
      <c r="D11" s="1037">
        <v>0.48499999999999999</v>
      </c>
      <c r="E11" s="343">
        <v>0.63100000000000001</v>
      </c>
      <c r="F11" s="1095" t="s">
        <v>114</v>
      </c>
      <c r="G11" s="1096" t="s">
        <v>114</v>
      </c>
      <c r="H11" s="1096" t="s">
        <v>114</v>
      </c>
      <c r="I11" s="1096" t="s">
        <v>114</v>
      </c>
    </row>
    <row r="12" spans="1:11">
      <c r="A12" s="738">
        <v>2015</v>
      </c>
      <c r="B12" s="1043">
        <v>15800</v>
      </c>
      <c r="C12" s="1035">
        <v>0.46400000000000002</v>
      </c>
      <c r="D12" s="1035">
        <v>0.39600000000000002</v>
      </c>
      <c r="E12" s="341">
        <v>0.53400000000000003</v>
      </c>
      <c r="F12" s="1093" t="s">
        <v>114</v>
      </c>
      <c r="G12" s="1094" t="s">
        <v>114</v>
      </c>
      <c r="H12" s="1094" t="s">
        <v>114</v>
      </c>
      <c r="I12" s="1094" t="s">
        <v>114</v>
      </c>
    </row>
    <row r="13" spans="1:11">
      <c r="A13" s="1036">
        <v>2016</v>
      </c>
      <c r="B13" s="1045">
        <v>18200</v>
      </c>
      <c r="C13" s="1037">
        <v>0.437</v>
      </c>
      <c r="D13" s="1037">
        <v>0.379</v>
      </c>
      <c r="E13" s="343">
        <v>0.497</v>
      </c>
      <c r="F13" s="1095" t="s">
        <v>114</v>
      </c>
      <c r="G13" s="1096" t="s">
        <v>114</v>
      </c>
      <c r="H13" s="1096" t="s">
        <v>114</v>
      </c>
      <c r="I13" s="1096" t="s">
        <v>114</v>
      </c>
    </row>
    <row r="14" spans="1:11">
      <c r="A14" s="738">
        <v>2017</v>
      </c>
      <c r="B14" s="1043">
        <v>19800</v>
      </c>
      <c r="C14" s="1035">
        <v>0.51700000000000002</v>
      </c>
      <c r="D14" s="1035">
        <v>0.45</v>
      </c>
      <c r="E14" s="341">
        <v>0.58299999999999996</v>
      </c>
      <c r="F14" s="1093" t="s">
        <v>114</v>
      </c>
      <c r="G14" s="1094" t="s">
        <v>114</v>
      </c>
      <c r="H14" s="1094" t="s">
        <v>114</v>
      </c>
      <c r="I14" s="1094" t="s">
        <v>114</v>
      </c>
    </row>
    <row r="15" spans="1:11">
      <c r="A15" s="1036">
        <v>2018</v>
      </c>
      <c r="B15" s="1045">
        <v>16400</v>
      </c>
      <c r="C15" s="1037">
        <v>0.40799999999999997</v>
      </c>
      <c r="D15" s="1037">
        <v>0.34599999999999997</v>
      </c>
      <c r="E15" s="343">
        <v>0.47299999999999998</v>
      </c>
      <c r="F15" s="1095" t="s">
        <v>114</v>
      </c>
      <c r="G15" s="1096" t="s">
        <v>114</v>
      </c>
      <c r="H15" s="1096" t="s">
        <v>114</v>
      </c>
      <c r="I15" s="1096" t="s">
        <v>114</v>
      </c>
    </row>
    <row r="16" spans="1:11">
      <c r="A16" s="1060">
        <v>2020</v>
      </c>
      <c r="B16" s="1043">
        <v>8300</v>
      </c>
      <c r="C16" s="1035">
        <v>0.58299999999999996</v>
      </c>
      <c r="D16" s="1035">
        <v>0.44800000000000001</v>
      </c>
      <c r="E16" s="341">
        <v>0.70599999999999996</v>
      </c>
      <c r="F16" s="1093" t="s">
        <v>114</v>
      </c>
      <c r="G16" s="1094" t="s">
        <v>114</v>
      </c>
      <c r="H16" s="1094" t="s">
        <v>114</v>
      </c>
      <c r="I16" s="1094" t="s">
        <v>114</v>
      </c>
    </row>
    <row r="17" spans="1:11" ht="28.5" customHeight="1">
      <c r="A17" s="3048" t="s">
        <v>708</v>
      </c>
      <c r="B17" s="3048"/>
      <c r="C17" s="3048"/>
      <c r="D17" s="3048"/>
      <c r="E17" s="3048"/>
      <c r="F17" s="3048"/>
      <c r="G17" s="3048"/>
      <c r="H17" s="3048"/>
      <c r="I17" s="3048"/>
    </row>
    <row r="18" spans="1:11">
      <c r="A18" s="45"/>
    </row>
    <row r="19" spans="1:11">
      <c r="A19" s="2778" t="s">
        <v>664</v>
      </c>
      <c r="B19" s="2515"/>
      <c r="C19" s="2515"/>
      <c r="D19" s="2515"/>
      <c r="E19" s="2515"/>
      <c r="F19" s="2515"/>
      <c r="G19" s="2515"/>
      <c r="H19" s="2515"/>
      <c r="I19" s="2515"/>
    </row>
    <row r="20" spans="1:11">
      <c r="A20" s="22"/>
      <c r="B20" s="22"/>
      <c r="C20" s="22"/>
      <c r="D20" s="22"/>
      <c r="E20" s="22"/>
      <c r="F20" s="22"/>
      <c r="G20" s="22"/>
      <c r="H20" s="22"/>
      <c r="I20" s="22"/>
    </row>
    <row r="21" spans="1:11" ht="64.5" customHeight="1">
      <c r="A21" s="3048" t="s">
        <v>665</v>
      </c>
      <c r="B21" s="3048"/>
      <c r="C21" s="3048"/>
      <c r="D21" s="3048"/>
      <c r="E21" s="3048"/>
      <c r="F21" s="3048"/>
      <c r="G21" s="3048"/>
      <c r="H21" s="3048"/>
      <c r="I21" s="3048"/>
    </row>
    <row r="22" spans="1:11">
      <c r="A22" s="22"/>
      <c r="B22" s="22"/>
      <c r="C22" s="22"/>
      <c r="D22" s="22"/>
      <c r="E22" s="22"/>
      <c r="F22" s="22"/>
      <c r="G22" s="22"/>
      <c r="H22" s="22"/>
      <c r="I22" s="22"/>
    </row>
    <row r="23" spans="1:11" ht="14.5" thickBot="1"/>
    <row r="24" spans="1:11" ht="85.5" customHeight="1" thickTop="1" thickBot="1">
      <c r="A24" s="2730" t="s">
        <v>759</v>
      </c>
      <c r="B24" s="2731"/>
      <c r="C24" s="2731"/>
      <c r="D24" s="2731"/>
      <c r="E24" s="2731"/>
      <c r="F24" s="2731"/>
      <c r="G24" s="2731"/>
      <c r="H24" s="2731"/>
      <c r="I24" s="2732"/>
    </row>
    <row r="25" spans="1:11" ht="14.5" thickTop="1">
      <c r="A25" s="7"/>
      <c r="B25" s="7"/>
      <c r="C25" s="7"/>
      <c r="D25" s="7"/>
      <c r="E25" s="7"/>
      <c r="F25" s="7"/>
      <c r="G25" s="7"/>
      <c r="H25" s="7"/>
      <c r="I25" s="7"/>
    </row>
    <row r="26" spans="1:11" ht="17.5">
      <c r="A26" s="2638" t="s">
        <v>338</v>
      </c>
      <c r="B26" s="2695" t="s">
        <v>760</v>
      </c>
      <c r="C26" s="2696"/>
      <c r="D26" s="2696"/>
      <c r="E26" s="2696"/>
      <c r="F26" s="2696"/>
      <c r="G26" s="2696"/>
      <c r="H26" s="2696"/>
      <c r="I26" s="2696"/>
      <c r="K26" s="29"/>
    </row>
    <row r="27" spans="1:11" ht="17.5">
      <c r="A27" s="2638"/>
      <c r="B27" s="2640" t="s">
        <v>659</v>
      </c>
      <c r="C27" s="2641"/>
      <c r="D27" s="2641"/>
      <c r="E27" s="2642"/>
      <c r="F27" s="2748" t="s">
        <v>660</v>
      </c>
      <c r="G27" s="2748"/>
      <c r="H27" s="2748"/>
      <c r="I27" s="2749"/>
      <c r="K27" s="29"/>
    </row>
    <row r="28" spans="1:11" s="66" customFormat="1" ht="27.5">
      <c r="A28" s="2639"/>
      <c r="B28" s="1031" t="s">
        <v>661</v>
      </c>
      <c r="C28" s="1032" t="s">
        <v>86</v>
      </c>
      <c r="D28" s="1032" t="s">
        <v>662</v>
      </c>
      <c r="E28" s="1033" t="s">
        <v>663</v>
      </c>
      <c r="F28" s="1031" t="s">
        <v>661</v>
      </c>
      <c r="G28" s="1032" t="s">
        <v>86</v>
      </c>
      <c r="H28" s="1032" t="s">
        <v>662</v>
      </c>
      <c r="I28" s="1034" t="s">
        <v>663</v>
      </c>
      <c r="K28" s="49"/>
    </row>
    <row r="29" spans="1:11">
      <c r="A29" s="738">
        <v>2011</v>
      </c>
      <c r="B29" s="366">
        <v>20500</v>
      </c>
      <c r="C29" s="1035">
        <v>0.495</v>
      </c>
      <c r="D29" s="1035">
        <v>0.435</v>
      </c>
      <c r="E29" s="341">
        <v>0.55500000000000005</v>
      </c>
      <c r="F29" s="366">
        <v>1400</v>
      </c>
      <c r="G29" s="1035">
        <v>0.32300000000000001</v>
      </c>
      <c r="H29" s="1035">
        <v>0.192</v>
      </c>
      <c r="I29" s="1035">
        <v>0.48899999999999999</v>
      </c>
    </row>
    <row r="30" spans="1:11">
      <c r="A30" s="1036">
        <v>2012</v>
      </c>
      <c r="B30" s="374">
        <v>18600</v>
      </c>
      <c r="C30" s="1037">
        <v>0.495</v>
      </c>
      <c r="D30" s="1037">
        <v>0.42899999999999999</v>
      </c>
      <c r="E30" s="343">
        <v>0.56100000000000005</v>
      </c>
      <c r="F30" s="1095" t="s">
        <v>114</v>
      </c>
      <c r="G30" s="1096" t="s">
        <v>114</v>
      </c>
      <c r="H30" s="1096" t="s">
        <v>114</v>
      </c>
      <c r="I30" s="1096" t="s">
        <v>114</v>
      </c>
    </row>
    <row r="31" spans="1:11">
      <c r="A31" s="738">
        <v>2013</v>
      </c>
      <c r="B31" s="366">
        <v>24500</v>
      </c>
      <c r="C31" s="1035">
        <v>0.55300000000000005</v>
      </c>
      <c r="D31" s="1035">
        <v>0.48699999999999999</v>
      </c>
      <c r="E31" s="341">
        <v>0.61699999999999999</v>
      </c>
      <c r="F31" s="366">
        <v>2600</v>
      </c>
      <c r="G31" s="1035">
        <v>0.629</v>
      </c>
      <c r="H31" s="1035">
        <v>0.45900000000000002</v>
      </c>
      <c r="I31" s="1035">
        <v>0.77300000000000002</v>
      </c>
    </row>
    <row r="32" spans="1:11">
      <c r="A32" s="1036">
        <v>2014</v>
      </c>
      <c r="B32" s="374">
        <v>22800</v>
      </c>
      <c r="C32" s="1037">
        <v>0.53500000000000003</v>
      </c>
      <c r="D32" s="1037">
        <v>0.46800000000000003</v>
      </c>
      <c r="E32" s="343">
        <v>0.60099999999999998</v>
      </c>
      <c r="F32" s="1095" t="s">
        <v>114</v>
      </c>
      <c r="G32" s="1096" t="s">
        <v>114</v>
      </c>
      <c r="H32" s="1096" t="s">
        <v>114</v>
      </c>
      <c r="I32" s="1096" t="s">
        <v>114</v>
      </c>
    </row>
    <row r="33" spans="1:9">
      <c r="A33" s="738">
        <v>2015</v>
      </c>
      <c r="B33" s="366">
        <v>24300</v>
      </c>
      <c r="C33" s="1035">
        <v>0.505</v>
      </c>
      <c r="D33" s="1035">
        <v>0.44500000000000001</v>
      </c>
      <c r="E33" s="341">
        <v>0.56499999999999995</v>
      </c>
      <c r="F33" s="366">
        <v>2300</v>
      </c>
      <c r="G33" s="1035">
        <v>0.42799999999999999</v>
      </c>
      <c r="H33" s="1035">
        <v>0.27100000000000002</v>
      </c>
      <c r="I33" s="1035">
        <v>0.60099999999999998</v>
      </c>
    </row>
    <row r="34" spans="1:9">
      <c r="A34" s="1036">
        <v>2016</v>
      </c>
      <c r="B34" s="374">
        <v>19700</v>
      </c>
      <c r="C34" s="1037">
        <v>0.438</v>
      </c>
      <c r="D34" s="1037">
        <v>0.38100000000000001</v>
      </c>
      <c r="E34" s="343">
        <v>0.497</v>
      </c>
      <c r="F34" s="374">
        <v>1600</v>
      </c>
      <c r="G34" s="1037">
        <v>0.41199999999999998</v>
      </c>
      <c r="H34" s="1037">
        <v>0.26400000000000001</v>
      </c>
      <c r="I34" s="1037">
        <v>0.57699999999999996</v>
      </c>
    </row>
    <row r="35" spans="1:9">
      <c r="A35" s="738">
        <v>2017</v>
      </c>
      <c r="B35" s="366">
        <v>22900</v>
      </c>
      <c r="C35" s="1035">
        <v>0.495</v>
      </c>
      <c r="D35" s="1035">
        <v>0.432</v>
      </c>
      <c r="E35" s="341">
        <v>0.55900000000000005</v>
      </c>
      <c r="F35" s="366">
        <v>2100</v>
      </c>
      <c r="G35" s="1035">
        <v>0.42</v>
      </c>
      <c r="H35" s="1035">
        <v>0.28000000000000003</v>
      </c>
      <c r="I35" s="1035">
        <v>0.57399999999999995</v>
      </c>
    </row>
    <row r="36" spans="1:9">
      <c r="A36" s="1036">
        <v>2018</v>
      </c>
      <c r="B36" s="374">
        <v>20400</v>
      </c>
      <c r="C36" s="1037">
        <v>0.42799999999999999</v>
      </c>
      <c r="D36" s="1037">
        <v>0.36899999999999999</v>
      </c>
      <c r="E36" s="343">
        <v>0.48899999999999999</v>
      </c>
      <c r="F36" s="374">
        <v>1800</v>
      </c>
      <c r="G36" s="1037">
        <v>0.34100000000000003</v>
      </c>
      <c r="H36" s="1037">
        <v>0.20899999999999999</v>
      </c>
      <c r="I36" s="1037">
        <v>0.502</v>
      </c>
    </row>
    <row r="37" spans="1:9">
      <c r="A37" s="1060">
        <v>2020</v>
      </c>
      <c r="B37" s="366">
        <v>9900</v>
      </c>
      <c r="C37" s="1035">
        <v>0.53</v>
      </c>
      <c r="D37" s="1035">
        <v>0.42199999999999999</v>
      </c>
      <c r="E37" s="341">
        <v>0.63400000000000001</v>
      </c>
      <c r="F37" s="1093" t="s">
        <v>114</v>
      </c>
      <c r="G37" s="1094" t="s">
        <v>114</v>
      </c>
      <c r="H37" s="1094" t="s">
        <v>114</v>
      </c>
      <c r="I37" s="1094" t="s">
        <v>114</v>
      </c>
    </row>
    <row r="38" spans="1:9" ht="33" customHeight="1">
      <c r="A38" s="3048" t="s">
        <v>708</v>
      </c>
      <c r="B38" s="3048"/>
      <c r="C38" s="3048"/>
      <c r="D38" s="3048"/>
      <c r="E38" s="3048"/>
      <c r="F38" s="3048"/>
      <c r="G38" s="3048"/>
      <c r="H38" s="3048"/>
      <c r="I38" s="3048"/>
    </row>
    <row r="39" spans="1:9" ht="14.25" customHeight="1">
      <c r="A39" s="45"/>
    </row>
    <row r="40" spans="1:9" ht="14.25" customHeight="1">
      <c r="A40" s="2778" t="s">
        <v>664</v>
      </c>
      <c r="B40" s="2515"/>
      <c r="C40" s="2515"/>
      <c r="D40" s="2515"/>
      <c r="E40" s="2515"/>
      <c r="F40" s="2515"/>
      <c r="G40" s="2515"/>
      <c r="H40" s="2515"/>
      <c r="I40" s="2515"/>
    </row>
    <row r="41" spans="1:9">
      <c r="A41" s="45"/>
    </row>
    <row r="42" spans="1:9" ht="55.5" customHeight="1">
      <c r="A42" s="2795" t="s">
        <v>665</v>
      </c>
      <c r="B42" s="2795"/>
      <c r="C42" s="2795"/>
      <c r="D42" s="2795"/>
      <c r="E42" s="2795"/>
      <c r="F42" s="2795"/>
      <c r="G42" s="2795"/>
      <c r="H42" s="2795"/>
      <c r="I42" s="2795"/>
    </row>
  </sheetData>
  <mergeCells count="17">
    <mergeCell ref="A1:I1"/>
    <mergeCell ref="A3:I3"/>
    <mergeCell ref="A5:A7"/>
    <mergeCell ref="B5:I5"/>
    <mergeCell ref="B6:E6"/>
    <mergeCell ref="F6:I6"/>
    <mergeCell ref="A38:I38"/>
    <mergeCell ref="A40:I40"/>
    <mergeCell ref="A42:I42"/>
    <mergeCell ref="A17:I17"/>
    <mergeCell ref="A19:I19"/>
    <mergeCell ref="A21:I21"/>
    <mergeCell ref="A24:I24"/>
    <mergeCell ref="A26:A28"/>
    <mergeCell ref="B26:I26"/>
    <mergeCell ref="B27:E27"/>
    <mergeCell ref="F27:I27"/>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07B6-D285-4EC2-B11E-A9FC5F3EE23D}">
  <dimension ref="A1:W249"/>
  <sheetViews>
    <sheetView workbookViewId="0">
      <selection sqref="A1:U1"/>
    </sheetView>
  </sheetViews>
  <sheetFormatPr defaultColWidth="8.58203125" defaultRowHeight="14"/>
  <cols>
    <col min="1" max="1" width="30" style="7" customWidth="1"/>
    <col min="2" max="9" width="13.33203125" style="7" customWidth="1"/>
    <col min="10" max="21" width="13.25" style="7" customWidth="1"/>
    <col min="22" max="22" width="8.58203125" style="7"/>
    <col min="23" max="23" width="8.58203125" style="8"/>
    <col min="24" max="16384" width="8.58203125" style="7"/>
  </cols>
  <sheetData>
    <row r="1" spans="1:23" s="45" customFormat="1" ht="25">
      <c r="A1" s="2477" t="s">
        <v>1562</v>
      </c>
      <c r="B1" s="2477"/>
      <c r="C1" s="2477"/>
      <c r="D1" s="2477"/>
      <c r="E1" s="2477"/>
      <c r="F1" s="2477"/>
      <c r="G1" s="2477"/>
      <c r="H1" s="2477"/>
      <c r="I1" s="2477"/>
      <c r="J1" s="2477"/>
      <c r="K1" s="2477"/>
      <c r="L1" s="2477"/>
      <c r="M1" s="2477"/>
      <c r="N1" s="2477"/>
      <c r="O1" s="2477"/>
      <c r="P1" s="2477"/>
      <c r="Q1" s="2477"/>
      <c r="R1" s="2477"/>
      <c r="S1" s="2477"/>
      <c r="T1" s="2477"/>
      <c r="U1" s="2477"/>
      <c r="V1" s="44"/>
      <c r="W1" s="54"/>
    </row>
    <row r="2" spans="1:23" s="45" customFormat="1">
      <c r="W2" s="54"/>
    </row>
    <row r="3" spans="1:23" s="45" customFormat="1" ht="17.5">
      <c r="A3" s="3063" t="s">
        <v>762</v>
      </c>
      <c r="B3" s="2630" t="s">
        <v>763</v>
      </c>
      <c r="C3" s="2631"/>
      <c r="D3" s="2631"/>
      <c r="E3" s="2631"/>
      <c r="F3" s="2631"/>
      <c r="G3" s="2631"/>
      <c r="H3" s="2631"/>
      <c r="I3" s="2631"/>
      <c r="J3" s="2631"/>
      <c r="K3" s="2631"/>
      <c r="L3" s="2631"/>
      <c r="M3" s="2631"/>
      <c r="N3" s="2631"/>
      <c r="O3" s="2631"/>
      <c r="P3" s="2631"/>
      <c r="Q3" s="2631"/>
      <c r="R3" s="2631"/>
      <c r="S3" s="2631"/>
      <c r="T3" s="2631"/>
      <c r="U3" s="2631"/>
      <c r="W3" s="29"/>
    </row>
    <row r="4" spans="1:23" s="66" customFormat="1" ht="69">
      <c r="A4" s="3063"/>
      <c r="B4" s="1097" t="s">
        <v>1563</v>
      </c>
      <c r="C4" s="1098" t="s">
        <v>1564</v>
      </c>
      <c r="D4" s="586" t="s">
        <v>1565</v>
      </c>
      <c r="E4" s="583" t="s">
        <v>1566</v>
      </c>
      <c r="F4" s="583" t="s">
        <v>1567</v>
      </c>
      <c r="G4" s="583" t="s">
        <v>1568</v>
      </c>
      <c r="H4" s="583" t="s">
        <v>1569</v>
      </c>
      <c r="I4" s="1099" t="s">
        <v>1570</v>
      </c>
      <c r="J4" s="583" t="s">
        <v>1571</v>
      </c>
      <c r="K4" s="1097" t="s">
        <v>1572</v>
      </c>
      <c r="L4" s="583" t="s">
        <v>1573</v>
      </c>
      <c r="M4" s="583" t="s">
        <v>1574</v>
      </c>
      <c r="N4" s="583" t="s">
        <v>1575</v>
      </c>
      <c r="O4" s="1100" t="s">
        <v>1576</v>
      </c>
      <c r="P4" s="1101" t="s">
        <v>1577</v>
      </c>
      <c r="Q4" s="583" t="s">
        <v>1578</v>
      </c>
      <c r="R4" s="1102" t="s">
        <v>1579</v>
      </c>
      <c r="S4" s="1097" t="s">
        <v>1580</v>
      </c>
      <c r="T4" s="586" t="s">
        <v>1581</v>
      </c>
      <c r="U4" s="1103" t="s">
        <v>783</v>
      </c>
      <c r="V4" s="1104"/>
    </row>
    <row r="5" spans="1:23" s="66" customFormat="1" ht="17.5">
      <c r="A5" s="3064"/>
      <c r="B5" s="1027" t="s">
        <v>86</v>
      </c>
      <c r="C5" s="1105" t="s">
        <v>86</v>
      </c>
      <c r="D5" s="1027" t="s">
        <v>86</v>
      </c>
      <c r="E5" s="1027" t="s">
        <v>86</v>
      </c>
      <c r="F5" s="1027" t="s">
        <v>86</v>
      </c>
      <c r="G5" s="1027" t="s">
        <v>86</v>
      </c>
      <c r="H5" s="1027" t="s">
        <v>86</v>
      </c>
      <c r="I5" s="1105" t="s">
        <v>86</v>
      </c>
      <c r="J5" s="1027" t="s">
        <v>86</v>
      </c>
      <c r="K5" s="1027" t="s">
        <v>86</v>
      </c>
      <c r="L5" s="1027" t="s">
        <v>86</v>
      </c>
      <c r="M5" s="1027" t="s">
        <v>86</v>
      </c>
      <c r="N5" s="1027" t="s">
        <v>86</v>
      </c>
      <c r="O5" s="1027" t="s">
        <v>86</v>
      </c>
      <c r="P5" s="587" t="s">
        <v>86</v>
      </c>
      <c r="Q5" s="1027" t="s">
        <v>86</v>
      </c>
      <c r="R5" s="1027" t="s">
        <v>86</v>
      </c>
      <c r="S5" s="1027" t="s">
        <v>86</v>
      </c>
      <c r="T5" s="1027" t="s">
        <v>86</v>
      </c>
      <c r="U5" s="1106" t="s">
        <v>86</v>
      </c>
      <c r="W5" s="29"/>
    </row>
    <row r="6" spans="1:23" s="45" customFormat="1">
      <c r="A6" s="1107" t="s">
        <v>89</v>
      </c>
      <c r="B6" s="1516">
        <v>0.25</v>
      </c>
      <c r="C6" s="1867">
        <v>4.9000000000000002E-2</v>
      </c>
      <c r="D6" s="1867">
        <v>0.20499999999999999</v>
      </c>
      <c r="E6" s="1867">
        <v>7.0999999999999994E-2</v>
      </c>
      <c r="F6" s="1112">
        <v>2.1999999999999999E-2</v>
      </c>
      <c r="G6" s="1867">
        <v>2.5000000000000001E-2</v>
      </c>
      <c r="H6" s="1867">
        <v>2.7E-2</v>
      </c>
      <c r="I6" s="1867">
        <v>3.2000000000000001E-2</v>
      </c>
      <c r="J6" s="1867">
        <v>1.7000000000000001E-2</v>
      </c>
      <c r="K6" s="1867">
        <v>0.13500000000000001</v>
      </c>
      <c r="L6" s="1867">
        <v>0.23699999999999999</v>
      </c>
      <c r="M6" s="1867">
        <v>0.34399999999999997</v>
      </c>
      <c r="N6" s="1867">
        <v>0.58099999999999996</v>
      </c>
      <c r="O6" s="1112">
        <v>8.5000000000000006E-2</v>
      </c>
      <c r="P6" s="1867">
        <v>0.2</v>
      </c>
      <c r="Q6" s="1112">
        <v>0.09</v>
      </c>
      <c r="R6" s="1867">
        <v>0.224</v>
      </c>
      <c r="S6" s="1112">
        <v>0.156</v>
      </c>
      <c r="T6" s="1867">
        <v>0.70599999999999996</v>
      </c>
      <c r="U6" s="1086">
        <v>0.749</v>
      </c>
      <c r="W6" s="54"/>
    </row>
    <row r="7" spans="1:23" s="45" customFormat="1">
      <c r="A7" s="1113" t="s">
        <v>85</v>
      </c>
      <c r="B7" s="1518">
        <v>0.27100000000000002</v>
      </c>
      <c r="C7" s="1868">
        <v>0.1</v>
      </c>
      <c r="D7" s="1868">
        <v>0.28399999999999997</v>
      </c>
      <c r="E7" s="1868">
        <v>0.107</v>
      </c>
      <c r="F7" s="1118">
        <v>2.4E-2</v>
      </c>
      <c r="G7" s="1868">
        <v>2.8000000000000001E-2</v>
      </c>
      <c r="H7" s="1868">
        <v>3.1E-2</v>
      </c>
      <c r="I7" s="1868">
        <v>4.1000000000000002E-2</v>
      </c>
      <c r="J7" s="1868">
        <v>2.8000000000000001E-2</v>
      </c>
      <c r="K7" s="1868">
        <v>6.3E-2</v>
      </c>
      <c r="L7" s="1868">
        <v>0.39100000000000001</v>
      </c>
      <c r="M7" s="1868">
        <v>0.35499999999999998</v>
      </c>
      <c r="N7" s="1868">
        <v>0.746</v>
      </c>
      <c r="O7" s="1118">
        <v>0.16900000000000001</v>
      </c>
      <c r="P7" s="1868">
        <v>0.251</v>
      </c>
      <c r="Q7" s="1118">
        <v>9.9000000000000005E-2</v>
      </c>
      <c r="R7" s="1868">
        <v>0.25800000000000001</v>
      </c>
      <c r="S7" s="1118">
        <v>0.111</v>
      </c>
      <c r="T7" s="1868">
        <v>0.71299999999999997</v>
      </c>
      <c r="U7" s="1088">
        <v>0.68400000000000005</v>
      </c>
      <c r="W7" s="54"/>
    </row>
    <row r="8" spans="1:23" s="45" customFormat="1" ht="15" customHeight="1">
      <c r="A8" s="1107" t="s">
        <v>90</v>
      </c>
      <c r="B8" s="1516">
        <v>0.34699999999999998</v>
      </c>
      <c r="C8" s="1867">
        <v>7.2999999999999995E-2</v>
      </c>
      <c r="D8" s="1867">
        <v>0.23200000000000001</v>
      </c>
      <c r="E8" s="1867">
        <v>7.6999999999999999E-2</v>
      </c>
      <c r="F8" s="1120" t="s">
        <v>114</v>
      </c>
      <c r="G8" s="1119" t="s">
        <v>114</v>
      </c>
      <c r="H8" s="1119" t="s">
        <v>114</v>
      </c>
      <c r="I8" s="1119" t="s">
        <v>114</v>
      </c>
      <c r="J8" s="1119" t="s">
        <v>114</v>
      </c>
      <c r="K8" s="1867">
        <v>0.04</v>
      </c>
      <c r="L8" s="1867">
        <v>0.13</v>
      </c>
      <c r="M8" s="1867">
        <v>0.30199999999999999</v>
      </c>
      <c r="N8" s="1867">
        <v>0.432</v>
      </c>
      <c r="O8" s="1119" t="s">
        <v>114</v>
      </c>
      <c r="P8" s="1867">
        <v>0.13300000000000001</v>
      </c>
      <c r="Q8" s="1119" t="s">
        <v>114</v>
      </c>
      <c r="R8" s="1867">
        <v>0.13800000000000001</v>
      </c>
      <c r="S8" s="1112">
        <v>6.4000000000000001E-2</v>
      </c>
      <c r="T8" s="1867">
        <v>0.70399999999999996</v>
      </c>
      <c r="U8" s="1086">
        <v>0.83399999999999996</v>
      </c>
      <c r="W8" s="54"/>
    </row>
    <row r="9" spans="1:23" s="45" customFormat="1">
      <c r="A9" s="1113" t="s">
        <v>91</v>
      </c>
      <c r="B9" s="1518">
        <v>0.32600000000000001</v>
      </c>
      <c r="C9" s="1868">
        <v>9.5000000000000001E-2</v>
      </c>
      <c r="D9" s="1868">
        <v>0.27500000000000002</v>
      </c>
      <c r="E9" s="1868">
        <v>7.1999999999999995E-2</v>
      </c>
      <c r="F9" s="1122" t="s">
        <v>114</v>
      </c>
      <c r="G9" s="1868">
        <v>1.7999999999999999E-2</v>
      </c>
      <c r="H9" s="1868">
        <v>2.8000000000000001E-2</v>
      </c>
      <c r="I9" s="1868">
        <v>1.7999999999999999E-2</v>
      </c>
      <c r="J9" s="1868">
        <v>0.03</v>
      </c>
      <c r="K9" s="1868">
        <v>4.2999999999999997E-2</v>
      </c>
      <c r="L9" s="1868">
        <v>0.185</v>
      </c>
      <c r="M9" s="1868">
        <v>0.374</v>
      </c>
      <c r="N9" s="1868">
        <v>0.55900000000000005</v>
      </c>
      <c r="O9" s="1118">
        <v>8.3000000000000004E-2</v>
      </c>
      <c r="P9" s="1868">
        <v>0.129</v>
      </c>
      <c r="Q9" s="1118">
        <v>4.5999999999999999E-2</v>
      </c>
      <c r="R9" s="1868">
        <v>0.14399999999999999</v>
      </c>
      <c r="S9" s="1118">
        <v>7.0999999999999994E-2</v>
      </c>
      <c r="T9" s="1868">
        <v>0.77800000000000002</v>
      </c>
      <c r="U9" s="1088">
        <v>0.751</v>
      </c>
      <c r="W9" s="54"/>
    </row>
    <row r="10" spans="1:23" s="45" customFormat="1">
      <c r="A10" s="1107" t="s">
        <v>92</v>
      </c>
      <c r="B10" s="1516">
        <v>0.318</v>
      </c>
      <c r="C10" s="1867">
        <v>7.6999999999999999E-2</v>
      </c>
      <c r="D10" s="1867">
        <v>0.28000000000000003</v>
      </c>
      <c r="E10" s="1867">
        <v>9.2999999999999999E-2</v>
      </c>
      <c r="F10" s="1112">
        <v>1.0999999999999999E-2</v>
      </c>
      <c r="G10" s="1867">
        <v>2.8000000000000001E-2</v>
      </c>
      <c r="H10" s="1867">
        <v>1.0999999999999999E-2</v>
      </c>
      <c r="I10" s="1867">
        <v>0.02</v>
      </c>
      <c r="J10" s="1867">
        <v>1.6E-2</v>
      </c>
      <c r="K10" s="1867">
        <v>5.5E-2</v>
      </c>
      <c r="L10" s="1867">
        <v>0.215</v>
      </c>
      <c r="M10" s="1867">
        <v>0.33700000000000002</v>
      </c>
      <c r="N10" s="1867">
        <v>0.55200000000000005</v>
      </c>
      <c r="O10" s="1112">
        <v>8.3000000000000004E-2</v>
      </c>
      <c r="P10" s="1867">
        <v>0.159</v>
      </c>
      <c r="Q10" s="1112">
        <v>4.4999999999999998E-2</v>
      </c>
      <c r="R10" s="1867">
        <v>0.16900000000000001</v>
      </c>
      <c r="S10" s="1112">
        <v>0.112</v>
      </c>
      <c r="T10" s="1867">
        <v>0.68799999999999994</v>
      </c>
      <c r="U10" s="1086">
        <v>0.79900000000000004</v>
      </c>
      <c r="W10" s="54"/>
    </row>
    <row r="11" spans="1:23" s="45" customFormat="1">
      <c r="A11" s="1113" t="s">
        <v>93</v>
      </c>
      <c r="B11" s="1518">
        <v>0.161</v>
      </c>
      <c r="C11" s="1121" t="s">
        <v>114</v>
      </c>
      <c r="D11" s="1868">
        <v>0.27800000000000002</v>
      </c>
      <c r="E11" s="1868">
        <v>8.7999999999999995E-2</v>
      </c>
      <c r="F11" s="1122" t="s">
        <v>114</v>
      </c>
      <c r="G11" s="1121" t="s">
        <v>114</v>
      </c>
      <c r="H11" s="1121" t="s">
        <v>114</v>
      </c>
      <c r="I11" s="1121" t="s">
        <v>114</v>
      </c>
      <c r="J11" s="1121" t="s">
        <v>114</v>
      </c>
      <c r="K11" s="1121" t="s">
        <v>114</v>
      </c>
      <c r="L11" s="1868">
        <v>0.25700000000000001</v>
      </c>
      <c r="M11" s="1868">
        <v>0.40799999999999997</v>
      </c>
      <c r="N11" s="1868">
        <v>0.66600000000000004</v>
      </c>
      <c r="O11" s="1118">
        <v>0.10199999999999999</v>
      </c>
      <c r="P11" s="1868">
        <v>0.151</v>
      </c>
      <c r="Q11" s="1121" t="s">
        <v>114</v>
      </c>
      <c r="R11" s="1868">
        <v>0.18</v>
      </c>
      <c r="S11" s="1118">
        <v>0.157</v>
      </c>
      <c r="T11" s="1868">
        <v>0.78100000000000003</v>
      </c>
      <c r="U11" s="1088">
        <v>0.68899999999999995</v>
      </c>
      <c r="W11" s="54"/>
    </row>
    <row r="12" spans="1:23" s="45" customFormat="1">
      <c r="A12" s="1107" t="s">
        <v>94</v>
      </c>
      <c r="B12" s="1516">
        <v>0.27500000000000002</v>
      </c>
      <c r="C12" s="1119" t="s">
        <v>114</v>
      </c>
      <c r="D12" s="1867">
        <v>0.25600000000000001</v>
      </c>
      <c r="E12" s="1119" t="s">
        <v>114</v>
      </c>
      <c r="F12" s="1120" t="s">
        <v>114</v>
      </c>
      <c r="G12" s="1119" t="s">
        <v>114</v>
      </c>
      <c r="H12" s="1119" t="s">
        <v>114</v>
      </c>
      <c r="I12" s="1119" t="s">
        <v>114</v>
      </c>
      <c r="J12" s="1119" t="s">
        <v>114</v>
      </c>
      <c r="K12" s="1119" t="s">
        <v>114</v>
      </c>
      <c r="L12" s="1867">
        <v>0.20200000000000001</v>
      </c>
      <c r="M12" s="1867">
        <v>0.48499999999999999</v>
      </c>
      <c r="N12" s="1867">
        <v>0.68700000000000006</v>
      </c>
      <c r="O12" s="1112">
        <v>0.15</v>
      </c>
      <c r="P12" s="1867">
        <v>0.129</v>
      </c>
      <c r="Q12" s="1119" t="s">
        <v>114</v>
      </c>
      <c r="R12" s="1867">
        <v>0.13600000000000001</v>
      </c>
      <c r="S12" s="1112">
        <v>0.22500000000000001</v>
      </c>
      <c r="T12" s="1867">
        <v>0.65300000000000002</v>
      </c>
      <c r="U12" s="1086">
        <v>0.57799999999999996</v>
      </c>
      <c r="W12" s="54"/>
    </row>
    <row r="13" spans="1:23" s="45" customFormat="1">
      <c r="A13" s="1113" t="s">
        <v>95</v>
      </c>
      <c r="B13" s="1518">
        <v>0.38100000000000001</v>
      </c>
      <c r="C13" s="1868">
        <v>9.0999999999999998E-2</v>
      </c>
      <c r="D13" s="1868">
        <v>0.32</v>
      </c>
      <c r="E13" s="1868">
        <v>7.2999999999999995E-2</v>
      </c>
      <c r="F13" s="1122" t="s">
        <v>114</v>
      </c>
      <c r="G13" s="1121" t="s">
        <v>114</v>
      </c>
      <c r="H13" s="1121" t="s">
        <v>114</v>
      </c>
      <c r="I13" s="1121" t="s">
        <v>114</v>
      </c>
      <c r="J13" s="1121" t="s">
        <v>114</v>
      </c>
      <c r="K13" s="1868">
        <v>4.2000000000000003E-2</v>
      </c>
      <c r="L13" s="1868">
        <v>0.157</v>
      </c>
      <c r="M13" s="1868">
        <v>0.27900000000000003</v>
      </c>
      <c r="N13" s="1868">
        <v>0.436</v>
      </c>
      <c r="O13" s="1118">
        <v>0.13700000000000001</v>
      </c>
      <c r="P13" s="1868">
        <v>0.23899999999999999</v>
      </c>
      <c r="Q13" s="1118">
        <v>8.7999999999999995E-2</v>
      </c>
      <c r="R13" s="1868">
        <v>0.247</v>
      </c>
      <c r="S13" s="1118">
        <v>0.14000000000000001</v>
      </c>
      <c r="T13" s="1868">
        <v>0.76200000000000001</v>
      </c>
      <c r="U13" s="1088">
        <v>0.75800000000000001</v>
      </c>
      <c r="W13" s="54"/>
    </row>
    <row r="14" spans="1:23" s="45" customFormat="1">
      <c r="A14" s="1107" t="s">
        <v>96</v>
      </c>
      <c r="B14" s="1516">
        <v>0.32500000000000001</v>
      </c>
      <c r="C14" s="1867">
        <v>8.8999999999999996E-2</v>
      </c>
      <c r="D14" s="1867">
        <v>0.253</v>
      </c>
      <c r="E14" s="1119" t="s">
        <v>114</v>
      </c>
      <c r="F14" s="1120" t="s">
        <v>114</v>
      </c>
      <c r="G14" s="1119" t="s">
        <v>114</v>
      </c>
      <c r="H14" s="1119" t="s">
        <v>114</v>
      </c>
      <c r="I14" s="1516">
        <v>0.106</v>
      </c>
      <c r="J14" s="1119" t="s">
        <v>114</v>
      </c>
      <c r="K14" s="1119" t="s">
        <v>114</v>
      </c>
      <c r="L14" s="1867">
        <v>0.46100000000000002</v>
      </c>
      <c r="M14" s="1867">
        <v>0.33900000000000002</v>
      </c>
      <c r="N14" s="1867">
        <v>0.80100000000000005</v>
      </c>
      <c r="O14" s="1112">
        <v>0.20499999999999999</v>
      </c>
      <c r="P14" s="1867">
        <v>0.184</v>
      </c>
      <c r="Q14" s="1112">
        <v>7.2999999999999995E-2</v>
      </c>
      <c r="R14" s="1867">
        <v>0.191</v>
      </c>
      <c r="S14" s="1112">
        <v>7.5999999999999998E-2</v>
      </c>
      <c r="T14" s="1867">
        <v>0.74199999999999999</v>
      </c>
      <c r="U14" s="1086">
        <v>0.67800000000000005</v>
      </c>
      <c r="W14" s="54"/>
    </row>
    <row r="15" spans="1:23" s="45" customFormat="1">
      <c r="A15" s="1123" t="s">
        <v>97</v>
      </c>
      <c r="B15" s="1518">
        <v>0.32800000000000001</v>
      </c>
      <c r="C15" s="1121" t="s">
        <v>114</v>
      </c>
      <c r="D15" s="1868">
        <v>0.34</v>
      </c>
      <c r="E15" s="1121" t="s">
        <v>114</v>
      </c>
      <c r="F15" s="1121" t="s">
        <v>114</v>
      </c>
      <c r="G15" s="1121" t="s">
        <v>114</v>
      </c>
      <c r="H15" s="1121" t="s">
        <v>114</v>
      </c>
      <c r="I15" s="1121" t="s">
        <v>114</v>
      </c>
      <c r="J15" s="1121" t="s">
        <v>114</v>
      </c>
      <c r="K15" s="1121" t="s">
        <v>114</v>
      </c>
      <c r="L15" s="1868">
        <v>0.36899999999999999</v>
      </c>
      <c r="M15" s="1868">
        <v>0.33400000000000002</v>
      </c>
      <c r="N15" s="1868">
        <v>0.70299999999999996</v>
      </c>
      <c r="O15" s="1121" t="s">
        <v>114</v>
      </c>
      <c r="P15" s="1868">
        <v>0.14199999999999999</v>
      </c>
      <c r="Q15" s="1121" t="s">
        <v>114</v>
      </c>
      <c r="R15" s="1868">
        <v>0.16300000000000001</v>
      </c>
      <c r="S15" s="1118">
        <v>0.11899999999999999</v>
      </c>
      <c r="T15" s="1868">
        <v>0.76800000000000002</v>
      </c>
      <c r="U15" s="1088">
        <v>0.54400000000000004</v>
      </c>
      <c r="W15" s="54"/>
    </row>
    <row r="16" spans="1:23" s="45" customFormat="1">
      <c r="A16" s="3062" t="s">
        <v>708</v>
      </c>
      <c r="B16" s="3062"/>
      <c r="C16" s="3062"/>
      <c r="D16" s="3062"/>
      <c r="E16" s="3062"/>
      <c r="F16" s="3062"/>
      <c r="G16" s="3062"/>
      <c r="H16" s="3062"/>
      <c r="I16" s="3062"/>
      <c r="J16" s="3062"/>
      <c r="K16" s="3062"/>
      <c r="L16" s="3062"/>
      <c r="M16" s="3062"/>
      <c r="N16" s="3062"/>
      <c r="O16" s="3062"/>
      <c r="P16" s="3062"/>
      <c r="Q16" s="3062"/>
      <c r="R16" s="3062"/>
      <c r="S16" s="3062"/>
      <c r="T16" s="3062"/>
      <c r="U16" s="3062"/>
      <c r="W16" s="54"/>
    </row>
    <row r="17" spans="1:23" s="45" customFormat="1">
      <c r="A17" s="1028"/>
      <c r="B17" s="1124"/>
      <c r="C17" s="1124"/>
      <c r="D17" s="1124"/>
      <c r="E17" s="1124"/>
      <c r="F17" s="1124"/>
      <c r="G17" s="1124"/>
      <c r="H17" s="1124"/>
      <c r="I17" s="1124"/>
      <c r="J17" s="1124"/>
      <c r="K17" s="1124"/>
      <c r="W17" s="54"/>
    </row>
    <row r="18" spans="1:23" s="45" customFormat="1">
      <c r="A18" s="2778" t="s">
        <v>664</v>
      </c>
      <c r="B18" s="2515"/>
      <c r="C18" s="2515"/>
      <c r="D18" s="2515"/>
      <c r="E18" s="2515"/>
      <c r="F18" s="2515"/>
      <c r="G18" s="2515"/>
      <c r="H18" s="2515"/>
      <c r="I18" s="2515"/>
      <c r="J18" s="2515"/>
      <c r="K18" s="22"/>
      <c r="W18" s="54"/>
    </row>
    <row r="21" spans="1:23" s="45" customFormat="1" ht="17.5">
      <c r="A21" s="3063" t="s">
        <v>762</v>
      </c>
      <c r="B21" s="2630" t="s">
        <v>763</v>
      </c>
      <c r="C21" s="2631"/>
      <c r="D21" s="2631"/>
      <c r="E21" s="2631"/>
      <c r="F21" s="2631"/>
      <c r="G21" s="2631"/>
      <c r="H21" s="2631"/>
      <c r="I21" s="2631"/>
      <c r="J21" s="2631"/>
      <c r="K21" s="2631"/>
      <c r="L21" s="2631"/>
      <c r="M21" s="2631"/>
      <c r="N21" s="2631"/>
      <c r="O21" s="2631"/>
      <c r="P21" s="2631"/>
      <c r="Q21" s="2631"/>
      <c r="R21" s="2631"/>
      <c r="S21" s="2631"/>
      <c r="T21" s="2631"/>
      <c r="U21" s="2631"/>
      <c r="W21" s="29"/>
    </row>
    <row r="22" spans="1:23" s="66" customFormat="1" ht="69">
      <c r="A22" s="3063"/>
      <c r="B22" s="1097" t="s">
        <v>1563</v>
      </c>
      <c r="C22" s="1098" t="s">
        <v>1564</v>
      </c>
      <c r="D22" s="586" t="s">
        <v>1565</v>
      </c>
      <c r="E22" s="583" t="s">
        <v>1566</v>
      </c>
      <c r="F22" s="583" t="s">
        <v>1567</v>
      </c>
      <c r="G22" s="583" t="s">
        <v>1568</v>
      </c>
      <c r="H22" s="583" t="s">
        <v>1569</v>
      </c>
      <c r="I22" s="1099" t="s">
        <v>1570</v>
      </c>
      <c r="J22" s="583" t="s">
        <v>1571</v>
      </c>
      <c r="K22" s="1097" t="s">
        <v>1572</v>
      </c>
      <c r="L22" s="583" t="s">
        <v>1573</v>
      </c>
      <c r="M22" s="583" t="s">
        <v>1574</v>
      </c>
      <c r="N22" s="583" t="s">
        <v>1575</v>
      </c>
      <c r="O22" s="1100" t="s">
        <v>1576</v>
      </c>
      <c r="P22" s="1101" t="s">
        <v>1577</v>
      </c>
      <c r="Q22" s="583" t="s">
        <v>1578</v>
      </c>
      <c r="R22" s="1102" t="s">
        <v>1579</v>
      </c>
      <c r="S22" s="1097" t="s">
        <v>1580</v>
      </c>
      <c r="T22" s="586" t="s">
        <v>1581</v>
      </c>
      <c r="U22" s="1103" t="s">
        <v>783</v>
      </c>
      <c r="V22" s="1104"/>
    </row>
    <row r="23" spans="1:23" s="66" customFormat="1" ht="17.5">
      <c r="A23" s="3064"/>
      <c r="B23" s="1027" t="s">
        <v>112</v>
      </c>
      <c r="C23" s="1027" t="s">
        <v>112</v>
      </c>
      <c r="D23" s="1027" t="s">
        <v>112</v>
      </c>
      <c r="E23" s="1027" t="s">
        <v>112</v>
      </c>
      <c r="F23" s="1027" t="s">
        <v>112</v>
      </c>
      <c r="G23" s="1027" t="s">
        <v>112</v>
      </c>
      <c r="H23" s="1027" t="s">
        <v>112</v>
      </c>
      <c r="I23" s="1027" t="s">
        <v>112</v>
      </c>
      <c r="J23" s="1027" t="s">
        <v>112</v>
      </c>
      <c r="K23" s="1027" t="s">
        <v>112</v>
      </c>
      <c r="L23" s="1027" t="s">
        <v>112</v>
      </c>
      <c r="M23" s="1027" t="s">
        <v>112</v>
      </c>
      <c r="N23" s="1027" t="s">
        <v>112</v>
      </c>
      <c r="O23" s="1027" t="s">
        <v>112</v>
      </c>
      <c r="P23" s="1027" t="s">
        <v>112</v>
      </c>
      <c r="Q23" s="1027" t="s">
        <v>112</v>
      </c>
      <c r="R23" s="1027" t="s">
        <v>112</v>
      </c>
      <c r="S23" s="1027" t="s">
        <v>112</v>
      </c>
      <c r="T23" s="1027" t="s">
        <v>112</v>
      </c>
      <c r="U23" s="1027" t="s">
        <v>112</v>
      </c>
      <c r="V23" s="29"/>
      <c r="W23" s="29"/>
    </row>
    <row r="24" spans="1:23" s="45" customFormat="1">
      <c r="A24" s="1107" t="s">
        <v>89</v>
      </c>
      <c r="B24" s="1869">
        <v>80400</v>
      </c>
      <c r="C24" s="1128">
        <v>18200</v>
      </c>
      <c r="D24" s="1128">
        <v>76300</v>
      </c>
      <c r="E24" s="1128">
        <v>20500</v>
      </c>
      <c r="F24" s="1128">
        <v>9700</v>
      </c>
      <c r="G24" s="1128">
        <v>11300</v>
      </c>
      <c r="H24" s="1128">
        <v>11300</v>
      </c>
      <c r="I24" s="1128">
        <v>12700</v>
      </c>
      <c r="J24" s="1128">
        <v>6900</v>
      </c>
      <c r="K24" s="1128">
        <v>53700</v>
      </c>
      <c r="L24" s="1128">
        <v>63900</v>
      </c>
      <c r="M24" s="1128">
        <v>96200</v>
      </c>
      <c r="N24" s="1128">
        <v>160100</v>
      </c>
      <c r="O24" s="536">
        <v>21600</v>
      </c>
      <c r="P24" s="1128">
        <v>45300</v>
      </c>
      <c r="Q24" s="536">
        <v>23800</v>
      </c>
      <c r="R24" s="1128">
        <v>53000</v>
      </c>
      <c r="S24" s="536">
        <v>43700</v>
      </c>
      <c r="T24" s="1128">
        <v>209300</v>
      </c>
      <c r="U24" s="366">
        <v>212600</v>
      </c>
      <c r="V24" s="54"/>
      <c r="W24" s="54"/>
    </row>
    <row r="25" spans="1:23" s="45" customFormat="1">
      <c r="A25" s="1113" t="s">
        <v>85</v>
      </c>
      <c r="B25" s="1870">
        <v>49800</v>
      </c>
      <c r="C25" s="1132">
        <v>21100</v>
      </c>
      <c r="D25" s="1132">
        <v>61200</v>
      </c>
      <c r="E25" s="1132">
        <v>23700</v>
      </c>
      <c r="F25" s="1132">
        <v>5000</v>
      </c>
      <c r="G25" s="1132">
        <v>5800</v>
      </c>
      <c r="H25" s="1132">
        <v>6700</v>
      </c>
      <c r="I25" s="1132">
        <v>8900</v>
      </c>
      <c r="J25" s="1132">
        <v>6000</v>
      </c>
      <c r="K25" s="1132">
        <v>13700</v>
      </c>
      <c r="L25" s="1132">
        <v>81700</v>
      </c>
      <c r="M25" s="1132">
        <v>76000</v>
      </c>
      <c r="N25" s="1132">
        <v>157700</v>
      </c>
      <c r="O25" s="535">
        <v>35800</v>
      </c>
      <c r="P25" s="1132">
        <v>53200</v>
      </c>
      <c r="Q25" s="535">
        <v>20600</v>
      </c>
      <c r="R25" s="1132">
        <v>54800</v>
      </c>
      <c r="S25" s="535">
        <v>24700</v>
      </c>
      <c r="T25" s="1132">
        <v>156500</v>
      </c>
      <c r="U25" s="374">
        <v>136100</v>
      </c>
      <c r="V25" s="54"/>
      <c r="W25" s="54"/>
    </row>
    <row r="26" spans="1:23" s="45" customFormat="1" ht="15" customHeight="1">
      <c r="A26" s="1107" t="s">
        <v>90</v>
      </c>
      <c r="B26" s="1869">
        <v>23300</v>
      </c>
      <c r="C26" s="1128">
        <v>7000</v>
      </c>
      <c r="D26" s="1128">
        <v>20100</v>
      </c>
      <c r="E26" s="1128">
        <v>4700</v>
      </c>
      <c r="F26" s="1119" t="s">
        <v>114</v>
      </c>
      <c r="G26" s="1119" t="s">
        <v>114</v>
      </c>
      <c r="H26" s="1119" t="s">
        <v>114</v>
      </c>
      <c r="I26" s="1119" t="s">
        <v>114</v>
      </c>
      <c r="J26" s="1119" t="s">
        <v>114</v>
      </c>
      <c r="K26" s="1128">
        <v>4600</v>
      </c>
      <c r="L26" s="1128">
        <v>7100</v>
      </c>
      <c r="M26" s="1128">
        <v>16900</v>
      </c>
      <c r="N26" s="1128">
        <v>24000</v>
      </c>
      <c r="O26" s="1119" t="s">
        <v>114</v>
      </c>
      <c r="P26" s="1128">
        <v>5600</v>
      </c>
      <c r="Q26" s="1119" t="s">
        <v>114</v>
      </c>
      <c r="R26" s="1128">
        <v>5800</v>
      </c>
      <c r="S26" s="536">
        <v>3800</v>
      </c>
      <c r="T26" s="1128">
        <v>45400</v>
      </c>
      <c r="U26" s="366">
        <v>53600</v>
      </c>
      <c r="V26" s="54"/>
      <c r="W26" s="54"/>
    </row>
    <row r="27" spans="1:23" s="45" customFormat="1">
      <c r="A27" s="1113" t="s">
        <v>91</v>
      </c>
      <c r="B27" s="1870">
        <v>55900</v>
      </c>
      <c r="C27" s="1132">
        <v>20100</v>
      </c>
      <c r="D27" s="1132">
        <v>56700</v>
      </c>
      <c r="E27" s="1132">
        <v>14400</v>
      </c>
      <c r="F27" s="1121" t="s">
        <v>114</v>
      </c>
      <c r="G27" s="1132">
        <v>3300</v>
      </c>
      <c r="H27" s="1132">
        <v>5800</v>
      </c>
      <c r="I27" s="1132">
        <v>3700</v>
      </c>
      <c r="J27" s="1132">
        <v>5900</v>
      </c>
      <c r="K27" s="1132">
        <v>10100</v>
      </c>
      <c r="L27" s="1132">
        <v>32000</v>
      </c>
      <c r="M27" s="1132">
        <v>66900</v>
      </c>
      <c r="N27" s="1132">
        <v>98900</v>
      </c>
      <c r="O27" s="535">
        <v>14400</v>
      </c>
      <c r="P27" s="1132">
        <v>21100</v>
      </c>
      <c r="Q27" s="535">
        <v>7900</v>
      </c>
      <c r="R27" s="1132">
        <v>23900</v>
      </c>
      <c r="S27" s="535">
        <v>13700</v>
      </c>
      <c r="T27" s="1132">
        <v>149200</v>
      </c>
      <c r="U27" s="374">
        <v>123600</v>
      </c>
      <c r="V27" s="54"/>
      <c r="W27" s="54"/>
    </row>
    <row r="28" spans="1:23" s="45" customFormat="1">
      <c r="A28" s="1107" t="s">
        <v>92</v>
      </c>
      <c r="B28" s="1869">
        <v>70700</v>
      </c>
      <c r="C28" s="1128">
        <v>25600</v>
      </c>
      <c r="D28" s="1128">
        <v>72900</v>
      </c>
      <c r="E28" s="1128">
        <v>15500</v>
      </c>
      <c r="F28" s="1128">
        <v>4600</v>
      </c>
      <c r="G28" s="1128">
        <v>7500</v>
      </c>
      <c r="H28" s="1128">
        <v>4100</v>
      </c>
      <c r="I28" s="1128">
        <v>5800</v>
      </c>
      <c r="J28" s="1128">
        <v>5300</v>
      </c>
      <c r="K28" s="1128">
        <v>16800</v>
      </c>
      <c r="L28" s="1128">
        <v>30600</v>
      </c>
      <c r="M28" s="1128">
        <v>64800</v>
      </c>
      <c r="N28" s="1128">
        <v>95500</v>
      </c>
      <c r="O28" s="536">
        <v>15200</v>
      </c>
      <c r="P28" s="1128">
        <v>19700</v>
      </c>
      <c r="Q28" s="536">
        <v>7300</v>
      </c>
      <c r="R28" s="1128">
        <v>22400</v>
      </c>
      <c r="S28" s="536">
        <v>17000</v>
      </c>
      <c r="T28" s="1128">
        <v>144100</v>
      </c>
      <c r="U28" s="366">
        <v>166100</v>
      </c>
      <c r="V28" s="54"/>
      <c r="W28" s="54"/>
    </row>
    <row r="29" spans="1:23" s="45" customFormat="1">
      <c r="A29" s="1113" t="s">
        <v>93</v>
      </c>
      <c r="B29" s="1870">
        <v>4700</v>
      </c>
      <c r="C29" s="1121" t="s">
        <v>114</v>
      </c>
      <c r="D29" s="1132">
        <v>9000</v>
      </c>
      <c r="E29" s="1132">
        <v>3400</v>
      </c>
      <c r="F29" s="1121" t="s">
        <v>114</v>
      </c>
      <c r="G29" s="1121" t="s">
        <v>114</v>
      </c>
      <c r="H29" s="1121" t="s">
        <v>114</v>
      </c>
      <c r="I29" s="1121" t="s">
        <v>114</v>
      </c>
      <c r="J29" s="1121" t="s">
        <v>114</v>
      </c>
      <c r="K29" s="1121" t="s">
        <v>114</v>
      </c>
      <c r="L29" s="1132">
        <v>8900</v>
      </c>
      <c r="M29" s="1132">
        <v>14200</v>
      </c>
      <c r="N29" s="1132">
        <v>23100</v>
      </c>
      <c r="O29" s="535">
        <v>3600</v>
      </c>
      <c r="P29" s="1132">
        <v>5400</v>
      </c>
      <c r="Q29" s="1121" t="s">
        <v>114</v>
      </c>
      <c r="R29" s="1132">
        <v>6600</v>
      </c>
      <c r="S29" s="535">
        <v>6100</v>
      </c>
      <c r="T29" s="1132">
        <v>27700</v>
      </c>
      <c r="U29" s="374">
        <v>20400</v>
      </c>
      <c r="V29" s="54"/>
      <c r="W29" s="54"/>
    </row>
    <row r="30" spans="1:23" s="45" customFormat="1">
      <c r="A30" s="1107" t="s">
        <v>94</v>
      </c>
      <c r="B30" s="1869">
        <v>4300</v>
      </c>
      <c r="C30" s="1119" t="s">
        <v>114</v>
      </c>
      <c r="D30" s="1128">
        <v>5200</v>
      </c>
      <c r="E30" s="1119" t="s">
        <v>114</v>
      </c>
      <c r="F30" s="1119" t="s">
        <v>114</v>
      </c>
      <c r="G30" s="1119" t="s">
        <v>114</v>
      </c>
      <c r="H30" s="1119" t="s">
        <v>114</v>
      </c>
      <c r="I30" s="1119" t="s">
        <v>114</v>
      </c>
      <c r="J30" s="1119" t="s">
        <v>114</v>
      </c>
      <c r="K30" s="1119" t="s">
        <v>114</v>
      </c>
      <c r="L30" s="1128">
        <v>3300</v>
      </c>
      <c r="M30" s="1128">
        <v>7200</v>
      </c>
      <c r="N30" s="1128">
        <v>10500</v>
      </c>
      <c r="O30" s="536">
        <v>2600</v>
      </c>
      <c r="P30" s="1128">
        <v>2300</v>
      </c>
      <c r="Q30" s="1119" t="s">
        <v>114</v>
      </c>
      <c r="R30" s="1128">
        <v>2400</v>
      </c>
      <c r="S30" s="536">
        <v>4000</v>
      </c>
      <c r="T30" s="1128">
        <v>10900</v>
      </c>
      <c r="U30" s="366">
        <v>11400</v>
      </c>
      <c r="V30" s="54"/>
      <c r="W30" s="54"/>
    </row>
    <row r="31" spans="1:23" s="45" customFormat="1">
      <c r="A31" s="1113" t="s">
        <v>95</v>
      </c>
      <c r="B31" s="1870">
        <v>15100</v>
      </c>
      <c r="C31" s="1132">
        <v>5100</v>
      </c>
      <c r="D31" s="1132">
        <v>16400</v>
      </c>
      <c r="E31" s="1132">
        <v>3300</v>
      </c>
      <c r="F31" s="1121" t="s">
        <v>114</v>
      </c>
      <c r="G31" s="1121" t="s">
        <v>114</v>
      </c>
      <c r="H31" s="1121" t="s">
        <v>114</v>
      </c>
      <c r="I31" s="1121" t="s">
        <v>114</v>
      </c>
      <c r="J31" s="1121" t="s">
        <v>114</v>
      </c>
      <c r="K31" s="1132">
        <v>2400</v>
      </c>
      <c r="L31" s="1132">
        <v>6900</v>
      </c>
      <c r="M31" s="1132">
        <v>12900</v>
      </c>
      <c r="N31" s="1132">
        <v>19800</v>
      </c>
      <c r="O31" s="535">
        <v>5400</v>
      </c>
      <c r="P31" s="1132">
        <v>9900</v>
      </c>
      <c r="Q31" s="535">
        <v>3700</v>
      </c>
      <c r="R31" s="1132">
        <v>10300</v>
      </c>
      <c r="S31" s="535">
        <v>6300</v>
      </c>
      <c r="T31" s="1132">
        <v>37100</v>
      </c>
      <c r="U31" s="374">
        <v>44600</v>
      </c>
      <c r="V31" s="54"/>
      <c r="W31" s="54"/>
    </row>
    <row r="32" spans="1:23" s="45" customFormat="1">
      <c r="A32" s="1107" t="s">
        <v>96</v>
      </c>
      <c r="B32" s="1869">
        <v>7900</v>
      </c>
      <c r="C32" s="1128">
        <v>3900</v>
      </c>
      <c r="D32" s="1128">
        <v>9300</v>
      </c>
      <c r="E32" s="1119" t="s">
        <v>114</v>
      </c>
      <c r="F32" s="1119" t="s">
        <v>114</v>
      </c>
      <c r="G32" s="1119" t="s">
        <v>114</v>
      </c>
      <c r="H32" s="1119" t="s">
        <v>114</v>
      </c>
      <c r="I32" s="1128">
        <v>1000</v>
      </c>
      <c r="J32" s="1119" t="s">
        <v>114</v>
      </c>
      <c r="K32" s="1119" t="s">
        <v>114</v>
      </c>
      <c r="L32" s="1128">
        <v>24000</v>
      </c>
      <c r="M32" s="1128">
        <v>13300</v>
      </c>
      <c r="N32" s="1128">
        <v>37400</v>
      </c>
      <c r="O32" s="536">
        <v>7400</v>
      </c>
      <c r="P32" s="1128">
        <v>10300</v>
      </c>
      <c r="Q32" s="536">
        <v>4600</v>
      </c>
      <c r="R32" s="1128">
        <v>10700</v>
      </c>
      <c r="S32" s="536">
        <v>4200</v>
      </c>
      <c r="T32" s="1128">
        <v>33500</v>
      </c>
      <c r="U32" s="366">
        <v>32000</v>
      </c>
      <c r="V32" s="54"/>
      <c r="W32" s="54"/>
    </row>
    <row r="33" spans="1:23" s="45" customFormat="1">
      <c r="A33" s="1123" t="s">
        <v>97</v>
      </c>
      <c r="B33" s="1870">
        <v>2700</v>
      </c>
      <c r="C33" s="1121" t="s">
        <v>114</v>
      </c>
      <c r="D33" s="1132">
        <v>4100</v>
      </c>
      <c r="E33" s="1121" t="s">
        <v>114</v>
      </c>
      <c r="F33" s="1121" t="s">
        <v>114</v>
      </c>
      <c r="G33" s="1121" t="s">
        <v>114</v>
      </c>
      <c r="H33" s="1121" t="s">
        <v>114</v>
      </c>
      <c r="I33" s="1121" t="s">
        <v>114</v>
      </c>
      <c r="J33" s="1121" t="s">
        <v>114</v>
      </c>
      <c r="K33" s="1121" t="s">
        <v>114</v>
      </c>
      <c r="L33" s="1132">
        <v>5300</v>
      </c>
      <c r="M33" s="1132">
        <v>4600</v>
      </c>
      <c r="N33" s="1132">
        <v>9900</v>
      </c>
      <c r="O33" s="1121" t="s">
        <v>114</v>
      </c>
      <c r="P33" s="1132">
        <v>1800</v>
      </c>
      <c r="Q33" s="1121" t="s">
        <v>114</v>
      </c>
      <c r="R33" s="1132">
        <v>1900</v>
      </c>
      <c r="S33" s="535">
        <v>1700</v>
      </c>
      <c r="T33" s="1132">
        <v>11500</v>
      </c>
      <c r="U33" s="374">
        <v>11300</v>
      </c>
      <c r="V33" s="54"/>
      <c r="W33" s="54"/>
    </row>
    <row r="34" spans="1:23" s="45" customFormat="1">
      <c r="A34" s="3062" t="s">
        <v>708</v>
      </c>
      <c r="B34" s="3062"/>
      <c r="C34" s="3062"/>
      <c r="D34" s="3062"/>
      <c r="E34" s="3062"/>
      <c r="F34" s="3062"/>
      <c r="G34" s="3062"/>
      <c r="H34" s="3062"/>
      <c r="I34" s="3062"/>
      <c r="J34" s="3062"/>
      <c r="K34" s="3062"/>
      <c r="L34" s="3062"/>
      <c r="M34" s="3062"/>
      <c r="N34" s="3062"/>
      <c r="O34" s="3062"/>
      <c r="P34" s="3062"/>
      <c r="Q34" s="3062"/>
      <c r="R34" s="3062"/>
      <c r="S34" s="3062"/>
      <c r="T34" s="3062"/>
      <c r="U34" s="3062"/>
      <c r="V34" s="54"/>
      <c r="W34" s="54"/>
    </row>
    <row r="35" spans="1:23" s="45" customFormat="1">
      <c r="A35" s="1028"/>
      <c r="B35" s="1124"/>
      <c r="C35" s="1124"/>
      <c r="D35" s="1124"/>
      <c r="E35" s="1124"/>
      <c r="F35" s="1124"/>
      <c r="G35" s="1124"/>
      <c r="H35" s="1124"/>
      <c r="I35" s="1124"/>
      <c r="J35" s="1124"/>
      <c r="K35" s="1124"/>
      <c r="W35" s="54"/>
    </row>
    <row r="36" spans="1:23" s="45" customFormat="1">
      <c r="A36" s="2778" t="s">
        <v>664</v>
      </c>
      <c r="B36" s="2515"/>
      <c r="C36" s="2515"/>
      <c r="D36" s="2515"/>
      <c r="E36" s="2515"/>
      <c r="F36" s="2515"/>
      <c r="G36" s="2515"/>
      <c r="H36" s="2515"/>
      <c r="I36" s="2515"/>
      <c r="J36" s="2515"/>
      <c r="K36" s="22"/>
      <c r="W36" s="54"/>
    </row>
    <row r="39" spans="1:23" s="45" customFormat="1" ht="25">
      <c r="A39" s="2477" t="s">
        <v>761</v>
      </c>
      <c r="B39" s="2477"/>
      <c r="C39" s="2477"/>
      <c r="D39" s="2477"/>
      <c r="E39" s="2477"/>
      <c r="F39" s="2477"/>
      <c r="G39" s="2477"/>
      <c r="H39" s="2477"/>
      <c r="I39" s="2477"/>
      <c r="J39" s="2477"/>
      <c r="K39" s="2477"/>
      <c r="L39" s="2477"/>
      <c r="M39" s="2477"/>
      <c r="N39" s="2477"/>
      <c r="O39" s="2477"/>
      <c r="P39" s="2477"/>
      <c r="Q39" s="2477"/>
      <c r="R39" s="2477"/>
      <c r="S39" s="2477"/>
      <c r="T39" s="2477"/>
      <c r="U39" s="2477"/>
      <c r="V39" s="44"/>
      <c r="W39" s="54"/>
    </row>
    <row r="40" spans="1:23" s="45" customFormat="1">
      <c r="W40" s="54"/>
    </row>
    <row r="41" spans="1:23" s="45" customFormat="1" ht="17.5">
      <c r="A41" s="3063" t="s">
        <v>762</v>
      </c>
      <c r="B41" s="2630" t="s">
        <v>763</v>
      </c>
      <c r="C41" s="2631"/>
      <c r="D41" s="2631"/>
      <c r="E41" s="2631"/>
      <c r="F41" s="2631"/>
      <c r="G41" s="2631"/>
      <c r="H41" s="2631"/>
      <c r="I41" s="2631"/>
      <c r="J41" s="2631"/>
      <c r="K41" s="2631"/>
      <c r="L41" s="2631"/>
      <c r="M41" s="2631"/>
      <c r="N41" s="2631"/>
      <c r="O41" s="2631"/>
      <c r="P41" s="2631"/>
      <c r="Q41" s="2631"/>
      <c r="R41" s="2631"/>
      <c r="S41" s="2631"/>
      <c r="T41" s="2631"/>
      <c r="U41" s="2631"/>
      <c r="W41" s="29"/>
    </row>
    <row r="42" spans="1:23" s="66" customFormat="1" ht="69">
      <c r="A42" s="3063"/>
      <c r="B42" s="1097" t="s">
        <v>764</v>
      </c>
      <c r="C42" s="1098" t="s">
        <v>765</v>
      </c>
      <c r="D42" s="586" t="s">
        <v>766</v>
      </c>
      <c r="E42" s="583" t="s">
        <v>767</v>
      </c>
      <c r="F42" s="583" t="s">
        <v>768</v>
      </c>
      <c r="G42" s="583" t="s">
        <v>769</v>
      </c>
      <c r="H42" s="583" t="s">
        <v>770</v>
      </c>
      <c r="I42" s="1099" t="s">
        <v>771</v>
      </c>
      <c r="J42" s="583" t="s">
        <v>772</v>
      </c>
      <c r="K42" s="1097" t="s">
        <v>773</v>
      </c>
      <c r="L42" s="583" t="s">
        <v>774</v>
      </c>
      <c r="M42" s="583" t="s">
        <v>775</v>
      </c>
      <c r="N42" s="583" t="s">
        <v>776</v>
      </c>
      <c r="O42" s="1100" t="s">
        <v>777</v>
      </c>
      <c r="P42" s="1101" t="s">
        <v>778</v>
      </c>
      <c r="Q42" s="583" t="s">
        <v>779</v>
      </c>
      <c r="R42" s="1102" t="s">
        <v>780</v>
      </c>
      <c r="S42" s="1097" t="s">
        <v>781</v>
      </c>
      <c r="T42" s="586" t="s">
        <v>782</v>
      </c>
      <c r="U42" s="1103" t="s">
        <v>783</v>
      </c>
      <c r="V42" s="1104"/>
    </row>
    <row r="43" spans="1:23" s="66" customFormat="1" ht="17.5">
      <c r="A43" s="3064"/>
      <c r="B43" s="1027" t="s">
        <v>86</v>
      </c>
      <c r="C43" s="1105" t="s">
        <v>86</v>
      </c>
      <c r="D43" s="1027" t="s">
        <v>86</v>
      </c>
      <c r="E43" s="1027" t="s">
        <v>86</v>
      </c>
      <c r="F43" s="1027" t="s">
        <v>86</v>
      </c>
      <c r="G43" s="1027" t="s">
        <v>86</v>
      </c>
      <c r="H43" s="1027" t="s">
        <v>86</v>
      </c>
      <c r="I43" s="1105" t="s">
        <v>86</v>
      </c>
      <c r="J43" s="1027" t="s">
        <v>86</v>
      </c>
      <c r="K43" s="1027" t="s">
        <v>86</v>
      </c>
      <c r="L43" s="1027" t="s">
        <v>86</v>
      </c>
      <c r="M43" s="1027" t="s">
        <v>86</v>
      </c>
      <c r="N43" s="1027" t="s">
        <v>86</v>
      </c>
      <c r="O43" s="1027" t="s">
        <v>86</v>
      </c>
      <c r="P43" s="587" t="s">
        <v>86</v>
      </c>
      <c r="Q43" s="1027" t="s">
        <v>86</v>
      </c>
      <c r="R43" s="1027" t="s">
        <v>86</v>
      </c>
      <c r="S43" s="1027" t="s">
        <v>86</v>
      </c>
      <c r="T43" s="1027" t="s">
        <v>86</v>
      </c>
      <c r="U43" s="1106" t="s">
        <v>86</v>
      </c>
      <c r="W43" s="29"/>
    </row>
    <row r="44" spans="1:23" s="45" customFormat="1">
      <c r="A44" s="1871" t="s">
        <v>1174</v>
      </c>
      <c r="B44" s="1872">
        <v>0.21199999999999999</v>
      </c>
      <c r="C44" s="1108">
        <v>4.4999999999999998E-2</v>
      </c>
      <c r="D44" s="1109">
        <v>0.216</v>
      </c>
      <c r="E44" s="1110">
        <v>6.2E-2</v>
      </c>
      <c r="F44" s="1110">
        <v>2.1000000000000001E-2</v>
      </c>
      <c r="G44" s="1110">
        <v>1.6E-2</v>
      </c>
      <c r="H44" s="1110">
        <v>1.7999999999999999E-2</v>
      </c>
      <c r="I44" s="1110">
        <v>2.9000000000000001E-2</v>
      </c>
      <c r="J44" s="1108">
        <v>2.5000000000000001E-2</v>
      </c>
      <c r="K44" s="1111">
        <v>0.13600000000000001</v>
      </c>
      <c r="L44" s="1112">
        <v>0.186</v>
      </c>
      <c r="M44" s="1108">
        <v>0.33300000000000002</v>
      </c>
      <c r="N44" s="1108">
        <v>0.51900000000000002</v>
      </c>
      <c r="O44" s="1108">
        <v>0.12</v>
      </c>
      <c r="P44" s="1108">
        <v>0.192</v>
      </c>
      <c r="Q44" s="1108">
        <v>0.10100000000000001</v>
      </c>
      <c r="R44" s="1108">
        <v>0.22500000000000001</v>
      </c>
      <c r="S44" s="1112">
        <v>0.17100000000000001</v>
      </c>
      <c r="T44" s="1108">
        <v>0.77300000000000002</v>
      </c>
      <c r="U44" s="1086">
        <v>0.749</v>
      </c>
      <c r="W44" s="54"/>
    </row>
    <row r="45" spans="1:23" s="45" customFormat="1">
      <c r="A45" s="1113" t="s">
        <v>85</v>
      </c>
      <c r="B45" s="1873">
        <v>0.28499999999999998</v>
      </c>
      <c r="C45" s="1114">
        <v>0.13700000000000001</v>
      </c>
      <c r="D45" s="1115">
        <v>0.34899999999999998</v>
      </c>
      <c r="E45" s="1116">
        <v>0.14299999999999999</v>
      </c>
      <c r="F45" s="1116">
        <v>0.03</v>
      </c>
      <c r="G45" s="1116">
        <v>3.5999999999999997E-2</v>
      </c>
      <c r="H45" s="1116">
        <v>3.3000000000000002E-2</v>
      </c>
      <c r="I45" s="1116">
        <v>5.7000000000000002E-2</v>
      </c>
      <c r="J45" s="1114">
        <v>2.9000000000000001E-2</v>
      </c>
      <c r="K45" s="1117">
        <v>0.06</v>
      </c>
      <c r="L45" s="1118">
        <v>0.41</v>
      </c>
      <c r="M45" s="1114">
        <v>0.314</v>
      </c>
      <c r="N45" s="1114">
        <v>0.72399999999999998</v>
      </c>
      <c r="O45" s="1114">
        <v>0.17199999999999999</v>
      </c>
      <c r="P45" s="1114">
        <v>0.20799999999999999</v>
      </c>
      <c r="Q45" s="1114">
        <v>8.4000000000000005E-2</v>
      </c>
      <c r="R45" s="1114">
        <v>0.217</v>
      </c>
      <c r="S45" s="1118">
        <v>0.153</v>
      </c>
      <c r="T45" s="1114">
        <v>0.80500000000000005</v>
      </c>
      <c r="U45" s="1088">
        <v>0.68400000000000005</v>
      </c>
      <c r="W45" s="54"/>
    </row>
    <row r="46" spans="1:23" s="45" customFormat="1" ht="15" customHeight="1">
      <c r="A46" s="1107" t="s">
        <v>90</v>
      </c>
      <c r="B46" s="1872">
        <v>0.246</v>
      </c>
      <c r="C46" s="1108">
        <v>0.11600000000000001</v>
      </c>
      <c r="D46" s="1109">
        <v>0.21199999999999999</v>
      </c>
      <c r="E46" s="1110">
        <v>7.1999999999999995E-2</v>
      </c>
      <c r="F46" s="1119" t="s">
        <v>114</v>
      </c>
      <c r="G46" s="1119" t="s">
        <v>114</v>
      </c>
      <c r="H46" s="1119" t="s">
        <v>114</v>
      </c>
      <c r="I46" s="1119" t="s">
        <v>114</v>
      </c>
      <c r="J46" s="1120" t="s">
        <v>114</v>
      </c>
      <c r="K46" s="1111">
        <v>3.7999999999999999E-2</v>
      </c>
      <c r="L46" s="1112">
        <v>0.219</v>
      </c>
      <c r="M46" s="1108">
        <v>0.30199999999999999</v>
      </c>
      <c r="N46" s="1108">
        <v>0.52100000000000002</v>
      </c>
      <c r="O46" s="1108">
        <v>6.3E-2</v>
      </c>
      <c r="P46" s="1108">
        <v>0.105</v>
      </c>
      <c r="Q46" s="1120" t="s">
        <v>114</v>
      </c>
      <c r="R46" s="1108">
        <v>0.107</v>
      </c>
      <c r="S46" s="1112">
        <v>0.1</v>
      </c>
      <c r="T46" s="1108">
        <v>0.80100000000000005</v>
      </c>
      <c r="U46" s="1086">
        <v>0.83399999999999996</v>
      </c>
      <c r="W46" s="54"/>
    </row>
    <row r="47" spans="1:23" s="45" customFormat="1">
      <c r="A47" s="1113" t="s">
        <v>91</v>
      </c>
      <c r="B47" s="1873">
        <v>0.26700000000000002</v>
      </c>
      <c r="C47" s="1114">
        <v>0.122</v>
      </c>
      <c r="D47" s="1115">
        <v>0.31900000000000001</v>
      </c>
      <c r="E47" s="1116">
        <v>7.4999999999999997E-2</v>
      </c>
      <c r="F47" s="1116">
        <v>1.6E-2</v>
      </c>
      <c r="G47" s="1121" t="s">
        <v>114</v>
      </c>
      <c r="H47" s="1116">
        <v>1.4E-2</v>
      </c>
      <c r="I47" s="1116">
        <v>2.1000000000000001E-2</v>
      </c>
      <c r="J47" s="1114">
        <v>0.02</v>
      </c>
      <c r="K47" s="1117">
        <v>3.1E-2</v>
      </c>
      <c r="L47" s="1118">
        <v>0.20399999999999999</v>
      </c>
      <c r="M47" s="1114">
        <v>0.38600000000000001</v>
      </c>
      <c r="N47" s="1114">
        <v>0.58899999999999997</v>
      </c>
      <c r="O47" s="1114">
        <v>0.106</v>
      </c>
      <c r="P47" s="1114">
        <v>0.13600000000000001</v>
      </c>
      <c r="Q47" s="1114">
        <v>5.3999999999999999E-2</v>
      </c>
      <c r="R47" s="1114">
        <v>0.14499999999999999</v>
      </c>
      <c r="S47" s="1118">
        <v>6.8000000000000005E-2</v>
      </c>
      <c r="T47" s="1114">
        <v>0.83799999999999997</v>
      </c>
      <c r="U47" s="1088">
        <v>0.751</v>
      </c>
      <c r="W47" s="54"/>
    </row>
    <row r="48" spans="1:23" s="45" customFormat="1">
      <c r="A48" s="1107" t="s">
        <v>92</v>
      </c>
      <c r="B48" s="1872">
        <v>0.316</v>
      </c>
      <c r="C48" s="1108">
        <v>0.1</v>
      </c>
      <c r="D48" s="1109">
        <v>0.28599999999999998</v>
      </c>
      <c r="E48" s="1110">
        <v>8.6999999999999994E-2</v>
      </c>
      <c r="F48" s="1110">
        <v>2.4E-2</v>
      </c>
      <c r="G48" s="1110">
        <v>2.5999999999999999E-2</v>
      </c>
      <c r="H48" s="1110">
        <v>2.8000000000000001E-2</v>
      </c>
      <c r="I48" s="1110">
        <v>2.5999999999999999E-2</v>
      </c>
      <c r="J48" s="1108">
        <v>1.9E-2</v>
      </c>
      <c r="K48" s="1111">
        <v>6.6000000000000003E-2</v>
      </c>
      <c r="L48" s="1112">
        <v>0.191</v>
      </c>
      <c r="M48" s="1108">
        <v>0.33100000000000002</v>
      </c>
      <c r="N48" s="1108">
        <v>0.52200000000000002</v>
      </c>
      <c r="O48" s="1108">
        <v>8.3000000000000004E-2</v>
      </c>
      <c r="P48" s="1108">
        <v>0.11899999999999999</v>
      </c>
      <c r="Q48" s="1108">
        <v>6.2E-2</v>
      </c>
      <c r="R48" s="1108">
        <v>0.129</v>
      </c>
      <c r="S48" s="1112">
        <v>0.11700000000000001</v>
      </c>
      <c r="T48" s="1108">
        <v>0.77800000000000002</v>
      </c>
      <c r="U48" s="1086">
        <v>0.79900000000000004</v>
      </c>
      <c r="W48" s="54"/>
    </row>
    <row r="49" spans="1:23" s="45" customFormat="1">
      <c r="A49" s="1113" t="s">
        <v>93</v>
      </c>
      <c r="B49" s="1873">
        <v>0.19800000000000001</v>
      </c>
      <c r="C49" s="1114">
        <v>0.107</v>
      </c>
      <c r="D49" s="1115">
        <v>0.32900000000000001</v>
      </c>
      <c r="E49" s="1116">
        <v>0.126</v>
      </c>
      <c r="F49" s="1121" t="s">
        <v>114</v>
      </c>
      <c r="G49" s="1121" t="s">
        <v>114</v>
      </c>
      <c r="H49" s="1121" t="s">
        <v>114</v>
      </c>
      <c r="I49" s="1121" t="s">
        <v>114</v>
      </c>
      <c r="J49" s="1122" t="s">
        <v>114</v>
      </c>
      <c r="K49" s="1122" t="s">
        <v>114</v>
      </c>
      <c r="L49" s="1118">
        <v>0.41499999999999998</v>
      </c>
      <c r="M49" s="1114">
        <v>0.312</v>
      </c>
      <c r="N49" s="1114">
        <v>0.72599999999999998</v>
      </c>
      <c r="O49" s="1114">
        <v>0.122</v>
      </c>
      <c r="P49" s="1114">
        <v>0.126</v>
      </c>
      <c r="Q49" s="1122" t="s">
        <v>114</v>
      </c>
      <c r="R49" s="1114">
        <v>0.13700000000000001</v>
      </c>
      <c r="S49" s="1118">
        <v>0.14899999999999999</v>
      </c>
      <c r="T49" s="1114">
        <v>0.82199999999999995</v>
      </c>
      <c r="U49" s="1088">
        <v>0.68899999999999995</v>
      </c>
      <c r="W49" s="54"/>
    </row>
    <row r="50" spans="1:23" s="45" customFormat="1">
      <c r="A50" s="1107" t="s">
        <v>94</v>
      </c>
      <c r="B50" s="1872">
        <v>0.20599999999999999</v>
      </c>
      <c r="C50" s="1108">
        <v>0.11600000000000001</v>
      </c>
      <c r="D50" s="1109">
        <v>0.214</v>
      </c>
      <c r="E50" s="1119" t="s">
        <v>114</v>
      </c>
      <c r="F50" s="1119" t="s">
        <v>114</v>
      </c>
      <c r="G50" s="1119" t="s">
        <v>114</v>
      </c>
      <c r="H50" s="1119" t="s">
        <v>114</v>
      </c>
      <c r="I50" s="1119" t="s">
        <v>114</v>
      </c>
      <c r="J50" s="1120" t="s">
        <v>114</v>
      </c>
      <c r="K50" s="1111">
        <v>0.13800000000000001</v>
      </c>
      <c r="L50" s="1112">
        <v>0.215</v>
      </c>
      <c r="M50" s="1108">
        <v>0.371</v>
      </c>
      <c r="N50" s="1108">
        <v>0.58599999999999997</v>
      </c>
      <c r="O50" s="1108">
        <v>0.14000000000000001</v>
      </c>
      <c r="P50" s="1108">
        <v>0.19700000000000001</v>
      </c>
      <c r="Q50" s="1120" t="s">
        <v>114</v>
      </c>
      <c r="R50" s="1108">
        <v>0.219</v>
      </c>
      <c r="S50" s="1112">
        <v>0.26200000000000001</v>
      </c>
      <c r="T50" s="1108">
        <v>0.75900000000000001</v>
      </c>
      <c r="U50" s="1086">
        <v>0.57799999999999996</v>
      </c>
      <c r="W50" s="54"/>
    </row>
    <row r="51" spans="1:23" s="45" customFormat="1">
      <c r="A51" s="1113" t="s">
        <v>95</v>
      </c>
      <c r="B51" s="1873">
        <v>0.247</v>
      </c>
      <c r="C51" s="1114">
        <v>8.2000000000000003E-2</v>
      </c>
      <c r="D51" s="1115">
        <v>0.253</v>
      </c>
      <c r="E51" s="1116">
        <v>4.9000000000000002E-2</v>
      </c>
      <c r="F51" s="1121" t="s">
        <v>114</v>
      </c>
      <c r="G51" s="1121" t="s">
        <v>114</v>
      </c>
      <c r="H51" s="1121" t="s">
        <v>114</v>
      </c>
      <c r="I51" s="1121" t="s">
        <v>114</v>
      </c>
      <c r="J51" s="1122" t="s">
        <v>114</v>
      </c>
      <c r="K51" s="1117">
        <v>4.9000000000000002E-2</v>
      </c>
      <c r="L51" s="1118">
        <v>0.14799999999999999</v>
      </c>
      <c r="M51" s="1114">
        <v>0.252</v>
      </c>
      <c r="N51" s="1114">
        <v>0.4</v>
      </c>
      <c r="O51" s="1114">
        <v>0.13600000000000001</v>
      </c>
      <c r="P51" s="1114">
        <v>0.14799999999999999</v>
      </c>
      <c r="Q51" s="1114">
        <v>8.8999999999999996E-2</v>
      </c>
      <c r="R51" s="1114">
        <v>0.182</v>
      </c>
      <c r="S51" s="1118">
        <v>0.12</v>
      </c>
      <c r="T51" s="1114">
        <v>0.747</v>
      </c>
      <c r="U51" s="1088">
        <v>0.75800000000000001</v>
      </c>
      <c r="W51" s="54"/>
    </row>
    <row r="52" spans="1:23" s="45" customFormat="1">
      <c r="A52" s="1107" t="s">
        <v>96</v>
      </c>
      <c r="B52" s="1872">
        <v>0.27500000000000002</v>
      </c>
      <c r="C52" s="1108">
        <v>0.14399999999999999</v>
      </c>
      <c r="D52" s="1109">
        <v>0.313</v>
      </c>
      <c r="E52" s="1110">
        <v>8.6999999999999994E-2</v>
      </c>
      <c r="F52" s="1119" t="s">
        <v>114</v>
      </c>
      <c r="G52" s="1119" t="s">
        <v>114</v>
      </c>
      <c r="H52" s="1119" t="s">
        <v>114</v>
      </c>
      <c r="I52" s="1119" t="s">
        <v>114</v>
      </c>
      <c r="J52" s="1120" t="s">
        <v>114</v>
      </c>
      <c r="K52" s="1120" t="s">
        <v>114</v>
      </c>
      <c r="L52" s="1112">
        <v>0.46800000000000003</v>
      </c>
      <c r="M52" s="1108">
        <v>0.312</v>
      </c>
      <c r="N52" s="1108">
        <v>0.78</v>
      </c>
      <c r="O52" s="1108">
        <v>0.217</v>
      </c>
      <c r="P52" s="1108">
        <v>0.22800000000000001</v>
      </c>
      <c r="Q52" s="1108">
        <v>9.9000000000000005E-2</v>
      </c>
      <c r="R52" s="1108">
        <v>0.25</v>
      </c>
      <c r="S52" s="1112">
        <v>9.0999999999999998E-2</v>
      </c>
      <c r="T52" s="1108">
        <v>0.76700000000000002</v>
      </c>
      <c r="U52" s="1086">
        <v>0.67800000000000005</v>
      </c>
      <c r="W52" s="54"/>
    </row>
    <row r="53" spans="1:23" s="45" customFormat="1">
      <c r="A53" s="1123" t="s">
        <v>97</v>
      </c>
      <c r="B53" s="1873">
        <v>0.23699999999999999</v>
      </c>
      <c r="C53" s="1114">
        <v>6.9000000000000006E-2</v>
      </c>
      <c r="D53" s="1115">
        <v>0.27600000000000002</v>
      </c>
      <c r="E53" s="1121" t="s">
        <v>114</v>
      </c>
      <c r="F53" s="1121" t="s">
        <v>114</v>
      </c>
      <c r="G53" s="1121" t="s">
        <v>114</v>
      </c>
      <c r="H53" s="1121" t="s">
        <v>114</v>
      </c>
      <c r="I53" s="1121" t="s">
        <v>114</v>
      </c>
      <c r="J53" s="1122" t="s">
        <v>114</v>
      </c>
      <c r="K53" s="1122" t="s">
        <v>114</v>
      </c>
      <c r="L53" s="1118">
        <v>0.28199999999999997</v>
      </c>
      <c r="M53" s="1114">
        <v>0.25</v>
      </c>
      <c r="N53" s="1114">
        <v>0.53200000000000003</v>
      </c>
      <c r="O53" s="1114">
        <v>0.17699999999999999</v>
      </c>
      <c r="P53" s="1114">
        <v>0.215</v>
      </c>
      <c r="Q53" s="1122" t="s">
        <v>114</v>
      </c>
      <c r="R53" s="1114">
        <v>0.23100000000000001</v>
      </c>
      <c r="S53" s="1118">
        <v>0.18</v>
      </c>
      <c r="T53" s="1114">
        <v>0.68600000000000005</v>
      </c>
      <c r="U53" s="1088">
        <v>0.54400000000000004</v>
      </c>
      <c r="W53" s="54"/>
    </row>
    <row r="54" spans="1:23" s="45" customFormat="1">
      <c r="A54" s="3062" t="s">
        <v>708</v>
      </c>
      <c r="B54" s="3062"/>
      <c r="C54" s="3062"/>
      <c r="D54" s="3062"/>
      <c r="E54" s="3062"/>
      <c r="F54" s="3062"/>
      <c r="G54" s="3062"/>
      <c r="H54" s="3062"/>
      <c r="I54" s="3062"/>
      <c r="J54" s="3062"/>
      <c r="K54" s="3062"/>
      <c r="L54" s="3062"/>
      <c r="M54" s="3062"/>
      <c r="N54" s="3062"/>
      <c r="O54" s="3062"/>
      <c r="P54" s="3062"/>
      <c r="Q54" s="3062"/>
      <c r="R54" s="3062"/>
      <c r="S54" s="3062"/>
      <c r="T54" s="3062"/>
      <c r="U54" s="3062"/>
      <c r="W54" s="54"/>
    </row>
    <row r="55" spans="1:23" s="45" customFormat="1">
      <c r="A55" s="1028"/>
      <c r="B55" s="1124"/>
      <c r="C55" s="1124"/>
      <c r="D55" s="1124"/>
      <c r="E55" s="1124"/>
      <c r="F55" s="1124"/>
      <c r="G55" s="1124"/>
      <c r="H55" s="1124"/>
      <c r="I55" s="1124"/>
      <c r="J55" s="1124"/>
      <c r="K55" s="1124"/>
      <c r="W55" s="54"/>
    </row>
    <row r="56" spans="1:23" s="45" customFormat="1">
      <c r="A56" s="2778" t="s">
        <v>664</v>
      </c>
      <c r="B56" s="2515"/>
      <c r="C56" s="2515"/>
      <c r="D56" s="2515"/>
      <c r="E56" s="2515"/>
      <c r="F56" s="2515"/>
      <c r="G56" s="2515"/>
      <c r="H56" s="2515"/>
      <c r="I56" s="2515"/>
      <c r="J56" s="2515"/>
      <c r="K56" s="22"/>
      <c r="W56" s="54"/>
    </row>
    <row r="57" spans="1:23" s="45" customFormat="1">
      <c r="A57" s="22"/>
      <c r="B57" s="22"/>
      <c r="C57" s="22"/>
      <c r="D57" s="22"/>
      <c r="E57" s="22"/>
      <c r="F57" s="22"/>
      <c r="G57" s="22"/>
      <c r="H57" s="22"/>
      <c r="I57" s="22"/>
      <c r="J57" s="22"/>
      <c r="K57" s="22"/>
      <c r="W57" s="54"/>
    </row>
    <row r="58" spans="1:23" s="45" customFormat="1">
      <c r="A58" s="22"/>
      <c r="B58" s="22"/>
      <c r="C58" s="22"/>
      <c r="D58" s="22"/>
      <c r="E58" s="22"/>
      <c r="F58" s="22"/>
      <c r="G58" s="22"/>
      <c r="H58" s="22"/>
      <c r="I58" s="22"/>
      <c r="J58" s="22"/>
      <c r="K58" s="22"/>
      <c r="W58" s="54"/>
    </row>
    <row r="59" spans="1:23" s="45" customFormat="1" ht="17.5">
      <c r="A59" s="3063" t="s">
        <v>762</v>
      </c>
      <c r="B59" s="2630" t="s">
        <v>763</v>
      </c>
      <c r="C59" s="2631"/>
      <c r="D59" s="2631"/>
      <c r="E59" s="2631"/>
      <c r="F59" s="2631"/>
      <c r="G59" s="2631"/>
      <c r="H59" s="2631"/>
      <c r="I59" s="2631"/>
      <c r="J59" s="2631"/>
      <c r="K59" s="2631"/>
      <c r="L59" s="2631"/>
      <c r="M59" s="2631"/>
      <c r="N59" s="2631"/>
      <c r="O59" s="2631"/>
      <c r="P59" s="2631"/>
      <c r="Q59" s="2631"/>
      <c r="R59" s="2631"/>
      <c r="S59" s="2631"/>
      <c r="T59" s="2631"/>
      <c r="U59" s="2631"/>
      <c r="W59" s="29"/>
    </row>
    <row r="60" spans="1:23" s="66" customFormat="1" ht="69">
      <c r="A60" s="3063"/>
      <c r="B60" s="1097" t="s">
        <v>764</v>
      </c>
      <c r="C60" s="1098" t="s">
        <v>765</v>
      </c>
      <c r="D60" s="586" t="s">
        <v>766</v>
      </c>
      <c r="E60" s="583" t="s">
        <v>767</v>
      </c>
      <c r="F60" s="583" t="s">
        <v>768</v>
      </c>
      <c r="G60" s="583" t="s">
        <v>769</v>
      </c>
      <c r="H60" s="583" t="s">
        <v>770</v>
      </c>
      <c r="I60" s="1099" t="s">
        <v>771</v>
      </c>
      <c r="J60" s="583" t="s">
        <v>772</v>
      </c>
      <c r="K60" s="1097" t="s">
        <v>773</v>
      </c>
      <c r="L60" s="583" t="s">
        <v>774</v>
      </c>
      <c r="M60" s="583" t="s">
        <v>775</v>
      </c>
      <c r="N60" s="583" t="s">
        <v>776</v>
      </c>
      <c r="O60" s="1100" t="s">
        <v>777</v>
      </c>
      <c r="P60" s="1101" t="s">
        <v>778</v>
      </c>
      <c r="Q60" s="583" t="s">
        <v>779</v>
      </c>
      <c r="R60" s="1102" t="s">
        <v>780</v>
      </c>
      <c r="S60" s="1097" t="s">
        <v>781</v>
      </c>
      <c r="T60" s="586" t="s">
        <v>782</v>
      </c>
      <c r="U60" s="1103" t="s">
        <v>783</v>
      </c>
      <c r="V60" s="1104"/>
    </row>
    <row r="61" spans="1:23" s="66" customFormat="1" ht="17.5">
      <c r="A61" s="3064"/>
      <c r="B61" s="1027" t="s">
        <v>112</v>
      </c>
      <c r="C61" s="1027" t="s">
        <v>112</v>
      </c>
      <c r="D61" s="1027" t="s">
        <v>112</v>
      </c>
      <c r="E61" s="1027" t="s">
        <v>112</v>
      </c>
      <c r="F61" s="1027" t="s">
        <v>112</v>
      </c>
      <c r="G61" s="1027" t="s">
        <v>112</v>
      </c>
      <c r="H61" s="1027" t="s">
        <v>112</v>
      </c>
      <c r="I61" s="1027" t="s">
        <v>112</v>
      </c>
      <c r="J61" s="1027" t="s">
        <v>112</v>
      </c>
      <c r="K61" s="1027" t="s">
        <v>112</v>
      </c>
      <c r="L61" s="1027" t="s">
        <v>112</v>
      </c>
      <c r="M61" s="1027" t="s">
        <v>112</v>
      </c>
      <c r="N61" s="1027" t="s">
        <v>112</v>
      </c>
      <c r="O61" s="1027" t="s">
        <v>112</v>
      </c>
      <c r="P61" s="1027" t="s">
        <v>112</v>
      </c>
      <c r="Q61" s="1027" t="s">
        <v>112</v>
      </c>
      <c r="R61" s="1027" t="s">
        <v>112</v>
      </c>
      <c r="S61" s="1027" t="s">
        <v>112</v>
      </c>
      <c r="T61" s="1027" t="s">
        <v>112</v>
      </c>
      <c r="U61" s="1027" t="s">
        <v>112</v>
      </c>
      <c r="W61" s="29"/>
    </row>
    <row r="62" spans="1:23" s="45" customFormat="1">
      <c r="A62" s="1871" t="s">
        <v>1174</v>
      </c>
      <c r="B62" s="1874">
        <v>64300</v>
      </c>
      <c r="C62" s="1125">
        <v>15700</v>
      </c>
      <c r="D62" s="454">
        <v>73100</v>
      </c>
      <c r="E62" s="1125">
        <v>18600</v>
      </c>
      <c r="F62" s="1125">
        <v>7400</v>
      </c>
      <c r="G62" s="366">
        <v>6200</v>
      </c>
      <c r="H62" s="1126">
        <v>7200</v>
      </c>
      <c r="I62" s="1125">
        <v>11300</v>
      </c>
      <c r="J62" s="1125">
        <v>7700</v>
      </c>
      <c r="K62" s="454">
        <v>49500</v>
      </c>
      <c r="L62" s="536">
        <v>52200</v>
      </c>
      <c r="M62" s="1125">
        <v>91700</v>
      </c>
      <c r="N62" s="1127">
        <v>143900</v>
      </c>
      <c r="O62" s="1127">
        <v>29700</v>
      </c>
      <c r="P62" s="1127">
        <v>46200</v>
      </c>
      <c r="Q62" s="1127">
        <v>27200</v>
      </c>
      <c r="R62" s="1127">
        <v>56400</v>
      </c>
      <c r="S62" s="1128">
        <v>46500</v>
      </c>
      <c r="T62" s="1127">
        <v>222100</v>
      </c>
      <c r="U62" s="366">
        <v>212600</v>
      </c>
      <c r="W62" s="54"/>
    </row>
    <row r="63" spans="1:23" s="45" customFormat="1">
      <c r="A63" s="1113" t="s">
        <v>85</v>
      </c>
      <c r="B63" s="1875">
        <v>46300</v>
      </c>
      <c r="C63" s="1129">
        <v>24900</v>
      </c>
      <c r="D63" s="457">
        <v>63800</v>
      </c>
      <c r="E63" s="1129">
        <v>28300</v>
      </c>
      <c r="F63" s="1129">
        <v>5500</v>
      </c>
      <c r="G63" s="374">
        <v>6300</v>
      </c>
      <c r="H63" s="1130">
        <v>6300</v>
      </c>
      <c r="I63" s="1129">
        <v>10800</v>
      </c>
      <c r="J63" s="1129">
        <v>5500</v>
      </c>
      <c r="K63" s="457">
        <v>10500</v>
      </c>
      <c r="L63" s="535">
        <v>76500</v>
      </c>
      <c r="M63" s="1129">
        <v>60300</v>
      </c>
      <c r="N63" s="1131">
        <v>136800</v>
      </c>
      <c r="O63" s="1131">
        <v>33100</v>
      </c>
      <c r="P63" s="1131">
        <v>41300</v>
      </c>
      <c r="Q63" s="1131">
        <v>16600</v>
      </c>
      <c r="R63" s="1131">
        <v>43100</v>
      </c>
      <c r="S63" s="1132">
        <v>30400</v>
      </c>
      <c r="T63" s="1131">
        <v>160700</v>
      </c>
      <c r="U63" s="374">
        <v>136100</v>
      </c>
      <c r="W63" s="54"/>
    </row>
    <row r="64" spans="1:23" s="45" customFormat="1" ht="15" customHeight="1">
      <c r="A64" s="1107" t="s">
        <v>90</v>
      </c>
      <c r="B64" s="1874">
        <v>18300</v>
      </c>
      <c r="C64" s="1125">
        <v>8200</v>
      </c>
      <c r="D64" s="454">
        <v>17600</v>
      </c>
      <c r="E64" s="1125">
        <v>4700</v>
      </c>
      <c r="F64" s="1120" t="s">
        <v>114</v>
      </c>
      <c r="G64" s="1133" t="s">
        <v>114</v>
      </c>
      <c r="H64" s="1134" t="s">
        <v>114</v>
      </c>
      <c r="I64" s="1120" t="s">
        <v>114</v>
      </c>
      <c r="J64" s="1120" t="s">
        <v>114</v>
      </c>
      <c r="K64" s="454">
        <v>2900</v>
      </c>
      <c r="L64" s="536">
        <v>12000</v>
      </c>
      <c r="M64" s="1125">
        <v>18700</v>
      </c>
      <c r="N64" s="1127">
        <v>30700</v>
      </c>
      <c r="O64" s="1127">
        <v>3600</v>
      </c>
      <c r="P64" s="1127">
        <v>6300</v>
      </c>
      <c r="Q64" s="1119" t="s">
        <v>114</v>
      </c>
      <c r="R64" s="1127">
        <v>6600</v>
      </c>
      <c r="S64" s="1128">
        <v>6100</v>
      </c>
      <c r="T64" s="1127">
        <v>52800</v>
      </c>
      <c r="U64" s="366">
        <v>53600</v>
      </c>
      <c r="W64" s="54"/>
    </row>
    <row r="65" spans="1:23" s="45" customFormat="1">
      <c r="A65" s="1113" t="s">
        <v>91</v>
      </c>
      <c r="B65" s="1875">
        <v>40900</v>
      </c>
      <c r="C65" s="1129">
        <v>22400</v>
      </c>
      <c r="D65" s="457">
        <v>60400</v>
      </c>
      <c r="E65" s="1129">
        <v>13300</v>
      </c>
      <c r="F65" s="1129">
        <v>3100</v>
      </c>
      <c r="G65" s="1135" t="s">
        <v>114</v>
      </c>
      <c r="H65" s="1130">
        <v>2700</v>
      </c>
      <c r="I65" s="1129">
        <v>3700</v>
      </c>
      <c r="J65" s="1129">
        <v>3600</v>
      </c>
      <c r="K65" s="457">
        <v>5800</v>
      </c>
      <c r="L65" s="535">
        <v>31700</v>
      </c>
      <c r="M65" s="1129">
        <v>61400</v>
      </c>
      <c r="N65" s="1131">
        <v>93000</v>
      </c>
      <c r="O65" s="1131">
        <v>15400</v>
      </c>
      <c r="P65" s="1131">
        <v>20100</v>
      </c>
      <c r="Q65" s="1131">
        <v>7900</v>
      </c>
      <c r="R65" s="1131">
        <v>21300</v>
      </c>
      <c r="S65" s="1132">
        <v>11600</v>
      </c>
      <c r="T65" s="1131">
        <v>140300</v>
      </c>
      <c r="U65" s="374">
        <v>123600</v>
      </c>
      <c r="W65" s="54"/>
    </row>
    <row r="66" spans="1:23" s="45" customFormat="1">
      <c r="A66" s="1107" t="s">
        <v>92</v>
      </c>
      <c r="B66" s="1874">
        <v>62500</v>
      </c>
      <c r="C66" s="1125">
        <v>30500</v>
      </c>
      <c r="D66" s="454">
        <v>69200</v>
      </c>
      <c r="E66" s="1125">
        <v>17300</v>
      </c>
      <c r="F66" s="1125">
        <v>9000</v>
      </c>
      <c r="G66" s="366">
        <v>10600</v>
      </c>
      <c r="H66" s="1126">
        <v>8800</v>
      </c>
      <c r="I66" s="1125">
        <v>8900</v>
      </c>
      <c r="J66" s="1125">
        <v>6300</v>
      </c>
      <c r="K66" s="454">
        <v>21300</v>
      </c>
      <c r="L66" s="536">
        <v>34700</v>
      </c>
      <c r="M66" s="1125">
        <v>66700</v>
      </c>
      <c r="N66" s="1127">
        <v>101400</v>
      </c>
      <c r="O66" s="1127">
        <v>15200</v>
      </c>
      <c r="P66" s="1127">
        <v>18900</v>
      </c>
      <c r="Q66" s="1127">
        <v>11400</v>
      </c>
      <c r="R66" s="1127">
        <v>21300</v>
      </c>
      <c r="S66" s="1128">
        <v>21700</v>
      </c>
      <c r="T66" s="1127">
        <v>166400</v>
      </c>
      <c r="U66" s="366">
        <v>166100</v>
      </c>
      <c r="W66" s="54"/>
    </row>
    <row r="67" spans="1:23" s="45" customFormat="1">
      <c r="A67" s="1113" t="s">
        <v>93</v>
      </c>
      <c r="B67" s="1875">
        <v>4700</v>
      </c>
      <c r="C67" s="1129">
        <v>2100</v>
      </c>
      <c r="D67" s="457">
        <v>7900</v>
      </c>
      <c r="E67" s="1129">
        <v>3200</v>
      </c>
      <c r="F67" s="1122" t="s">
        <v>114</v>
      </c>
      <c r="G67" s="1135" t="s">
        <v>114</v>
      </c>
      <c r="H67" s="1136" t="s">
        <v>114</v>
      </c>
      <c r="I67" s="1122" t="s">
        <v>114</v>
      </c>
      <c r="J67" s="1122" t="s">
        <v>114</v>
      </c>
      <c r="K67" s="1122" t="s">
        <v>114</v>
      </c>
      <c r="L67" s="535">
        <v>10900</v>
      </c>
      <c r="M67" s="1129">
        <v>10000</v>
      </c>
      <c r="N67" s="1131">
        <v>20900</v>
      </c>
      <c r="O67" s="1131">
        <v>3200</v>
      </c>
      <c r="P67" s="1131">
        <v>4200</v>
      </c>
      <c r="Q67" s="1121" t="s">
        <v>114</v>
      </c>
      <c r="R67" s="1131">
        <v>4800</v>
      </c>
      <c r="S67" s="1132">
        <v>3800</v>
      </c>
      <c r="T67" s="1131">
        <v>24800</v>
      </c>
      <c r="U67" s="374">
        <v>20400</v>
      </c>
      <c r="W67" s="54"/>
    </row>
    <row r="68" spans="1:23" s="45" customFormat="1">
      <c r="A68" s="1107" t="s">
        <v>94</v>
      </c>
      <c r="B68" s="1874">
        <v>3700</v>
      </c>
      <c r="C68" s="1125">
        <v>2200</v>
      </c>
      <c r="D68" s="454">
        <v>4200</v>
      </c>
      <c r="E68" s="1120" t="s">
        <v>114</v>
      </c>
      <c r="F68" s="1120" t="s">
        <v>114</v>
      </c>
      <c r="G68" s="1133" t="s">
        <v>114</v>
      </c>
      <c r="H68" s="1134" t="s">
        <v>114</v>
      </c>
      <c r="I68" s="1120" t="s">
        <v>114</v>
      </c>
      <c r="J68" s="1120" t="s">
        <v>114</v>
      </c>
      <c r="K68" s="454">
        <v>2900</v>
      </c>
      <c r="L68" s="536">
        <v>4300</v>
      </c>
      <c r="M68" s="1125">
        <v>6000</v>
      </c>
      <c r="N68" s="1127">
        <v>10300</v>
      </c>
      <c r="O68" s="1127">
        <v>2500</v>
      </c>
      <c r="P68" s="1127">
        <v>3000</v>
      </c>
      <c r="Q68" s="1119" t="s">
        <v>114</v>
      </c>
      <c r="R68" s="1127">
        <v>3500</v>
      </c>
      <c r="S68" s="1128">
        <v>4200</v>
      </c>
      <c r="T68" s="1127">
        <v>14100</v>
      </c>
      <c r="U68" s="366">
        <v>11400</v>
      </c>
      <c r="W68" s="54"/>
    </row>
    <row r="69" spans="1:23" s="45" customFormat="1">
      <c r="A69" s="1113" t="s">
        <v>95</v>
      </c>
      <c r="B69" s="1875">
        <v>16100</v>
      </c>
      <c r="C69" s="1129">
        <v>5100</v>
      </c>
      <c r="D69" s="457">
        <v>17800</v>
      </c>
      <c r="E69" s="1129">
        <v>2700</v>
      </c>
      <c r="F69" s="1122" t="s">
        <v>114</v>
      </c>
      <c r="G69" s="1135" t="s">
        <v>114</v>
      </c>
      <c r="H69" s="1136" t="s">
        <v>114</v>
      </c>
      <c r="I69" s="1122" t="s">
        <v>114</v>
      </c>
      <c r="J69" s="1122" t="s">
        <v>114</v>
      </c>
      <c r="K69" s="457">
        <v>3200</v>
      </c>
      <c r="L69" s="535">
        <v>7300</v>
      </c>
      <c r="M69" s="1129">
        <v>14900</v>
      </c>
      <c r="N69" s="1131">
        <v>22200</v>
      </c>
      <c r="O69" s="1131">
        <v>7700</v>
      </c>
      <c r="P69" s="1131">
        <v>7300</v>
      </c>
      <c r="Q69" s="1131">
        <v>4600</v>
      </c>
      <c r="R69" s="1131">
        <v>9200</v>
      </c>
      <c r="S69" s="1132">
        <v>7500</v>
      </c>
      <c r="T69" s="1131">
        <v>43200</v>
      </c>
      <c r="U69" s="374">
        <v>44600</v>
      </c>
      <c r="W69" s="54"/>
    </row>
    <row r="70" spans="1:23" s="45" customFormat="1">
      <c r="A70" s="1107" t="s">
        <v>96</v>
      </c>
      <c r="B70" s="1874">
        <v>12700</v>
      </c>
      <c r="C70" s="1125">
        <v>5000</v>
      </c>
      <c r="D70" s="454">
        <v>16500</v>
      </c>
      <c r="E70" s="1125">
        <v>3500</v>
      </c>
      <c r="F70" s="1120" t="s">
        <v>114</v>
      </c>
      <c r="G70" s="1133" t="s">
        <v>114</v>
      </c>
      <c r="H70" s="1134" t="s">
        <v>114</v>
      </c>
      <c r="I70" s="1120" t="s">
        <v>114</v>
      </c>
      <c r="J70" s="1120" t="s">
        <v>114</v>
      </c>
      <c r="K70" s="1120" t="s">
        <v>114</v>
      </c>
      <c r="L70" s="536">
        <v>19700</v>
      </c>
      <c r="M70" s="1125">
        <v>13600</v>
      </c>
      <c r="N70" s="1127">
        <v>33200</v>
      </c>
      <c r="O70" s="1127">
        <v>8600</v>
      </c>
      <c r="P70" s="1127">
        <v>11000</v>
      </c>
      <c r="Q70" s="1127">
        <v>4500</v>
      </c>
      <c r="R70" s="1127">
        <v>11900</v>
      </c>
      <c r="S70" s="1128">
        <v>3500</v>
      </c>
      <c r="T70" s="1127">
        <v>35100</v>
      </c>
      <c r="U70" s="366">
        <v>32000</v>
      </c>
      <c r="W70" s="54"/>
    </row>
    <row r="71" spans="1:23" s="45" customFormat="1">
      <c r="A71" s="1123" t="s">
        <v>97</v>
      </c>
      <c r="B71" s="1875">
        <v>4200</v>
      </c>
      <c r="C71" s="1129">
        <v>1500</v>
      </c>
      <c r="D71" s="457">
        <v>5700</v>
      </c>
      <c r="E71" s="1122" t="s">
        <v>114</v>
      </c>
      <c r="F71" s="1122" t="s">
        <v>114</v>
      </c>
      <c r="G71" s="1135" t="s">
        <v>114</v>
      </c>
      <c r="H71" s="1136" t="s">
        <v>114</v>
      </c>
      <c r="I71" s="1122" t="s">
        <v>114</v>
      </c>
      <c r="J71" s="1122" t="s">
        <v>114</v>
      </c>
      <c r="K71" s="1122" t="s">
        <v>114</v>
      </c>
      <c r="L71" s="535">
        <v>4800</v>
      </c>
      <c r="M71" s="1129">
        <v>5300</v>
      </c>
      <c r="N71" s="1131">
        <v>10100</v>
      </c>
      <c r="O71" s="1131">
        <v>3100</v>
      </c>
      <c r="P71" s="1131">
        <v>4300</v>
      </c>
      <c r="Q71" s="1121" t="s">
        <v>114</v>
      </c>
      <c r="R71" s="1131">
        <v>4600</v>
      </c>
      <c r="S71" s="1132">
        <v>3800</v>
      </c>
      <c r="T71" s="1131">
        <v>13000</v>
      </c>
      <c r="U71" s="374">
        <v>11300</v>
      </c>
      <c r="W71" s="54"/>
    </row>
    <row r="72" spans="1:23" s="45" customFormat="1">
      <c r="A72" s="3062" t="s">
        <v>708</v>
      </c>
      <c r="B72" s="3062"/>
      <c r="C72" s="3062"/>
      <c r="D72" s="3062"/>
      <c r="E72" s="3062"/>
      <c r="F72" s="3062"/>
      <c r="G72" s="3062"/>
      <c r="H72" s="3062"/>
      <c r="I72" s="3062"/>
      <c r="J72" s="3062"/>
      <c r="K72" s="3062"/>
      <c r="L72" s="3062"/>
      <c r="M72" s="3062"/>
      <c r="N72" s="3062"/>
      <c r="O72" s="3062"/>
      <c r="P72" s="3062"/>
      <c r="Q72" s="3062"/>
      <c r="R72" s="3062"/>
      <c r="S72" s="3062"/>
      <c r="T72" s="3062"/>
      <c r="U72" s="3062"/>
      <c r="W72" s="54"/>
    </row>
    <row r="73" spans="1:23" s="45" customFormat="1">
      <c r="A73" s="1028"/>
      <c r="B73" s="1124"/>
      <c r="C73" s="1124"/>
      <c r="D73" s="1124"/>
      <c r="E73" s="1124"/>
      <c r="F73" s="1124"/>
      <c r="G73" s="1124"/>
      <c r="H73" s="1124"/>
      <c r="I73" s="1124"/>
      <c r="J73" s="1124"/>
      <c r="K73" s="1124"/>
      <c r="W73" s="54"/>
    </row>
    <row r="74" spans="1:23" s="45" customFormat="1">
      <c r="A74" s="2778" t="s">
        <v>664</v>
      </c>
      <c r="B74" s="2515"/>
      <c r="C74" s="2515"/>
      <c r="D74" s="2515"/>
      <c r="E74" s="2515"/>
      <c r="F74" s="2515"/>
      <c r="G74" s="2515"/>
      <c r="H74" s="2515"/>
      <c r="I74" s="2515"/>
      <c r="J74" s="2515"/>
      <c r="K74" s="22"/>
      <c r="W74" s="54"/>
    </row>
    <row r="75" spans="1:23" s="45" customFormat="1">
      <c r="A75" s="22"/>
      <c r="B75" s="22"/>
      <c r="C75" s="22"/>
      <c r="D75" s="22"/>
      <c r="E75" s="22"/>
      <c r="F75" s="22"/>
      <c r="G75" s="22"/>
      <c r="H75" s="22"/>
      <c r="I75" s="22"/>
      <c r="J75" s="22"/>
      <c r="K75" s="22"/>
      <c r="W75" s="54"/>
    </row>
    <row r="77" spans="1:23" s="45" customFormat="1" ht="25">
      <c r="A77" s="2477" t="s">
        <v>784</v>
      </c>
      <c r="B77" s="2477"/>
      <c r="C77" s="2477"/>
      <c r="D77" s="2477"/>
      <c r="E77" s="2477"/>
      <c r="F77" s="2477"/>
      <c r="G77" s="2477"/>
      <c r="H77" s="2477"/>
      <c r="I77" s="2477"/>
      <c r="J77" s="2477"/>
      <c r="K77" s="2477"/>
      <c r="L77" s="2477"/>
      <c r="M77" s="2477"/>
      <c r="N77" s="2477"/>
      <c r="O77" s="2477"/>
      <c r="P77" s="2477"/>
      <c r="Q77" s="2477"/>
      <c r="R77" s="2477"/>
      <c r="S77" s="2477"/>
      <c r="T77" s="2477"/>
      <c r="U77" s="2477"/>
      <c r="V77" s="44"/>
      <c r="W77" s="54"/>
    </row>
    <row r="78" spans="1:23" s="45" customFormat="1">
      <c r="W78" s="54"/>
    </row>
    <row r="79" spans="1:23" s="45" customFormat="1" ht="17.5">
      <c r="A79" s="3065" t="s">
        <v>762</v>
      </c>
      <c r="B79" s="2630" t="s">
        <v>763</v>
      </c>
      <c r="C79" s="2631"/>
      <c r="D79" s="2631"/>
      <c r="E79" s="2631"/>
      <c r="F79" s="2631"/>
      <c r="G79" s="2631"/>
      <c r="H79" s="2631"/>
      <c r="I79" s="2631"/>
      <c r="J79" s="2631"/>
      <c r="K79" s="2631"/>
      <c r="L79" s="2631"/>
      <c r="M79" s="2631"/>
      <c r="N79" s="2631"/>
      <c r="O79" s="2631"/>
      <c r="P79" s="2631"/>
      <c r="Q79" s="2631"/>
      <c r="R79" s="2631"/>
      <c r="S79" s="2631"/>
      <c r="T79" s="2631"/>
      <c r="U79" s="2631"/>
      <c r="W79" s="29"/>
    </row>
    <row r="80" spans="1:23" s="66" customFormat="1" ht="69">
      <c r="A80" s="3066"/>
      <c r="B80" s="1026" t="s">
        <v>764</v>
      </c>
      <c r="C80" s="1137" t="s">
        <v>785</v>
      </c>
      <c r="D80" s="1138" t="s">
        <v>766</v>
      </c>
      <c r="E80" s="587" t="s">
        <v>786</v>
      </c>
      <c r="F80" s="587" t="s">
        <v>787</v>
      </c>
      <c r="G80" s="587" t="s">
        <v>788</v>
      </c>
      <c r="H80" s="587" t="s">
        <v>789</v>
      </c>
      <c r="I80" s="1139" t="s">
        <v>790</v>
      </c>
      <c r="J80" s="587" t="s">
        <v>772</v>
      </c>
      <c r="K80" s="451" t="s">
        <v>791</v>
      </c>
      <c r="L80" s="587" t="s">
        <v>792</v>
      </c>
      <c r="M80" s="587" t="s">
        <v>793</v>
      </c>
      <c r="N80" s="587" t="s">
        <v>794</v>
      </c>
      <c r="O80" s="1140" t="s">
        <v>795</v>
      </c>
      <c r="P80" s="1101" t="s">
        <v>796</v>
      </c>
      <c r="Q80" s="587" t="s">
        <v>797</v>
      </c>
      <c r="R80" s="1141" t="s">
        <v>798</v>
      </c>
      <c r="S80" s="451" t="s">
        <v>799</v>
      </c>
      <c r="T80" s="1101" t="s">
        <v>800</v>
      </c>
      <c r="U80" s="1142" t="s">
        <v>801</v>
      </c>
      <c r="V80" s="1104"/>
    </row>
    <row r="81" spans="1:23" s="45" customFormat="1">
      <c r="A81" s="1871" t="s">
        <v>1174</v>
      </c>
      <c r="B81" s="1876">
        <v>0.21199999999999999</v>
      </c>
      <c r="C81" s="1876">
        <v>4.9000000000000002E-2</v>
      </c>
      <c r="D81" s="1877">
        <v>0.216</v>
      </c>
      <c r="E81" s="1876">
        <v>8.6999999999999994E-2</v>
      </c>
      <c r="F81" s="1876">
        <v>2.3E-2</v>
      </c>
      <c r="G81" s="1876">
        <v>2.3E-2</v>
      </c>
      <c r="H81" s="1876">
        <v>2.5000000000000001E-2</v>
      </c>
      <c r="I81" s="1876">
        <v>4.1000000000000002E-2</v>
      </c>
      <c r="J81" s="1876">
        <v>2.3E-2</v>
      </c>
      <c r="K81" s="1876">
        <v>0.14199999999999999</v>
      </c>
      <c r="L81" s="1876">
        <v>0.192</v>
      </c>
      <c r="M81" s="1876">
        <v>0.35</v>
      </c>
      <c r="N81" s="1876">
        <v>0.54100000000000004</v>
      </c>
      <c r="O81" s="1876">
        <v>0.13600000000000001</v>
      </c>
      <c r="P81" s="1876">
        <v>0.23</v>
      </c>
      <c r="Q81" s="1876">
        <v>0.107</v>
      </c>
      <c r="R81" s="1876">
        <v>0.251</v>
      </c>
      <c r="S81" s="1876">
        <v>0.17599999999999999</v>
      </c>
      <c r="T81" s="1877">
        <v>0.77300000000000002</v>
      </c>
      <c r="U81" s="1878">
        <v>0.76200000000000001</v>
      </c>
      <c r="W81" s="54"/>
    </row>
    <row r="82" spans="1:23" s="45" customFormat="1">
      <c r="A82" s="1113" t="s">
        <v>85</v>
      </c>
      <c r="B82" s="1879">
        <v>0.28499999999999998</v>
      </c>
      <c r="C82" s="1879">
        <v>0.14699999999999999</v>
      </c>
      <c r="D82" s="1880">
        <v>0.34899999999999998</v>
      </c>
      <c r="E82" s="1879">
        <v>0.13500000000000001</v>
      </c>
      <c r="F82" s="1879">
        <v>2.5000000000000001E-2</v>
      </c>
      <c r="G82" s="1879">
        <v>3.6999999999999998E-2</v>
      </c>
      <c r="H82" s="1879">
        <v>3.7999999999999999E-2</v>
      </c>
      <c r="I82" s="1879">
        <v>6.0999999999999999E-2</v>
      </c>
      <c r="J82" s="1879">
        <v>3.5000000000000003E-2</v>
      </c>
      <c r="K82" s="1879">
        <v>7.3999999999999996E-2</v>
      </c>
      <c r="L82" s="1879">
        <v>0.437</v>
      </c>
      <c r="M82" s="1879">
        <v>0.28799999999999998</v>
      </c>
      <c r="N82" s="1879">
        <v>0.72499999999999998</v>
      </c>
      <c r="O82" s="1879">
        <v>0.192</v>
      </c>
      <c r="P82" s="1879">
        <v>0.222</v>
      </c>
      <c r="Q82" s="1879">
        <v>0.106</v>
      </c>
      <c r="R82" s="1879">
        <v>0.23899999999999999</v>
      </c>
      <c r="S82" s="1879">
        <v>0.155</v>
      </c>
      <c r="T82" s="1880">
        <v>0.81</v>
      </c>
      <c r="U82" s="1881">
        <v>0.60099999999999998</v>
      </c>
      <c r="W82" s="54"/>
    </row>
    <row r="83" spans="1:23" s="45" customFormat="1" ht="15" customHeight="1">
      <c r="A83" s="1107" t="s">
        <v>90</v>
      </c>
      <c r="B83" s="1876">
        <v>0.246</v>
      </c>
      <c r="C83" s="1876">
        <v>6.8000000000000005E-2</v>
      </c>
      <c r="D83" s="1877">
        <v>0.21199999999999999</v>
      </c>
      <c r="E83" s="1876">
        <v>8.1000000000000003E-2</v>
      </c>
      <c r="F83" s="1876" t="s">
        <v>114</v>
      </c>
      <c r="G83" s="1876">
        <v>2.1000000000000001E-2</v>
      </c>
      <c r="H83" s="1876" t="s">
        <v>114</v>
      </c>
      <c r="I83" s="1876" t="s">
        <v>114</v>
      </c>
      <c r="J83" s="1876" t="s">
        <v>114</v>
      </c>
      <c r="K83" s="1876">
        <v>5.3999999999999999E-2</v>
      </c>
      <c r="L83" s="1876">
        <v>9.2999999999999999E-2</v>
      </c>
      <c r="M83" s="1876">
        <v>0.28699999999999998</v>
      </c>
      <c r="N83" s="1876">
        <v>0.38100000000000001</v>
      </c>
      <c r="O83" s="1876">
        <v>6.2E-2</v>
      </c>
      <c r="P83" s="1876">
        <v>0.112</v>
      </c>
      <c r="Q83" s="1876" t="s">
        <v>114</v>
      </c>
      <c r="R83" s="1876">
        <v>0.123</v>
      </c>
      <c r="S83" s="1876">
        <v>8.1000000000000003E-2</v>
      </c>
      <c r="T83" s="1877">
        <v>0.79500000000000004</v>
      </c>
      <c r="U83" s="1878">
        <v>0.86199999999999999</v>
      </c>
      <c r="W83" s="54"/>
    </row>
    <row r="84" spans="1:23" s="45" customFormat="1">
      <c r="A84" s="1113" t="s">
        <v>91</v>
      </c>
      <c r="B84" s="1879">
        <v>0.26700000000000002</v>
      </c>
      <c r="C84" s="1879">
        <v>9.9000000000000005E-2</v>
      </c>
      <c r="D84" s="1880">
        <v>0.31900000000000001</v>
      </c>
      <c r="E84" s="1879">
        <v>8.7999999999999995E-2</v>
      </c>
      <c r="F84" s="1879" t="s">
        <v>114</v>
      </c>
      <c r="G84" s="1879">
        <v>3.1E-2</v>
      </c>
      <c r="H84" s="1879">
        <v>0.03</v>
      </c>
      <c r="I84" s="1879">
        <v>2.1999999999999999E-2</v>
      </c>
      <c r="J84" s="1879" t="s">
        <v>114</v>
      </c>
      <c r="K84" s="1879">
        <v>4.2999999999999997E-2</v>
      </c>
      <c r="L84" s="1879">
        <v>0.189</v>
      </c>
      <c r="M84" s="1879">
        <v>0.38200000000000001</v>
      </c>
      <c r="N84" s="1879">
        <v>0.57099999999999995</v>
      </c>
      <c r="O84" s="1879">
        <v>0.09</v>
      </c>
      <c r="P84" s="1879">
        <v>0.13800000000000001</v>
      </c>
      <c r="Q84" s="1879">
        <v>4.1000000000000002E-2</v>
      </c>
      <c r="R84" s="1879">
        <v>0.14599999999999999</v>
      </c>
      <c r="S84" s="1879">
        <v>7.2999999999999995E-2</v>
      </c>
      <c r="T84" s="1880">
        <v>0.85199999999999998</v>
      </c>
      <c r="U84" s="1881">
        <v>0.77300000000000002</v>
      </c>
      <c r="W84" s="54"/>
    </row>
    <row r="85" spans="1:23" s="45" customFormat="1">
      <c r="A85" s="1107" t="s">
        <v>92</v>
      </c>
      <c r="B85" s="1876">
        <v>0.316</v>
      </c>
      <c r="C85" s="1876">
        <v>8.8999999999999996E-2</v>
      </c>
      <c r="D85" s="1877">
        <v>0.28599999999999998</v>
      </c>
      <c r="E85" s="1876">
        <v>7.2999999999999995E-2</v>
      </c>
      <c r="F85" s="1876">
        <v>1.4999999999999999E-2</v>
      </c>
      <c r="G85" s="1876">
        <v>1.4999999999999999E-2</v>
      </c>
      <c r="H85" s="1876">
        <v>1.2999999999999999E-2</v>
      </c>
      <c r="I85" s="1876" t="s">
        <v>114</v>
      </c>
      <c r="J85" s="1876">
        <v>2.1000000000000001E-2</v>
      </c>
      <c r="K85" s="1876">
        <v>5.2999999999999999E-2</v>
      </c>
      <c r="L85" s="1876">
        <v>0.20200000000000001</v>
      </c>
      <c r="M85" s="1876">
        <v>0.311</v>
      </c>
      <c r="N85" s="1876">
        <v>0.51400000000000001</v>
      </c>
      <c r="O85" s="1876">
        <v>8.2000000000000003E-2</v>
      </c>
      <c r="P85" s="1876">
        <v>0.14199999999999999</v>
      </c>
      <c r="Q85" s="1876">
        <v>8.1000000000000003E-2</v>
      </c>
      <c r="R85" s="1876">
        <v>0.16400000000000001</v>
      </c>
      <c r="S85" s="1876">
        <v>9.0999999999999998E-2</v>
      </c>
      <c r="T85" s="1877">
        <v>0.752</v>
      </c>
      <c r="U85" s="1878">
        <v>0.83499999999999996</v>
      </c>
      <c r="W85" s="54"/>
    </row>
    <row r="86" spans="1:23" s="45" customFormat="1">
      <c r="A86" s="1113" t="s">
        <v>93</v>
      </c>
      <c r="B86" s="1879">
        <v>0.19800000000000001</v>
      </c>
      <c r="C86" s="1879" t="s">
        <v>114</v>
      </c>
      <c r="D86" s="1880">
        <v>0.32900000000000001</v>
      </c>
      <c r="E86" s="1879" t="s">
        <v>114</v>
      </c>
      <c r="F86" s="1879" t="s">
        <v>114</v>
      </c>
      <c r="G86" s="1879" t="s">
        <v>114</v>
      </c>
      <c r="H86" s="1879" t="s">
        <v>114</v>
      </c>
      <c r="I86" s="1879" t="s">
        <v>114</v>
      </c>
      <c r="J86" s="1879" t="s">
        <v>114</v>
      </c>
      <c r="K86" s="1879" t="s">
        <v>114</v>
      </c>
      <c r="L86" s="1879">
        <v>0.27</v>
      </c>
      <c r="M86" s="1879">
        <v>0.45500000000000002</v>
      </c>
      <c r="N86" s="1879">
        <v>0.72499999999999998</v>
      </c>
      <c r="O86" s="1879" t="s">
        <v>114</v>
      </c>
      <c r="P86" s="1879">
        <v>0.14799999999999999</v>
      </c>
      <c r="Q86" s="1879">
        <v>0.13700000000000001</v>
      </c>
      <c r="R86" s="1879">
        <v>0.23400000000000001</v>
      </c>
      <c r="S86" s="1879">
        <v>0.123</v>
      </c>
      <c r="T86" s="1880">
        <v>0.75600000000000001</v>
      </c>
      <c r="U86" s="1881">
        <v>0.71099999999999997</v>
      </c>
      <c r="W86" s="54"/>
    </row>
    <row r="87" spans="1:23" s="45" customFormat="1">
      <c r="A87" s="1107" t="s">
        <v>94</v>
      </c>
      <c r="B87" s="1876">
        <v>0.20599999999999999</v>
      </c>
      <c r="C87" s="1876">
        <v>0.08</v>
      </c>
      <c r="D87" s="1877">
        <v>0.214</v>
      </c>
      <c r="E87" s="1876">
        <v>0.16800000000000001</v>
      </c>
      <c r="F87" s="1876" t="s">
        <v>114</v>
      </c>
      <c r="G87" s="1876" t="s">
        <v>114</v>
      </c>
      <c r="H87" s="1876" t="s">
        <v>114</v>
      </c>
      <c r="I87" s="1876" t="s">
        <v>114</v>
      </c>
      <c r="J87" s="1876" t="s">
        <v>114</v>
      </c>
      <c r="K87" s="1876">
        <v>0.10299999999999999</v>
      </c>
      <c r="L87" s="1876">
        <v>0.251</v>
      </c>
      <c r="M87" s="1876">
        <v>0.39300000000000002</v>
      </c>
      <c r="N87" s="1876">
        <v>0.64400000000000002</v>
      </c>
      <c r="O87" s="1876">
        <v>0.155</v>
      </c>
      <c r="P87" s="1876">
        <v>0.15</v>
      </c>
      <c r="Q87" s="1876" t="s">
        <v>114</v>
      </c>
      <c r="R87" s="1876">
        <v>0.16</v>
      </c>
      <c r="S87" s="1876">
        <v>0.20499999999999999</v>
      </c>
      <c r="T87" s="1877">
        <v>0.72299999999999998</v>
      </c>
      <c r="U87" s="1878">
        <v>0.71399999999999997</v>
      </c>
      <c r="W87" s="54"/>
    </row>
    <row r="88" spans="1:23" s="45" customFormat="1">
      <c r="A88" s="1113" t="s">
        <v>95</v>
      </c>
      <c r="B88" s="1879">
        <v>0.247</v>
      </c>
      <c r="C88" s="1879">
        <v>8.2000000000000003E-2</v>
      </c>
      <c r="D88" s="1880">
        <v>0.253</v>
      </c>
      <c r="E88" s="1879">
        <v>9.9000000000000005E-2</v>
      </c>
      <c r="F88" s="1879" t="s">
        <v>114</v>
      </c>
      <c r="G88" s="1879" t="s">
        <v>114</v>
      </c>
      <c r="H88" s="1879" t="s">
        <v>114</v>
      </c>
      <c r="I88" s="1879">
        <v>4.1000000000000002E-2</v>
      </c>
      <c r="J88" s="1879" t="s">
        <v>114</v>
      </c>
      <c r="K88" s="1879">
        <v>5.5E-2</v>
      </c>
      <c r="L88" s="1879">
        <v>0.16</v>
      </c>
      <c r="M88" s="1879">
        <v>0.29599999999999999</v>
      </c>
      <c r="N88" s="1879">
        <v>0.45600000000000002</v>
      </c>
      <c r="O88" s="1879">
        <v>0.13500000000000001</v>
      </c>
      <c r="P88" s="1879">
        <v>0.184</v>
      </c>
      <c r="Q88" s="1879">
        <v>7.0999999999999994E-2</v>
      </c>
      <c r="R88" s="1879">
        <v>0.20499999999999999</v>
      </c>
      <c r="S88" s="1879">
        <v>0.106</v>
      </c>
      <c r="T88" s="1880">
        <v>0.77100000000000002</v>
      </c>
      <c r="U88" s="1881">
        <v>0.83499999999999996</v>
      </c>
      <c r="W88" s="54"/>
    </row>
    <row r="89" spans="1:23" s="45" customFormat="1">
      <c r="A89" s="1107" t="s">
        <v>96</v>
      </c>
      <c r="B89" s="1876">
        <v>0.27500000000000002</v>
      </c>
      <c r="C89" s="1876">
        <v>0.18099999999999999</v>
      </c>
      <c r="D89" s="1877">
        <v>0.313</v>
      </c>
      <c r="E89" s="1876">
        <v>0.14499999999999999</v>
      </c>
      <c r="F89" s="1876">
        <v>9.4E-2</v>
      </c>
      <c r="G89" s="1876" t="s">
        <v>114</v>
      </c>
      <c r="H89" s="1876">
        <v>7.0999999999999994E-2</v>
      </c>
      <c r="I89" s="1876">
        <v>7.1999999999999995E-2</v>
      </c>
      <c r="J89" s="1876" t="s">
        <v>114</v>
      </c>
      <c r="K89" s="1876">
        <v>5.1999999999999998E-2</v>
      </c>
      <c r="L89" s="1876">
        <v>0.50900000000000001</v>
      </c>
      <c r="M89" s="1876">
        <v>0.307</v>
      </c>
      <c r="N89" s="1876">
        <v>0.81599999999999995</v>
      </c>
      <c r="O89" s="1876">
        <v>0.17</v>
      </c>
      <c r="P89" s="1876">
        <v>0.20200000000000001</v>
      </c>
      <c r="Q89" s="1876">
        <v>0.10299999999999999</v>
      </c>
      <c r="R89" s="1876">
        <v>0.21099999999999999</v>
      </c>
      <c r="S89" s="1876">
        <v>0.14299999999999999</v>
      </c>
      <c r="T89" s="1877">
        <v>0.81399999999999995</v>
      </c>
      <c r="U89" s="1878">
        <v>0.60199999999999998</v>
      </c>
      <c r="W89" s="54"/>
    </row>
    <row r="90" spans="1:23" s="45" customFormat="1">
      <c r="A90" s="1113" t="s">
        <v>97</v>
      </c>
      <c r="B90" s="1879">
        <v>0.23699999999999999</v>
      </c>
      <c r="C90" s="1879">
        <v>9.7000000000000003E-2</v>
      </c>
      <c r="D90" s="1880">
        <v>0.27600000000000002</v>
      </c>
      <c r="E90" s="1879">
        <v>0.10299999999999999</v>
      </c>
      <c r="F90" s="1879" t="s">
        <v>114</v>
      </c>
      <c r="G90" s="1879" t="s">
        <v>114</v>
      </c>
      <c r="H90" s="1879" t="s">
        <v>114</v>
      </c>
      <c r="I90" s="1879" t="s">
        <v>114</v>
      </c>
      <c r="J90" s="1879" t="s">
        <v>114</v>
      </c>
      <c r="K90" s="1879">
        <v>8.2000000000000003E-2</v>
      </c>
      <c r="L90" s="1879">
        <v>0.33600000000000002</v>
      </c>
      <c r="M90" s="1879">
        <v>0.28100000000000003</v>
      </c>
      <c r="N90" s="1879">
        <v>0.61699999999999999</v>
      </c>
      <c r="O90" s="1879">
        <v>8.8999999999999996E-2</v>
      </c>
      <c r="P90" s="1879">
        <v>0.189</v>
      </c>
      <c r="Q90" s="1879" t="s">
        <v>114</v>
      </c>
      <c r="R90" s="1879">
        <v>0.21</v>
      </c>
      <c r="S90" s="1879">
        <v>0.22</v>
      </c>
      <c r="T90" s="1880">
        <v>0.74</v>
      </c>
      <c r="U90" s="1881">
        <v>0.70299999999999996</v>
      </c>
      <c r="W90" s="54"/>
    </row>
    <row r="91" spans="1:23" s="45" customFormat="1" ht="20.5" customHeight="1">
      <c r="A91" s="3061" t="s">
        <v>708</v>
      </c>
      <c r="B91" s="2636"/>
      <c r="C91" s="2636"/>
      <c r="D91" s="2636"/>
      <c r="E91" s="2636"/>
      <c r="F91" s="2636"/>
      <c r="G91" s="2636"/>
      <c r="H91" s="2636"/>
      <c r="I91" s="2636"/>
      <c r="J91" s="2636"/>
      <c r="K91" s="2636"/>
      <c r="L91" s="2636"/>
      <c r="M91" s="2636"/>
      <c r="N91" s="2636"/>
      <c r="O91" s="2636"/>
      <c r="P91" s="2636"/>
      <c r="Q91" s="2636"/>
      <c r="R91" s="2636"/>
      <c r="S91" s="2636"/>
      <c r="T91" s="2636"/>
      <c r="U91" s="2636"/>
      <c r="W91" s="54"/>
    </row>
    <row r="92" spans="1:23" s="45" customFormat="1">
      <c r="A92" s="1028"/>
      <c r="B92" s="1124"/>
      <c r="C92" s="1124"/>
      <c r="D92" s="1124"/>
      <c r="E92" s="1124"/>
      <c r="F92" s="1124"/>
      <c r="G92" s="1124"/>
      <c r="H92" s="1124"/>
      <c r="I92" s="1124"/>
      <c r="J92" s="1124"/>
      <c r="K92" s="1124"/>
      <c r="W92" s="54"/>
    </row>
    <row r="93" spans="1:23" s="45" customFormat="1">
      <c r="A93" s="2778" t="s">
        <v>664</v>
      </c>
      <c r="B93" s="2515"/>
      <c r="C93" s="2515"/>
      <c r="D93" s="2515"/>
      <c r="E93" s="2515"/>
      <c r="F93" s="2515"/>
      <c r="G93" s="2515"/>
      <c r="H93" s="2515"/>
      <c r="I93" s="2515"/>
      <c r="J93" s="2515"/>
      <c r="K93" s="22"/>
      <c r="W93" s="54"/>
    </row>
    <row r="96" spans="1:23" s="45" customFormat="1">
      <c r="A96" s="2485" t="s">
        <v>802</v>
      </c>
      <c r="B96" s="2485"/>
      <c r="C96" s="2485"/>
      <c r="D96" s="2485"/>
      <c r="E96" s="2485"/>
      <c r="F96" s="2485"/>
      <c r="G96" s="2485"/>
      <c r="H96" s="2485"/>
      <c r="I96" s="2485"/>
      <c r="J96" s="2485"/>
      <c r="K96" s="63"/>
      <c r="L96" s="1143"/>
      <c r="M96" s="1143"/>
      <c r="N96" s="1143"/>
      <c r="O96" s="1143"/>
      <c r="P96" s="1143"/>
      <c r="Q96" s="1143"/>
      <c r="R96" s="1143"/>
      <c r="S96" s="1143"/>
      <c r="T96" s="1143"/>
      <c r="U96" s="1143"/>
      <c r="W96" s="54"/>
    </row>
    <row r="97" spans="1:23" s="45" customFormat="1">
      <c r="W97" s="54"/>
    </row>
    <row r="98" spans="1:23" s="45" customFormat="1" ht="17.5">
      <c r="A98" s="3059" t="s">
        <v>762</v>
      </c>
      <c r="B98" s="2630" t="s">
        <v>763</v>
      </c>
      <c r="C98" s="2631"/>
      <c r="D98" s="2631"/>
      <c r="E98" s="2631"/>
      <c r="F98" s="2631"/>
      <c r="G98" s="2631"/>
      <c r="H98" s="2631"/>
      <c r="I98" s="2631"/>
      <c r="J98" s="2631"/>
      <c r="K98" s="2631"/>
      <c r="L98" s="2631"/>
      <c r="M98" s="2631"/>
      <c r="N98" s="2631"/>
      <c r="O98" s="2631"/>
      <c r="P98" s="2631"/>
      <c r="Q98" s="2631"/>
      <c r="R98" s="2631"/>
      <c r="S98" s="2631"/>
      <c r="T98" s="2631"/>
      <c r="U98" s="2631"/>
      <c r="W98" s="29"/>
    </row>
    <row r="99" spans="1:23" s="66" customFormat="1" ht="69">
      <c r="A99" s="3060"/>
      <c r="B99" s="1026" t="s">
        <v>803</v>
      </c>
      <c r="C99" s="1137" t="s">
        <v>804</v>
      </c>
      <c r="D99" s="1138" t="s">
        <v>805</v>
      </c>
      <c r="E99" s="587" t="s">
        <v>806</v>
      </c>
      <c r="F99" s="587" t="s">
        <v>807</v>
      </c>
      <c r="G99" s="587" t="s">
        <v>808</v>
      </c>
      <c r="H99" s="587" t="s">
        <v>809</v>
      </c>
      <c r="I99" s="1139" t="s">
        <v>810</v>
      </c>
      <c r="J99" s="587" t="s">
        <v>811</v>
      </c>
      <c r="K99" s="451" t="s">
        <v>812</v>
      </c>
      <c r="L99" s="587" t="s">
        <v>813</v>
      </c>
      <c r="M99" s="587" t="s">
        <v>814</v>
      </c>
      <c r="N99" s="587" t="s">
        <v>815</v>
      </c>
      <c r="O99" s="1140" t="s">
        <v>816</v>
      </c>
      <c r="P99" s="1101" t="s">
        <v>817</v>
      </c>
      <c r="Q99" s="587" t="s">
        <v>818</v>
      </c>
      <c r="R99" s="1141" t="s">
        <v>819</v>
      </c>
      <c r="S99" s="451" t="s">
        <v>820</v>
      </c>
      <c r="T99" s="1101" t="s">
        <v>821</v>
      </c>
      <c r="U99" s="1142" t="s">
        <v>822</v>
      </c>
      <c r="V99" s="1104"/>
    </row>
    <row r="100" spans="1:23" s="45" customFormat="1">
      <c r="A100" s="1871" t="s">
        <v>1174</v>
      </c>
      <c r="B100" s="1876">
        <v>0.24299999999999999</v>
      </c>
      <c r="C100" s="1876">
        <v>4.5999999999999999E-2</v>
      </c>
      <c r="D100" s="1882">
        <v>0.23300000000000001</v>
      </c>
      <c r="E100" s="1883">
        <v>0.08</v>
      </c>
      <c r="F100" s="1883">
        <v>2.5999999999999999E-2</v>
      </c>
      <c r="G100" s="1883">
        <v>2.3E-2</v>
      </c>
      <c r="H100" s="1883">
        <v>3.2000000000000001E-2</v>
      </c>
      <c r="I100" s="1876">
        <v>3.5000000000000003E-2</v>
      </c>
      <c r="J100" s="1883">
        <v>2.1999999999999999E-2</v>
      </c>
      <c r="K100" s="1883">
        <v>0.13</v>
      </c>
      <c r="L100" s="1883">
        <v>0.18099999999999999</v>
      </c>
      <c r="M100" s="1876">
        <v>0.34100000000000003</v>
      </c>
      <c r="N100" s="1883">
        <v>0.52300000000000002</v>
      </c>
      <c r="O100" s="1883">
        <v>0.127</v>
      </c>
      <c r="P100" s="1876">
        <v>0.21199999999999999</v>
      </c>
      <c r="Q100" s="1876">
        <v>0.11899999999999999</v>
      </c>
      <c r="R100" s="1876">
        <v>0.246</v>
      </c>
      <c r="S100" s="1876">
        <v>0.16400000000000001</v>
      </c>
      <c r="T100" s="1877">
        <v>0.746</v>
      </c>
      <c r="U100" s="1878">
        <v>0.76200000000000001</v>
      </c>
      <c r="W100" s="54"/>
    </row>
    <row r="101" spans="1:23" s="45" customFormat="1">
      <c r="A101" s="1113" t="s">
        <v>85</v>
      </c>
      <c r="B101" s="1879">
        <v>0.27700000000000002</v>
      </c>
      <c r="C101" s="1879">
        <v>0.13900000000000001</v>
      </c>
      <c r="D101" s="1884">
        <v>0.32600000000000001</v>
      </c>
      <c r="E101" s="1885">
        <v>0.14299999999999999</v>
      </c>
      <c r="F101" s="1885">
        <v>3.5000000000000003E-2</v>
      </c>
      <c r="G101" s="1885">
        <v>4.9000000000000002E-2</v>
      </c>
      <c r="H101" s="1885">
        <v>5.2999999999999999E-2</v>
      </c>
      <c r="I101" s="1879">
        <v>4.9000000000000002E-2</v>
      </c>
      <c r="J101" s="1885">
        <v>2.8000000000000001E-2</v>
      </c>
      <c r="K101" s="1885">
        <v>0.08</v>
      </c>
      <c r="L101" s="1885">
        <v>0.44500000000000001</v>
      </c>
      <c r="M101" s="1879">
        <v>0.31</v>
      </c>
      <c r="N101" s="1885">
        <v>0.755</v>
      </c>
      <c r="O101" s="1885">
        <v>0.22600000000000001</v>
      </c>
      <c r="P101" s="1879">
        <v>0.254</v>
      </c>
      <c r="Q101" s="1879">
        <v>0.11899999999999999</v>
      </c>
      <c r="R101" s="1879">
        <v>0.27600000000000002</v>
      </c>
      <c r="S101" s="1879">
        <v>0.14099999999999999</v>
      </c>
      <c r="T101" s="1880">
        <v>0.77300000000000002</v>
      </c>
      <c r="U101" s="1881">
        <v>0.60099999999999998</v>
      </c>
      <c r="W101" s="54"/>
    </row>
    <row r="102" spans="1:23" s="45" customFormat="1" ht="15" customHeight="1">
      <c r="A102" s="1107" t="s">
        <v>90</v>
      </c>
      <c r="B102" s="1876">
        <v>0.26100000000000001</v>
      </c>
      <c r="C102" s="1876">
        <v>0.105</v>
      </c>
      <c r="D102" s="1882">
        <v>0.26100000000000001</v>
      </c>
      <c r="E102" s="1883">
        <v>0.09</v>
      </c>
      <c r="F102" s="1883" t="s">
        <v>114</v>
      </c>
      <c r="G102" s="1883" t="s">
        <v>114</v>
      </c>
      <c r="H102" s="1883" t="s">
        <v>114</v>
      </c>
      <c r="I102" s="1876" t="s">
        <v>114</v>
      </c>
      <c r="J102" s="1883" t="s">
        <v>114</v>
      </c>
      <c r="K102" s="1883">
        <v>5.8000000000000003E-2</v>
      </c>
      <c r="L102" s="1883">
        <v>0.14499999999999999</v>
      </c>
      <c r="M102" s="1876">
        <v>0.33700000000000002</v>
      </c>
      <c r="N102" s="1883">
        <v>0.48299999999999998</v>
      </c>
      <c r="O102" s="1883">
        <v>9.5000000000000001E-2</v>
      </c>
      <c r="P102" s="1876">
        <v>0.08</v>
      </c>
      <c r="Q102" s="1876" t="s">
        <v>114</v>
      </c>
      <c r="R102" s="1876">
        <v>9.0999999999999998E-2</v>
      </c>
      <c r="S102" s="1876">
        <v>0.104</v>
      </c>
      <c r="T102" s="1877">
        <v>0.76700000000000002</v>
      </c>
      <c r="U102" s="1878">
        <v>0.86199999999999999</v>
      </c>
      <c r="W102" s="54"/>
    </row>
    <row r="103" spans="1:23" s="45" customFormat="1">
      <c r="A103" s="1113" t="s">
        <v>91</v>
      </c>
      <c r="B103" s="1879">
        <v>0.28000000000000003</v>
      </c>
      <c r="C103" s="1879">
        <v>0.16200000000000001</v>
      </c>
      <c r="D103" s="1884">
        <v>0.34300000000000003</v>
      </c>
      <c r="E103" s="1885">
        <v>5.5E-2</v>
      </c>
      <c r="F103" s="1885">
        <v>2.3E-2</v>
      </c>
      <c r="G103" s="1885">
        <v>0.02</v>
      </c>
      <c r="H103" s="1885">
        <v>4.4999999999999998E-2</v>
      </c>
      <c r="I103" s="1879">
        <v>3.3000000000000002E-2</v>
      </c>
      <c r="J103" s="1885">
        <v>3.2000000000000001E-2</v>
      </c>
      <c r="K103" s="1885">
        <v>4.2999999999999997E-2</v>
      </c>
      <c r="L103" s="1885">
        <v>0.23300000000000001</v>
      </c>
      <c r="M103" s="1879">
        <v>0.35699999999999998</v>
      </c>
      <c r="N103" s="1885">
        <v>0.59</v>
      </c>
      <c r="O103" s="1885">
        <v>0.114</v>
      </c>
      <c r="P103" s="1879">
        <v>0.19700000000000001</v>
      </c>
      <c r="Q103" s="1879">
        <v>4.7E-2</v>
      </c>
      <c r="R103" s="1879">
        <v>0.20599999999999999</v>
      </c>
      <c r="S103" s="1879">
        <v>9.5000000000000001E-2</v>
      </c>
      <c r="T103" s="1880">
        <v>0.85699999999999998</v>
      </c>
      <c r="U103" s="1881">
        <v>0.77300000000000002</v>
      </c>
      <c r="W103" s="54"/>
    </row>
    <row r="104" spans="1:23" s="45" customFormat="1">
      <c r="A104" s="1107" t="s">
        <v>92</v>
      </c>
      <c r="B104" s="1876">
        <v>0.33700000000000002</v>
      </c>
      <c r="C104" s="1876">
        <v>8.4000000000000005E-2</v>
      </c>
      <c r="D104" s="1882">
        <v>0.311</v>
      </c>
      <c r="E104" s="1883">
        <v>8.3000000000000004E-2</v>
      </c>
      <c r="F104" s="1883">
        <v>1.6E-2</v>
      </c>
      <c r="G104" s="1883">
        <v>1.4999999999999999E-2</v>
      </c>
      <c r="H104" s="1883">
        <v>1.7999999999999999E-2</v>
      </c>
      <c r="I104" s="1876" t="s">
        <v>114</v>
      </c>
      <c r="J104" s="1883" t="s">
        <v>114</v>
      </c>
      <c r="K104" s="1883">
        <v>6.3E-2</v>
      </c>
      <c r="L104" s="1883">
        <v>0.17</v>
      </c>
      <c r="M104" s="1876">
        <v>0.34399999999999997</v>
      </c>
      <c r="N104" s="1883">
        <v>0.51400000000000001</v>
      </c>
      <c r="O104" s="1883">
        <v>0.1</v>
      </c>
      <c r="P104" s="1876">
        <v>0.219</v>
      </c>
      <c r="Q104" s="1876">
        <v>0.09</v>
      </c>
      <c r="R104" s="1876">
        <v>0.22800000000000001</v>
      </c>
      <c r="S104" s="1876">
        <v>0.10199999999999999</v>
      </c>
      <c r="T104" s="1877">
        <v>0.76600000000000001</v>
      </c>
      <c r="U104" s="1878">
        <v>0.83499999999999996</v>
      </c>
      <c r="W104" s="54"/>
    </row>
    <row r="105" spans="1:23" s="45" customFormat="1">
      <c r="A105" s="1113" t="s">
        <v>93</v>
      </c>
      <c r="B105" s="1879">
        <v>0.27200000000000002</v>
      </c>
      <c r="C105" s="1879" t="s">
        <v>114</v>
      </c>
      <c r="D105" s="1884">
        <v>0.32900000000000001</v>
      </c>
      <c r="E105" s="1885" t="s">
        <v>114</v>
      </c>
      <c r="F105" s="1885" t="s">
        <v>114</v>
      </c>
      <c r="G105" s="1885" t="s">
        <v>114</v>
      </c>
      <c r="H105" s="1885" t="s">
        <v>114</v>
      </c>
      <c r="I105" s="1879" t="s">
        <v>114</v>
      </c>
      <c r="J105" s="1885" t="s">
        <v>114</v>
      </c>
      <c r="K105" s="1885" t="s">
        <v>114</v>
      </c>
      <c r="L105" s="1885">
        <v>0.29299999999999998</v>
      </c>
      <c r="M105" s="1879">
        <v>0.39700000000000002</v>
      </c>
      <c r="N105" s="1885">
        <v>0.69</v>
      </c>
      <c r="O105" s="1885">
        <v>0.13400000000000001</v>
      </c>
      <c r="P105" s="1879">
        <v>0.17199999999999999</v>
      </c>
      <c r="Q105" s="1879" t="s">
        <v>114</v>
      </c>
      <c r="R105" s="1879">
        <v>0.17799999999999999</v>
      </c>
      <c r="S105" s="1879">
        <v>0.16300000000000001</v>
      </c>
      <c r="T105" s="1880">
        <v>0.84399999999999997</v>
      </c>
      <c r="U105" s="1881">
        <v>0.71099999999999997</v>
      </c>
      <c r="W105" s="54"/>
    </row>
    <row r="106" spans="1:23" s="45" customFormat="1">
      <c r="A106" s="1107" t="s">
        <v>94</v>
      </c>
      <c r="B106" s="1876">
        <v>0.24199999999999999</v>
      </c>
      <c r="C106" s="1876" t="s">
        <v>114</v>
      </c>
      <c r="D106" s="1882">
        <v>0.26900000000000002</v>
      </c>
      <c r="E106" s="1883">
        <v>0.14399999999999999</v>
      </c>
      <c r="F106" s="1883" t="s">
        <v>114</v>
      </c>
      <c r="G106" s="1883" t="s">
        <v>114</v>
      </c>
      <c r="H106" s="1883" t="s">
        <v>114</v>
      </c>
      <c r="I106" s="1876" t="s">
        <v>114</v>
      </c>
      <c r="J106" s="1883" t="s">
        <v>114</v>
      </c>
      <c r="K106" s="1883">
        <v>0.126</v>
      </c>
      <c r="L106" s="1883">
        <v>0.27400000000000002</v>
      </c>
      <c r="M106" s="1876">
        <v>0.34</v>
      </c>
      <c r="N106" s="1883">
        <v>0.61399999999999999</v>
      </c>
      <c r="O106" s="1883">
        <v>0.20399999999999999</v>
      </c>
      <c r="P106" s="1876">
        <v>0.29799999999999999</v>
      </c>
      <c r="Q106" s="1876">
        <v>0.14099999999999999</v>
      </c>
      <c r="R106" s="1876">
        <v>0.35</v>
      </c>
      <c r="S106" s="1876">
        <v>0.16500000000000001</v>
      </c>
      <c r="T106" s="1877">
        <v>0.81100000000000005</v>
      </c>
      <c r="U106" s="1878">
        <v>0.71399999999999997</v>
      </c>
      <c r="W106" s="54"/>
    </row>
    <row r="107" spans="1:23" s="45" customFormat="1">
      <c r="A107" s="1113" t="s">
        <v>95</v>
      </c>
      <c r="B107" s="1879">
        <v>0.29199999999999998</v>
      </c>
      <c r="C107" s="1879">
        <v>0.11700000000000001</v>
      </c>
      <c r="D107" s="1884">
        <v>0.27900000000000003</v>
      </c>
      <c r="E107" s="1885">
        <v>8.4000000000000005E-2</v>
      </c>
      <c r="F107" s="1885" t="s">
        <v>114</v>
      </c>
      <c r="G107" s="1885" t="s">
        <v>114</v>
      </c>
      <c r="H107" s="1885" t="s">
        <v>114</v>
      </c>
      <c r="I107" s="1879" t="s">
        <v>114</v>
      </c>
      <c r="J107" s="1885" t="s">
        <v>114</v>
      </c>
      <c r="K107" s="1885">
        <v>4.9000000000000002E-2</v>
      </c>
      <c r="L107" s="1885">
        <v>0.182</v>
      </c>
      <c r="M107" s="1879">
        <v>0.34200000000000003</v>
      </c>
      <c r="N107" s="1885">
        <v>0.52400000000000002</v>
      </c>
      <c r="O107" s="1885">
        <v>0.121</v>
      </c>
      <c r="P107" s="1879">
        <v>0.14699999999999999</v>
      </c>
      <c r="Q107" s="1879">
        <v>6.0999999999999999E-2</v>
      </c>
      <c r="R107" s="1879">
        <v>0.158</v>
      </c>
      <c r="S107" s="1879">
        <v>0.121</v>
      </c>
      <c r="T107" s="1880">
        <v>0.81499999999999995</v>
      </c>
      <c r="U107" s="1881">
        <v>0.83499999999999996</v>
      </c>
      <c r="W107" s="54"/>
    </row>
    <row r="108" spans="1:23" s="45" customFormat="1">
      <c r="A108" s="1107" t="s">
        <v>96</v>
      </c>
      <c r="B108" s="1876">
        <v>0.316</v>
      </c>
      <c r="C108" s="1876">
        <v>0.17499999999999999</v>
      </c>
      <c r="D108" s="1882">
        <v>0.35</v>
      </c>
      <c r="E108" s="1883">
        <v>8.6999999999999994E-2</v>
      </c>
      <c r="F108" s="1883">
        <v>6.3E-2</v>
      </c>
      <c r="G108" s="1883">
        <v>3.9E-2</v>
      </c>
      <c r="H108" s="1883">
        <v>6.4000000000000001E-2</v>
      </c>
      <c r="I108" s="1876">
        <v>5.8999999999999997E-2</v>
      </c>
      <c r="J108" s="1883" t="s">
        <v>114</v>
      </c>
      <c r="K108" s="1883">
        <v>5.8000000000000003E-2</v>
      </c>
      <c r="L108" s="1883">
        <v>0.41799999999999998</v>
      </c>
      <c r="M108" s="1876">
        <v>0.32700000000000001</v>
      </c>
      <c r="N108" s="1883">
        <v>0.745</v>
      </c>
      <c r="O108" s="1883">
        <v>0.17899999999999999</v>
      </c>
      <c r="P108" s="1876">
        <v>0.23799999999999999</v>
      </c>
      <c r="Q108" s="1876">
        <v>0.106</v>
      </c>
      <c r="R108" s="1876">
        <v>0.25900000000000001</v>
      </c>
      <c r="S108" s="1876">
        <v>0.12</v>
      </c>
      <c r="T108" s="1877">
        <v>0.78900000000000003</v>
      </c>
      <c r="U108" s="1878">
        <v>0.60199999999999998</v>
      </c>
      <c r="W108" s="54"/>
    </row>
    <row r="109" spans="1:23" s="45" customFormat="1">
      <c r="A109" s="1113" t="s">
        <v>97</v>
      </c>
      <c r="B109" s="1879">
        <v>0.28499999999999998</v>
      </c>
      <c r="C109" s="1879" t="s">
        <v>114</v>
      </c>
      <c r="D109" s="1884">
        <v>0.29799999999999999</v>
      </c>
      <c r="E109" s="1885" t="s">
        <v>114</v>
      </c>
      <c r="F109" s="1885" t="s">
        <v>114</v>
      </c>
      <c r="G109" s="1885" t="s">
        <v>114</v>
      </c>
      <c r="H109" s="1885" t="s">
        <v>114</v>
      </c>
      <c r="I109" s="1879" t="s">
        <v>114</v>
      </c>
      <c r="J109" s="1885" t="s">
        <v>114</v>
      </c>
      <c r="K109" s="1885" t="s">
        <v>114</v>
      </c>
      <c r="L109" s="1885">
        <v>0.316</v>
      </c>
      <c r="M109" s="1879">
        <v>0.33900000000000002</v>
      </c>
      <c r="N109" s="1885">
        <v>0.65500000000000003</v>
      </c>
      <c r="O109" s="1885">
        <v>9.2999999999999999E-2</v>
      </c>
      <c r="P109" s="1879">
        <v>0.20699999999999999</v>
      </c>
      <c r="Q109" s="1879">
        <v>0.11</v>
      </c>
      <c r="R109" s="1879">
        <v>0.22900000000000001</v>
      </c>
      <c r="S109" s="1879">
        <v>0.18</v>
      </c>
      <c r="T109" s="1880">
        <v>0.70799999999999996</v>
      </c>
      <c r="U109" s="1881">
        <v>0.70299999999999996</v>
      </c>
      <c r="W109" s="54"/>
    </row>
    <row r="110" spans="1:23" s="45" customFormat="1" ht="20.5" customHeight="1">
      <c r="A110" s="3061" t="s">
        <v>708</v>
      </c>
      <c r="B110" s="2636"/>
      <c r="C110" s="2636"/>
      <c r="D110" s="2636"/>
      <c r="E110" s="2636"/>
      <c r="F110" s="2636"/>
      <c r="G110" s="2636"/>
      <c r="H110" s="2636"/>
      <c r="I110" s="2636"/>
      <c r="J110" s="2636"/>
      <c r="K110" s="2636"/>
      <c r="L110" s="2636"/>
      <c r="M110" s="2636"/>
      <c r="N110" s="2636"/>
      <c r="O110" s="2636"/>
      <c r="P110" s="2636"/>
      <c r="Q110" s="2636"/>
      <c r="R110" s="2636"/>
      <c r="S110" s="2636"/>
      <c r="T110" s="2636"/>
      <c r="U110" s="2636"/>
      <c r="W110" s="54"/>
    </row>
    <row r="111" spans="1:23" s="45" customFormat="1">
      <c r="A111" s="1028"/>
      <c r="B111" s="1124"/>
      <c r="C111" s="1124"/>
      <c r="D111" s="1124"/>
      <c r="E111" s="1124"/>
      <c r="F111" s="1124"/>
      <c r="G111" s="1124"/>
      <c r="H111" s="1124"/>
      <c r="I111" s="1124"/>
      <c r="J111" s="1124"/>
      <c r="K111" s="1124"/>
      <c r="W111" s="54"/>
    </row>
    <row r="112" spans="1:23" s="45" customFormat="1">
      <c r="A112" s="2778" t="s">
        <v>664</v>
      </c>
      <c r="B112" s="2515"/>
      <c r="C112" s="2515"/>
      <c r="D112" s="2515"/>
      <c r="E112" s="2515"/>
      <c r="F112" s="2515"/>
      <c r="G112" s="2515"/>
      <c r="H112" s="2515"/>
      <c r="I112" s="2515"/>
      <c r="J112" s="2515"/>
      <c r="K112" s="22"/>
      <c r="W112" s="54"/>
    </row>
    <row r="115" spans="1:23" s="45" customFormat="1">
      <c r="A115" s="2780" t="s">
        <v>823</v>
      </c>
      <c r="B115" s="2780"/>
      <c r="C115" s="2780"/>
      <c r="D115" s="2780"/>
      <c r="E115" s="2780"/>
      <c r="F115" s="2780"/>
      <c r="G115" s="2780"/>
      <c r="H115" s="2780"/>
      <c r="I115" s="2780"/>
      <c r="J115" s="2780"/>
      <c r="K115" s="2780"/>
      <c r="L115" s="2780"/>
      <c r="M115" s="2780"/>
      <c r="N115" s="2780"/>
      <c r="O115" s="2780"/>
      <c r="P115" s="2780"/>
      <c r="Q115" s="2780"/>
      <c r="R115" s="2780"/>
      <c r="S115" s="2780"/>
      <c r="T115" s="2780"/>
      <c r="U115" s="2780"/>
      <c r="W115" s="54"/>
    </row>
    <row r="116" spans="1:23" s="45" customFormat="1">
      <c r="W116" s="54"/>
    </row>
    <row r="117" spans="1:23" s="45" customFormat="1" ht="17.5">
      <c r="A117" s="3054" t="s">
        <v>762</v>
      </c>
      <c r="B117" s="2465" t="s">
        <v>763</v>
      </c>
      <c r="C117" s="2466"/>
      <c r="D117" s="2466"/>
      <c r="E117" s="2466"/>
      <c r="F117" s="2466"/>
      <c r="G117" s="2466"/>
      <c r="H117" s="2466"/>
      <c r="I117" s="2466"/>
      <c r="J117" s="2466"/>
      <c r="K117" s="2466"/>
      <c r="L117" s="2466"/>
      <c r="M117" s="2466"/>
      <c r="N117" s="2466"/>
      <c r="O117" s="2466"/>
      <c r="P117" s="2466"/>
      <c r="Q117" s="2466"/>
      <c r="R117" s="2466"/>
      <c r="S117" s="2466"/>
      <c r="T117" s="2466"/>
      <c r="U117" s="2467"/>
      <c r="W117" s="29"/>
    </row>
    <row r="118" spans="1:23" s="66" customFormat="1" ht="69">
      <c r="A118" s="3055"/>
      <c r="B118" s="1027" t="s">
        <v>803</v>
      </c>
      <c r="C118" s="1139" t="s">
        <v>824</v>
      </c>
      <c r="D118" s="451" t="s">
        <v>825</v>
      </c>
      <c r="E118" s="587" t="s">
        <v>826</v>
      </c>
      <c r="F118" s="587" t="s">
        <v>827</v>
      </c>
      <c r="G118" s="587" t="s">
        <v>828</v>
      </c>
      <c r="H118" s="587" t="s">
        <v>829</v>
      </c>
      <c r="I118" s="1139" t="s">
        <v>830</v>
      </c>
      <c r="J118" s="587" t="s">
        <v>831</v>
      </c>
      <c r="K118" s="451" t="s">
        <v>832</v>
      </c>
      <c r="L118" s="587" t="s">
        <v>833</v>
      </c>
      <c r="M118" s="587" t="s">
        <v>834</v>
      </c>
      <c r="N118" s="587" t="s">
        <v>835</v>
      </c>
      <c r="O118" s="1140" t="s">
        <v>836</v>
      </c>
      <c r="P118" s="1101" t="s">
        <v>837</v>
      </c>
      <c r="Q118" s="587" t="s">
        <v>838</v>
      </c>
      <c r="R118" s="1141" t="s">
        <v>839</v>
      </c>
      <c r="S118" s="451" t="s">
        <v>840</v>
      </c>
      <c r="T118" s="1101" t="s">
        <v>841</v>
      </c>
      <c r="U118" s="1142" t="s">
        <v>842</v>
      </c>
    </row>
    <row r="119" spans="1:23" s="561" customFormat="1">
      <c r="A119" s="1144" t="s">
        <v>89</v>
      </c>
      <c r="B119" s="1145">
        <v>0.24299999999999999</v>
      </c>
      <c r="C119" s="1146">
        <v>4.1000000000000002E-2</v>
      </c>
      <c r="D119" s="1147">
        <v>0.20799999999999999</v>
      </c>
      <c r="E119" s="1886">
        <v>7.0999999999999994E-2</v>
      </c>
      <c r="F119" s="1146">
        <v>1.7000000000000001E-2</v>
      </c>
      <c r="G119" s="1146">
        <v>0.02</v>
      </c>
      <c r="H119" s="1146">
        <v>2.5999999999999999E-2</v>
      </c>
      <c r="I119" s="1146">
        <v>3.2000000000000001E-2</v>
      </c>
      <c r="J119" s="1146">
        <v>0.02</v>
      </c>
      <c r="K119" s="1146">
        <v>0.13900000000000001</v>
      </c>
      <c r="L119" s="1148">
        <v>0.159</v>
      </c>
      <c r="M119" s="1148">
        <v>0.35799999999999998</v>
      </c>
      <c r="N119" s="1148">
        <v>0.51600000000000001</v>
      </c>
      <c r="O119" s="1148">
        <v>0.129</v>
      </c>
      <c r="P119" s="1149">
        <v>0.253</v>
      </c>
      <c r="Q119" s="1148">
        <v>0.13700000000000001</v>
      </c>
      <c r="R119" s="1148">
        <v>0.28100000000000003</v>
      </c>
      <c r="S119" s="1147">
        <v>0.16400000000000001</v>
      </c>
      <c r="T119" s="1877">
        <v>0.66400000000000003</v>
      </c>
      <c r="U119" s="1150">
        <v>0.747</v>
      </c>
      <c r="W119" s="560"/>
    </row>
    <row r="120" spans="1:23" s="561" customFormat="1">
      <c r="A120" s="1151" t="s">
        <v>85</v>
      </c>
      <c r="B120" s="1152">
        <v>0.27700000000000002</v>
      </c>
      <c r="C120" s="1152">
        <v>0.14799999999999999</v>
      </c>
      <c r="D120" s="1153">
        <v>0.32800000000000001</v>
      </c>
      <c r="E120" s="1887">
        <v>0.153</v>
      </c>
      <c r="F120" s="1152">
        <v>2.4E-2</v>
      </c>
      <c r="G120" s="1152">
        <v>3.9E-2</v>
      </c>
      <c r="H120" s="1152">
        <v>4.1000000000000002E-2</v>
      </c>
      <c r="I120" s="1152">
        <v>5.6000000000000001E-2</v>
      </c>
      <c r="J120" s="1152">
        <v>5.0999999999999997E-2</v>
      </c>
      <c r="K120" s="1152">
        <v>9.0999999999999998E-2</v>
      </c>
      <c r="L120" s="1154">
        <v>0.41199999999999998</v>
      </c>
      <c r="M120" s="1154">
        <v>0.32800000000000001</v>
      </c>
      <c r="N120" s="1154">
        <v>0.74</v>
      </c>
      <c r="O120" s="1154">
        <v>0.20200000000000001</v>
      </c>
      <c r="P120" s="1155">
        <v>0.26100000000000001</v>
      </c>
      <c r="Q120" s="1154">
        <v>0.109</v>
      </c>
      <c r="R120" s="1154">
        <v>0.26900000000000002</v>
      </c>
      <c r="S120" s="1153">
        <v>0.14899999999999999</v>
      </c>
      <c r="T120" s="1880">
        <v>0.71599999999999997</v>
      </c>
      <c r="U120" s="1156">
        <v>0.64900000000000002</v>
      </c>
      <c r="W120" s="560"/>
    </row>
    <row r="121" spans="1:23" s="561" customFormat="1">
      <c r="A121" s="1157" t="s">
        <v>90</v>
      </c>
      <c r="B121" s="1146">
        <v>0.26100000000000001</v>
      </c>
      <c r="C121" s="1146">
        <v>8.1000000000000003E-2</v>
      </c>
      <c r="D121" s="1147">
        <v>0.28299999999999997</v>
      </c>
      <c r="E121" s="1886">
        <v>5.7000000000000002E-2</v>
      </c>
      <c r="F121" s="1146" t="s">
        <v>114</v>
      </c>
      <c r="G121" s="1146" t="s">
        <v>114</v>
      </c>
      <c r="H121" s="1146" t="s">
        <v>114</v>
      </c>
      <c r="I121" s="1146" t="s">
        <v>114</v>
      </c>
      <c r="J121" s="1146" t="s">
        <v>114</v>
      </c>
      <c r="K121" s="1146">
        <v>4.9000000000000002E-2</v>
      </c>
      <c r="L121" s="1158">
        <v>0.113</v>
      </c>
      <c r="M121" s="1158">
        <v>0.32300000000000001</v>
      </c>
      <c r="N121" s="1158">
        <v>0.436</v>
      </c>
      <c r="O121" s="1158">
        <v>5.6000000000000001E-2</v>
      </c>
      <c r="P121" s="1159">
        <v>9.6000000000000002E-2</v>
      </c>
      <c r="Q121" s="1158" t="s">
        <v>114</v>
      </c>
      <c r="R121" s="1158">
        <v>0.121</v>
      </c>
      <c r="S121" s="1147">
        <v>5.8000000000000003E-2</v>
      </c>
      <c r="T121" s="1877">
        <v>0.71799999999999997</v>
      </c>
      <c r="U121" s="1160">
        <v>0.76700000000000002</v>
      </c>
      <c r="W121" s="560"/>
    </row>
    <row r="122" spans="1:23" s="561" customFormat="1">
      <c r="A122" s="1151" t="s">
        <v>91</v>
      </c>
      <c r="B122" s="1152">
        <v>0.28000000000000003</v>
      </c>
      <c r="C122" s="1152">
        <v>0.13300000000000001</v>
      </c>
      <c r="D122" s="1153">
        <v>0.31</v>
      </c>
      <c r="E122" s="1887">
        <v>9.5000000000000001E-2</v>
      </c>
      <c r="F122" s="1152">
        <v>2.5999999999999999E-2</v>
      </c>
      <c r="G122" s="1152" t="s">
        <v>114</v>
      </c>
      <c r="H122" s="1152">
        <v>1.7000000000000001E-2</v>
      </c>
      <c r="I122" s="1152">
        <v>1.7000000000000001E-2</v>
      </c>
      <c r="J122" s="1152">
        <v>3.4000000000000002E-2</v>
      </c>
      <c r="K122" s="1152">
        <v>4.3999999999999997E-2</v>
      </c>
      <c r="L122" s="1154">
        <v>0.185</v>
      </c>
      <c r="M122" s="1154">
        <v>0.40500000000000003</v>
      </c>
      <c r="N122" s="1154">
        <v>0.58899999999999997</v>
      </c>
      <c r="O122" s="1154">
        <v>9.8000000000000004E-2</v>
      </c>
      <c r="P122" s="1155">
        <v>0.157</v>
      </c>
      <c r="Q122" s="1154">
        <v>4.2999999999999997E-2</v>
      </c>
      <c r="R122" s="1154">
        <v>0.16400000000000001</v>
      </c>
      <c r="S122" s="1153">
        <v>5.5E-2</v>
      </c>
      <c r="T122" s="1880">
        <v>0.8</v>
      </c>
      <c r="U122" s="1156">
        <v>0.69099999999999995</v>
      </c>
      <c r="W122" s="560"/>
    </row>
    <row r="123" spans="1:23" s="561" customFormat="1">
      <c r="A123" s="1157" t="s">
        <v>92</v>
      </c>
      <c r="B123" s="1146">
        <v>0.33700000000000002</v>
      </c>
      <c r="C123" s="1146">
        <v>8.7999999999999995E-2</v>
      </c>
      <c r="D123" s="1147">
        <v>0.30399999999999999</v>
      </c>
      <c r="E123" s="1886">
        <v>8.7999999999999995E-2</v>
      </c>
      <c r="F123" s="1146">
        <v>1.9E-2</v>
      </c>
      <c r="G123" s="1146">
        <v>2.7E-2</v>
      </c>
      <c r="H123" s="1146">
        <v>1.9E-2</v>
      </c>
      <c r="I123" s="1146">
        <v>2.5000000000000001E-2</v>
      </c>
      <c r="J123" s="1146">
        <v>2.1000000000000001E-2</v>
      </c>
      <c r="K123" s="1146">
        <v>5.8999999999999997E-2</v>
      </c>
      <c r="L123" s="1158">
        <v>0.23699999999999999</v>
      </c>
      <c r="M123" s="1158">
        <v>0.30599999999999999</v>
      </c>
      <c r="N123" s="1158">
        <v>0.54200000000000004</v>
      </c>
      <c r="O123" s="1158">
        <v>0.13500000000000001</v>
      </c>
      <c r="P123" s="1159">
        <v>0.21199999999999999</v>
      </c>
      <c r="Q123" s="1154">
        <v>5.8000000000000003E-2</v>
      </c>
      <c r="R123" s="1158">
        <v>0.222</v>
      </c>
      <c r="S123" s="1147">
        <v>0.10199999999999999</v>
      </c>
      <c r="T123" s="1877">
        <v>0.66900000000000004</v>
      </c>
      <c r="U123" s="1160">
        <v>0.81799999999999995</v>
      </c>
      <c r="W123" s="560"/>
    </row>
    <row r="124" spans="1:23" s="561" customFormat="1">
      <c r="A124" s="1151" t="s">
        <v>93</v>
      </c>
      <c r="B124" s="1152">
        <v>0.27200000000000002</v>
      </c>
      <c r="C124" s="1152">
        <v>0.19800000000000001</v>
      </c>
      <c r="D124" s="1153">
        <v>0.35599999999999998</v>
      </c>
      <c r="E124" s="1887" t="s">
        <v>114</v>
      </c>
      <c r="F124" s="1152" t="s">
        <v>114</v>
      </c>
      <c r="G124" s="1152" t="s">
        <v>114</v>
      </c>
      <c r="H124" s="1152" t="s">
        <v>114</v>
      </c>
      <c r="I124" s="1152" t="s">
        <v>114</v>
      </c>
      <c r="J124" s="1152" t="s">
        <v>114</v>
      </c>
      <c r="K124" s="1152" t="s">
        <v>114</v>
      </c>
      <c r="L124" s="1154">
        <v>0.307</v>
      </c>
      <c r="M124" s="1154">
        <v>0.36299999999999999</v>
      </c>
      <c r="N124" s="1154">
        <v>0.67</v>
      </c>
      <c r="O124" s="1154" t="s">
        <v>114</v>
      </c>
      <c r="P124" s="1155">
        <v>0.13200000000000001</v>
      </c>
      <c r="Q124" s="1154" t="s">
        <v>114</v>
      </c>
      <c r="R124" s="1154">
        <v>0.14099999999999999</v>
      </c>
      <c r="S124" s="1153">
        <v>9.8000000000000004E-2</v>
      </c>
      <c r="T124" s="1880">
        <v>0.83099999999999996</v>
      </c>
      <c r="U124" s="1156">
        <v>0.79900000000000004</v>
      </c>
      <c r="W124" s="560"/>
    </row>
    <row r="125" spans="1:23" s="561" customFormat="1">
      <c r="A125" s="1157" t="s">
        <v>94</v>
      </c>
      <c r="B125" s="1146">
        <v>0.24199999999999999</v>
      </c>
      <c r="C125" s="1146" t="s">
        <v>114</v>
      </c>
      <c r="D125" s="1147">
        <v>0.32700000000000001</v>
      </c>
      <c r="E125" s="1886">
        <v>0.128</v>
      </c>
      <c r="F125" s="1146" t="s">
        <v>114</v>
      </c>
      <c r="G125" s="1146" t="s">
        <v>114</v>
      </c>
      <c r="H125" s="1146">
        <v>9.5000000000000001E-2</v>
      </c>
      <c r="I125" s="1146">
        <v>9.1999999999999998E-2</v>
      </c>
      <c r="J125" s="1146" t="s">
        <v>114</v>
      </c>
      <c r="K125" s="1146">
        <v>0.14699999999999999</v>
      </c>
      <c r="L125" s="1158">
        <v>0.28599999999999998</v>
      </c>
      <c r="M125" s="1158">
        <v>0.34399999999999997</v>
      </c>
      <c r="N125" s="1158">
        <v>0.629</v>
      </c>
      <c r="O125" s="1158">
        <v>0.26300000000000001</v>
      </c>
      <c r="P125" s="1159">
        <v>0.307</v>
      </c>
      <c r="Q125" s="1158">
        <v>0.21299999999999999</v>
      </c>
      <c r="R125" s="1158">
        <v>0.32800000000000001</v>
      </c>
      <c r="S125" s="1147">
        <v>0.21</v>
      </c>
      <c r="T125" s="1877">
        <v>0.59199999999999997</v>
      </c>
      <c r="U125" s="1160">
        <v>0.65</v>
      </c>
      <c r="W125" s="560"/>
    </row>
    <row r="126" spans="1:23" s="561" customFormat="1">
      <c r="A126" s="1151" t="s">
        <v>95</v>
      </c>
      <c r="B126" s="1152">
        <v>0.29199999999999998</v>
      </c>
      <c r="C126" s="1152" t="s">
        <v>114</v>
      </c>
      <c r="D126" s="1153">
        <v>0.22900000000000001</v>
      </c>
      <c r="E126" s="1887" t="s">
        <v>114</v>
      </c>
      <c r="F126" s="1152" t="s">
        <v>114</v>
      </c>
      <c r="G126" s="1152" t="s">
        <v>114</v>
      </c>
      <c r="H126" s="1152" t="s">
        <v>114</v>
      </c>
      <c r="I126" s="1152" t="s">
        <v>114</v>
      </c>
      <c r="J126" s="1152" t="s">
        <v>114</v>
      </c>
      <c r="K126" s="1152" t="s">
        <v>114</v>
      </c>
      <c r="L126" s="1154">
        <v>0.184</v>
      </c>
      <c r="M126" s="1154">
        <v>0.27300000000000002</v>
      </c>
      <c r="N126" s="1154">
        <v>0.45600000000000002</v>
      </c>
      <c r="O126" s="1154">
        <v>8.6999999999999994E-2</v>
      </c>
      <c r="P126" s="1155">
        <v>0.11700000000000001</v>
      </c>
      <c r="Q126" s="1154" t="s">
        <v>114</v>
      </c>
      <c r="R126" s="1154">
        <v>0.125</v>
      </c>
      <c r="S126" s="1153">
        <v>8.3000000000000004E-2</v>
      </c>
      <c r="T126" s="1880">
        <v>0.64200000000000002</v>
      </c>
      <c r="U126" s="1156">
        <v>0.71199999999999997</v>
      </c>
      <c r="W126" s="560"/>
    </row>
    <row r="127" spans="1:23" s="561" customFormat="1">
      <c r="A127" s="1157" t="s">
        <v>96</v>
      </c>
      <c r="B127" s="1146">
        <v>0.316</v>
      </c>
      <c r="C127" s="1146">
        <v>0.224</v>
      </c>
      <c r="D127" s="1147">
        <v>0.34</v>
      </c>
      <c r="E127" s="1886">
        <v>9.8000000000000004E-2</v>
      </c>
      <c r="F127" s="1146" t="s">
        <v>114</v>
      </c>
      <c r="G127" s="1146" t="s">
        <v>114</v>
      </c>
      <c r="H127" s="1146" t="s">
        <v>114</v>
      </c>
      <c r="I127" s="1146" t="s">
        <v>114</v>
      </c>
      <c r="J127" s="1146">
        <v>6.2E-2</v>
      </c>
      <c r="K127" s="1146" t="s">
        <v>114</v>
      </c>
      <c r="L127" s="1158">
        <v>0.65200000000000002</v>
      </c>
      <c r="M127" s="1158">
        <v>0.22800000000000001</v>
      </c>
      <c r="N127" s="1158">
        <v>0.88</v>
      </c>
      <c r="O127" s="1158">
        <v>0.187</v>
      </c>
      <c r="P127" s="1159">
        <v>0.20499999999999999</v>
      </c>
      <c r="Q127" s="1158" t="s">
        <v>114</v>
      </c>
      <c r="R127" s="1158">
        <v>0.20499999999999999</v>
      </c>
      <c r="S127" s="1147">
        <v>0.14399999999999999</v>
      </c>
      <c r="T127" s="1877">
        <v>0.77400000000000002</v>
      </c>
      <c r="U127" s="1160">
        <v>0.54400000000000004</v>
      </c>
      <c r="W127" s="560"/>
    </row>
    <row r="128" spans="1:23" s="561" customFormat="1">
      <c r="A128" s="1161" t="s">
        <v>97</v>
      </c>
      <c r="B128" s="1162">
        <v>0.28499999999999998</v>
      </c>
      <c r="C128" s="1152">
        <v>0.10299999999999999</v>
      </c>
      <c r="D128" s="1153">
        <v>0.27400000000000002</v>
      </c>
      <c r="E128" s="1887">
        <v>0.10199999999999999</v>
      </c>
      <c r="F128" s="1152" t="s">
        <v>114</v>
      </c>
      <c r="G128" s="1152" t="s">
        <v>114</v>
      </c>
      <c r="H128" s="1152" t="s">
        <v>114</v>
      </c>
      <c r="I128" s="1152">
        <v>4.9000000000000002E-2</v>
      </c>
      <c r="J128" s="1152" t="s">
        <v>114</v>
      </c>
      <c r="K128" s="1152">
        <v>4.8000000000000001E-2</v>
      </c>
      <c r="L128" s="1154">
        <v>0.29599999999999999</v>
      </c>
      <c r="M128" s="1154">
        <v>0.34200000000000003</v>
      </c>
      <c r="N128" s="1154">
        <v>0.63800000000000001</v>
      </c>
      <c r="O128" s="1154">
        <v>0.14899999999999999</v>
      </c>
      <c r="P128" s="1155">
        <v>0.156</v>
      </c>
      <c r="Q128" s="1154">
        <v>6.2E-2</v>
      </c>
      <c r="R128" s="1154">
        <v>0.16300000000000001</v>
      </c>
      <c r="S128" s="1153">
        <v>0.13800000000000001</v>
      </c>
      <c r="T128" s="1880">
        <v>0.74199999999999999</v>
      </c>
      <c r="U128" s="1156">
        <v>0.65700000000000003</v>
      </c>
      <c r="W128" s="560"/>
    </row>
    <row r="129" spans="1:23" s="45" customFormat="1">
      <c r="A129" s="3056" t="s">
        <v>708</v>
      </c>
      <c r="B129" s="3057"/>
      <c r="C129" s="3057"/>
      <c r="D129" s="3057"/>
      <c r="E129" s="3057"/>
      <c r="F129" s="3057"/>
      <c r="G129" s="3057"/>
      <c r="H129" s="3057"/>
      <c r="I129" s="3057"/>
      <c r="J129" s="3057"/>
      <c r="K129" s="3057"/>
      <c r="L129" s="3057"/>
      <c r="M129" s="3057"/>
      <c r="N129" s="3057"/>
      <c r="O129" s="3057"/>
      <c r="P129" s="3057"/>
      <c r="Q129" s="3057"/>
      <c r="R129" s="3057"/>
      <c r="S129" s="3057"/>
      <c r="T129" s="3057"/>
      <c r="U129" s="3058"/>
      <c r="W129" s="54"/>
    </row>
    <row r="130" spans="1:23" s="45" customFormat="1">
      <c r="A130" s="1028"/>
      <c r="B130" s="1124"/>
      <c r="C130" s="1124"/>
      <c r="D130" s="1124"/>
      <c r="E130" s="1124"/>
      <c r="F130" s="1124"/>
      <c r="G130" s="1124"/>
      <c r="H130" s="1124"/>
      <c r="I130" s="1124"/>
      <c r="J130" s="1124"/>
      <c r="K130" s="1124"/>
      <c r="W130" s="54"/>
    </row>
    <row r="131" spans="1:23" s="45" customFormat="1">
      <c r="A131" s="2778" t="s">
        <v>664</v>
      </c>
      <c r="B131" s="2515"/>
      <c r="C131" s="2515"/>
      <c r="D131" s="2515"/>
      <c r="E131" s="2515"/>
      <c r="F131" s="2515"/>
      <c r="G131" s="2515"/>
      <c r="H131" s="2515"/>
      <c r="I131" s="2515"/>
      <c r="J131" s="2515"/>
      <c r="K131" s="22"/>
      <c r="W131" s="54"/>
    </row>
    <row r="134" spans="1:23" s="45" customFormat="1">
      <c r="A134" s="2780" t="s">
        <v>843</v>
      </c>
      <c r="B134" s="2780"/>
      <c r="C134" s="2780"/>
      <c r="D134" s="2780"/>
      <c r="E134" s="2780"/>
      <c r="F134" s="2780"/>
      <c r="G134" s="2780"/>
      <c r="H134" s="2780"/>
      <c r="I134" s="2780"/>
      <c r="J134" s="2780"/>
      <c r="K134" s="2780"/>
      <c r="L134" s="2780"/>
      <c r="M134" s="2780"/>
      <c r="N134" s="2780"/>
      <c r="O134" s="2780"/>
      <c r="P134" s="2780"/>
      <c r="Q134" s="2780"/>
      <c r="R134" s="2780"/>
      <c r="S134" s="2780"/>
      <c r="T134" s="2780"/>
      <c r="U134" s="2780"/>
      <c r="W134" s="54"/>
    </row>
    <row r="135" spans="1:23" s="45" customFormat="1">
      <c r="W135" s="54"/>
    </row>
    <row r="136" spans="1:23" s="45" customFormat="1" ht="17.5">
      <c r="A136" s="3054" t="s">
        <v>762</v>
      </c>
      <c r="B136" s="2465" t="s">
        <v>763</v>
      </c>
      <c r="C136" s="2466"/>
      <c r="D136" s="2466"/>
      <c r="E136" s="2466"/>
      <c r="F136" s="2466"/>
      <c r="G136" s="2466"/>
      <c r="H136" s="2466"/>
      <c r="I136" s="2466"/>
      <c r="J136" s="2466"/>
      <c r="K136" s="2466"/>
      <c r="L136" s="2466"/>
      <c r="M136" s="2466"/>
      <c r="N136" s="2466"/>
      <c r="O136" s="2466"/>
      <c r="P136" s="2466"/>
      <c r="Q136" s="2466"/>
      <c r="R136" s="2466"/>
      <c r="S136" s="2466"/>
      <c r="T136" s="2466"/>
      <c r="U136" s="2467"/>
      <c r="W136" s="29"/>
    </row>
    <row r="137" spans="1:23" s="66" customFormat="1" ht="57.5">
      <c r="A137" s="3055"/>
      <c r="B137" s="1027" t="s">
        <v>844</v>
      </c>
      <c r="C137" s="1139" t="s">
        <v>824</v>
      </c>
      <c r="D137" s="451" t="s">
        <v>845</v>
      </c>
      <c r="E137" s="587" t="s">
        <v>846</v>
      </c>
      <c r="F137" s="587" t="s">
        <v>847</v>
      </c>
      <c r="G137" s="587" t="s">
        <v>848</v>
      </c>
      <c r="H137" s="587" t="s">
        <v>849</v>
      </c>
      <c r="I137" s="1139" t="s">
        <v>850</v>
      </c>
      <c r="J137" s="587" t="s">
        <v>851</v>
      </c>
      <c r="K137" s="451" t="s">
        <v>852</v>
      </c>
      <c r="L137" s="587" t="s">
        <v>853</v>
      </c>
      <c r="M137" s="587" t="s">
        <v>854</v>
      </c>
      <c r="N137" s="587" t="s">
        <v>855</v>
      </c>
      <c r="O137" s="1140" t="s">
        <v>856</v>
      </c>
      <c r="P137" s="1101" t="s">
        <v>857</v>
      </c>
      <c r="Q137" s="587" t="s">
        <v>858</v>
      </c>
      <c r="R137" s="1141" t="s">
        <v>859</v>
      </c>
      <c r="S137" s="451" t="s">
        <v>860</v>
      </c>
      <c r="T137" s="1101" t="s">
        <v>861</v>
      </c>
      <c r="U137" s="1142" t="s">
        <v>842</v>
      </c>
    </row>
    <row r="138" spans="1:23" s="561" customFormat="1">
      <c r="A138" s="1144" t="s">
        <v>89</v>
      </c>
      <c r="B138" s="1145">
        <v>0.253</v>
      </c>
      <c r="C138" s="1146">
        <v>4.4999999999999998E-2</v>
      </c>
      <c r="D138" s="1147">
        <v>0.20300000000000001</v>
      </c>
      <c r="E138" s="1886">
        <v>6.6000000000000003E-2</v>
      </c>
      <c r="F138" s="1146">
        <v>3.3000000000000002E-2</v>
      </c>
      <c r="G138" s="1146">
        <v>2.1000000000000001E-2</v>
      </c>
      <c r="H138" s="1146">
        <v>3.3000000000000002E-2</v>
      </c>
      <c r="I138" s="1146">
        <v>4.2000000000000003E-2</v>
      </c>
      <c r="J138" s="1146">
        <v>3.1E-2</v>
      </c>
      <c r="K138" s="1146">
        <v>0.14099999999999999</v>
      </c>
      <c r="L138" s="1148">
        <v>0.18</v>
      </c>
      <c r="M138" s="1148">
        <v>0.36599999999999999</v>
      </c>
      <c r="N138" s="1148">
        <v>0.54600000000000004</v>
      </c>
      <c r="O138" s="1148">
        <v>0.13600000000000001</v>
      </c>
      <c r="P138" s="1149">
        <v>0.23499999999999999</v>
      </c>
      <c r="Q138" s="1148">
        <v>9.7000000000000003E-2</v>
      </c>
      <c r="R138" s="1148">
        <v>0.26200000000000001</v>
      </c>
      <c r="S138" s="1147">
        <v>0.158</v>
      </c>
      <c r="T138" s="1878">
        <v>0.67600000000000005</v>
      </c>
      <c r="U138" s="1148">
        <v>0.747</v>
      </c>
      <c r="W138" s="560"/>
    </row>
    <row r="139" spans="1:23" s="561" customFormat="1">
      <c r="A139" s="1151" t="s">
        <v>85</v>
      </c>
      <c r="B139" s="1152">
        <v>0.308</v>
      </c>
      <c r="C139" s="1152">
        <v>0.13400000000000001</v>
      </c>
      <c r="D139" s="1153">
        <v>0.36099999999999999</v>
      </c>
      <c r="E139" s="1887">
        <v>0.20100000000000001</v>
      </c>
      <c r="F139" s="1152">
        <v>4.1000000000000002E-2</v>
      </c>
      <c r="G139" s="1152">
        <v>3.5999999999999997E-2</v>
      </c>
      <c r="H139" s="1152">
        <v>4.4999999999999998E-2</v>
      </c>
      <c r="I139" s="1152">
        <v>6.3E-2</v>
      </c>
      <c r="J139" s="1152">
        <v>5.3999999999999999E-2</v>
      </c>
      <c r="K139" s="1152">
        <v>8.4000000000000005E-2</v>
      </c>
      <c r="L139" s="1154">
        <v>0.41399999999999998</v>
      </c>
      <c r="M139" s="1154">
        <v>0.312</v>
      </c>
      <c r="N139" s="1154">
        <v>0.72699999999999998</v>
      </c>
      <c r="O139" s="1154">
        <v>0.18099999999999999</v>
      </c>
      <c r="P139" s="1155">
        <v>0.24399999999999999</v>
      </c>
      <c r="Q139" s="1154">
        <v>0.11899999999999999</v>
      </c>
      <c r="R139" s="1154">
        <v>0.26400000000000001</v>
      </c>
      <c r="S139" s="1153">
        <v>0.14599999999999999</v>
      </c>
      <c r="T139" s="1881">
        <v>0.70199999999999996</v>
      </c>
      <c r="U139" s="1154">
        <v>0.64900000000000002</v>
      </c>
      <c r="W139" s="560"/>
    </row>
    <row r="140" spans="1:23" s="561" customFormat="1">
      <c r="A140" s="1157" t="s">
        <v>90</v>
      </c>
      <c r="B140" s="1146">
        <v>0.35399999999999998</v>
      </c>
      <c r="C140" s="1146">
        <v>5.1999999999999998E-2</v>
      </c>
      <c r="D140" s="1147">
        <v>0.33600000000000002</v>
      </c>
      <c r="E140" s="1886">
        <v>6.3E-2</v>
      </c>
      <c r="F140" s="1146" t="s">
        <v>114</v>
      </c>
      <c r="G140" s="1146" t="s">
        <v>114</v>
      </c>
      <c r="H140" s="1146" t="s">
        <v>114</v>
      </c>
      <c r="I140" s="1146" t="s">
        <v>114</v>
      </c>
      <c r="J140" s="1146" t="s">
        <v>114</v>
      </c>
      <c r="K140" s="1146">
        <v>5.8999999999999997E-2</v>
      </c>
      <c r="L140" s="1158">
        <v>0.124</v>
      </c>
      <c r="M140" s="1158">
        <v>0.309</v>
      </c>
      <c r="N140" s="1158">
        <v>0.433</v>
      </c>
      <c r="O140" s="1158">
        <v>8.1000000000000003E-2</v>
      </c>
      <c r="P140" s="1159">
        <v>8.6999999999999994E-2</v>
      </c>
      <c r="Q140" s="1158" t="s">
        <v>114</v>
      </c>
      <c r="R140" s="1158">
        <v>9.4E-2</v>
      </c>
      <c r="S140" s="1147">
        <v>7.3999999999999996E-2</v>
      </c>
      <c r="T140" s="1878">
        <v>0.70599999999999996</v>
      </c>
      <c r="U140" s="1158">
        <v>0.76700000000000002</v>
      </c>
      <c r="W140" s="560"/>
    </row>
    <row r="141" spans="1:23" s="561" customFormat="1">
      <c r="A141" s="1151" t="s">
        <v>91</v>
      </c>
      <c r="B141" s="1152">
        <v>0.33200000000000002</v>
      </c>
      <c r="C141" s="1152">
        <v>0.13400000000000001</v>
      </c>
      <c r="D141" s="1153">
        <v>0.37</v>
      </c>
      <c r="E141" s="1887">
        <v>9.5000000000000001E-2</v>
      </c>
      <c r="F141" s="1152">
        <v>2.3E-2</v>
      </c>
      <c r="G141" s="1152">
        <v>2.1999999999999999E-2</v>
      </c>
      <c r="H141" s="1152">
        <v>1.7999999999999999E-2</v>
      </c>
      <c r="I141" s="1152">
        <v>3.2000000000000001E-2</v>
      </c>
      <c r="J141" s="1152">
        <v>3.9E-2</v>
      </c>
      <c r="K141" s="1152">
        <v>3.1E-2</v>
      </c>
      <c r="L141" s="1154">
        <v>0.20100000000000001</v>
      </c>
      <c r="M141" s="1154">
        <v>0.36</v>
      </c>
      <c r="N141" s="1154">
        <v>0.56100000000000005</v>
      </c>
      <c r="O141" s="1154">
        <v>0.114</v>
      </c>
      <c r="P141" s="1155">
        <v>0.155</v>
      </c>
      <c r="Q141" s="1154">
        <v>4.2999999999999997E-2</v>
      </c>
      <c r="R141" s="1154">
        <v>0.16700000000000001</v>
      </c>
      <c r="S141" s="1153">
        <v>6.4000000000000001E-2</v>
      </c>
      <c r="T141" s="1881">
        <v>0.755</v>
      </c>
      <c r="U141" s="1154">
        <v>0.69099999999999995</v>
      </c>
      <c r="W141" s="560"/>
    </row>
    <row r="142" spans="1:23" s="561" customFormat="1">
      <c r="A142" s="1157" t="s">
        <v>92</v>
      </c>
      <c r="B142" s="1146">
        <v>0.35599999999999998</v>
      </c>
      <c r="C142" s="1146">
        <v>0.09</v>
      </c>
      <c r="D142" s="1147">
        <v>0.32800000000000001</v>
      </c>
      <c r="E142" s="1886">
        <v>9.0999999999999998E-2</v>
      </c>
      <c r="F142" s="1146">
        <v>2.1999999999999999E-2</v>
      </c>
      <c r="G142" s="1146">
        <v>2.1999999999999999E-2</v>
      </c>
      <c r="H142" s="1146">
        <v>2.1000000000000001E-2</v>
      </c>
      <c r="I142" s="1146">
        <v>2.1999999999999999E-2</v>
      </c>
      <c r="J142" s="1146">
        <v>2.3E-2</v>
      </c>
      <c r="K142" s="1146">
        <v>0.06</v>
      </c>
      <c r="L142" s="1158">
        <v>0.192</v>
      </c>
      <c r="M142" s="1158">
        <v>0.33</v>
      </c>
      <c r="N142" s="1158">
        <v>0.52200000000000002</v>
      </c>
      <c r="O142" s="1158">
        <v>0.09</v>
      </c>
      <c r="P142" s="1159">
        <v>0.17199999999999999</v>
      </c>
      <c r="Q142" s="1158">
        <v>5.6000000000000001E-2</v>
      </c>
      <c r="R142" s="1158">
        <v>0.17799999999999999</v>
      </c>
      <c r="S142" s="1147">
        <v>0.106</v>
      </c>
      <c r="T142" s="1878">
        <v>0.69599999999999995</v>
      </c>
      <c r="U142" s="1158">
        <v>0.81799999999999995</v>
      </c>
      <c r="W142" s="560"/>
    </row>
    <row r="143" spans="1:23" s="561" customFormat="1">
      <c r="A143" s="1151" t="s">
        <v>93</v>
      </c>
      <c r="B143" s="1152" t="s">
        <v>114</v>
      </c>
      <c r="C143" s="1152" t="s">
        <v>114</v>
      </c>
      <c r="D143" s="1153">
        <v>0.42099999999999999</v>
      </c>
      <c r="E143" s="1887" t="s">
        <v>114</v>
      </c>
      <c r="F143" s="1152" t="s">
        <v>114</v>
      </c>
      <c r="G143" s="1152" t="s">
        <v>114</v>
      </c>
      <c r="H143" s="1152" t="s">
        <v>114</v>
      </c>
      <c r="I143" s="1152">
        <v>0</v>
      </c>
      <c r="J143" s="1152" t="s">
        <v>114</v>
      </c>
      <c r="K143" s="1152" t="s">
        <v>114</v>
      </c>
      <c r="L143" s="1154">
        <v>0.26600000000000001</v>
      </c>
      <c r="M143" s="1154">
        <v>0.47299999999999998</v>
      </c>
      <c r="N143" s="1154">
        <v>0.73799999999999999</v>
      </c>
      <c r="O143" s="1154" t="s">
        <v>114</v>
      </c>
      <c r="P143" s="1155">
        <v>0.21299999999999999</v>
      </c>
      <c r="Q143" s="1154" t="s">
        <v>114</v>
      </c>
      <c r="R143" s="1154">
        <v>0.214</v>
      </c>
      <c r="S143" s="1153" t="s">
        <v>114</v>
      </c>
      <c r="T143" s="1881">
        <v>0.82599999999999996</v>
      </c>
      <c r="U143" s="1154">
        <v>0.79900000000000004</v>
      </c>
      <c r="W143" s="560"/>
    </row>
    <row r="144" spans="1:23" s="561" customFormat="1">
      <c r="A144" s="1157" t="s">
        <v>94</v>
      </c>
      <c r="B144" s="1146">
        <v>0.39100000000000001</v>
      </c>
      <c r="C144" s="1146" t="s">
        <v>114</v>
      </c>
      <c r="D144" s="1147">
        <v>0.24099999999999999</v>
      </c>
      <c r="E144" s="1886">
        <v>0.108</v>
      </c>
      <c r="F144" s="1146" t="s">
        <v>114</v>
      </c>
      <c r="G144" s="1146" t="s">
        <v>114</v>
      </c>
      <c r="H144" s="1146" t="s">
        <v>114</v>
      </c>
      <c r="I144" s="1146" t="s">
        <v>114</v>
      </c>
      <c r="J144" s="1146" t="s">
        <v>114</v>
      </c>
      <c r="K144" s="1146">
        <v>0.18</v>
      </c>
      <c r="L144" s="1158">
        <v>0.26900000000000002</v>
      </c>
      <c r="M144" s="1158">
        <v>0.32300000000000001</v>
      </c>
      <c r="N144" s="1158">
        <v>0.59299999999999997</v>
      </c>
      <c r="O144" s="1158">
        <v>0.20300000000000001</v>
      </c>
      <c r="P144" s="1159">
        <v>0.20300000000000001</v>
      </c>
      <c r="Q144" s="1158" t="s">
        <v>114</v>
      </c>
      <c r="R144" s="1158">
        <v>0.21099999999999999</v>
      </c>
      <c r="S144" s="1147">
        <v>0.188</v>
      </c>
      <c r="T144" s="1878">
        <v>0.62</v>
      </c>
      <c r="U144" s="1158">
        <v>0.65</v>
      </c>
      <c r="W144" s="560"/>
    </row>
    <row r="145" spans="1:23" s="561" customFormat="1">
      <c r="A145" s="1151" t="s">
        <v>95</v>
      </c>
      <c r="B145" s="1152">
        <v>0.32100000000000001</v>
      </c>
      <c r="C145" s="1152">
        <v>0.1</v>
      </c>
      <c r="D145" s="1153">
        <v>0.27900000000000003</v>
      </c>
      <c r="E145" s="1887" t="s">
        <v>114</v>
      </c>
      <c r="F145" s="1152" t="s">
        <v>114</v>
      </c>
      <c r="G145" s="1152" t="s">
        <v>114</v>
      </c>
      <c r="H145" s="1152" t="s">
        <v>114</v>
      </c>
      <c r="I145" s="1152" t="s">
        <v>114</v>
      </c>
      <c r="J145" s="1152" t="s">
        <v>114</v>
      </c>
      <c r="K145" s="1152" t="s">
        <v>114</v>
      </c>
      <c r="L145" s="1154">
        <v>0.14599999999999999</v>
      </c>
      <c r="M145" s="1154">
        <v>0.23300000000000001</v>
      </c>
      <c r="N145" s="1154">
        <v>0.379</v>
      </c>
      <c r="O145" s="1154">
        <v>0.14099999999999999</v>
      </c>
      <c r="P145" s="1155">
        <v>0.159</v>
      </c>
      <c r="Q145" s="1154" t="s">
        <v>114</v>
      </c>
      <c r="R145" s="1154">
        <v>0.159</v>
      </c>
      <c r="S145" s="1153">
        <v>0.10199999999999999</v>
      </c>
      <c r="T145" s="1881">
        <v>0.69499999999999995</v>
      </c>
      <c r="U145" s="1154">
        <v>0.71199999999999997</v>
      </c>
      <c r="W145" s="560"/>
    </row>
    <row r="146" spans="1:23" s="561" customFormat="1">
      <c r="A146" s="1157" t="s">
        <v>96</v>
      </c>
      <c r="B146" s="1146">
        <v>0.38900000000000001</v>
      </c>
      <c r="C146" s="1146">
        <v>0.27400000000000002</v>
      </c>
      <c r="D146" s="1147">
        <v>0.3</v>
      </c>
      <c r="E146" s="1886" t="s">
        <v>114</v>
      </c>
      <c r="F146" s="1146" t="s">
        <v>114</v>
      </c>
      <c r="G146" s="1146" t="s">
        <v>114</v>
      </c>
      <c r="H146" s="1146" t="s">
        <v>114</v>
      </c>
      <c r="I146" s="1146" t="s">
        <v>114</v>
      </c>
      <c r="J146" s="1146" t="s">
        <v>114</v>
      </c>
      <c r="K146" s="1146" t="s">
        <v>114</v>
      </c>
      <c r="L146" s="1158">
        <v>0.55100000000000005</v>
      </c>
      <c r="M146" s="1158">
        <v>0.27300000000000002</v>
      </c>
      <c r="N146" s="1158">
        <v>0.82399999999999995</v>
      </c>
      <c r="O146" s="1158">
        <v>0.16300000000000001</v>
      </c>
      <c r="P146" s="1159">
        <v>0.26800000000000002</v>
      </c>
      <c r="Q146" s="1158">
        <v>0.11700000000000001</v>
      </c>
      <c r="R146" s="1158">
        <v>0.27500000000000002</v>
      </c>
      <c r="S146" s="1147">
        <v>0.104</v>
      </c>
      <c r="T146" s="1878">
        <v>0.65300000000000002</v>
      </c>
      <c r="U146" s="1158">
        <v>0.54400000000000004</v>
      </c>
      <c r="W146" s="560"/>
    </row>
    <row r="147" spans="1:23" s="561" customFormat="1">
      <c r="A147" s="1161" t="s">
        <v>97</v>
      </c>
      <c r="B147" s="1162">
        <v>0.27500000000000002</v>
      </c>
      <c r="C147" s="1152">
        <v>7.6999999999999999E-2</v>
      </c>
      <c r="D147" s="1153">
        <v>0.28100000000000003</v>
      </c>
      <c r="E147" s="1887">
        <v>0.121</v>
      </c>
      <c r="F147" s="1152" t="s">
        <v>114</v>
      </c>
      <c r="G147" s="1152" t="s">
        <v>114</v>
      </c>
      <c r="H147" s="1152" t="s">
        <v>114</v>
      </c>
      <c r="I147" s="1152" t="s">
        <v>114</v>
      </c>
      <c r="J147" s="1152" t="s">
        <v>114</v>
      </c>
      <c r="K147" s="1152">
        <v>9.0999999999999998E-2</v>
      </c>
      <c r="L147" s="1154">
        <v>0.27700000000000002</v>
      </c>
      <c r="M147" s="1154">
        <v>0.30099999999999999</v>
      </c>
      <c r="N147" s="1154">
        <v>0.57799999999999996</v>
      </c>
      <c r="O147" s="1154">
        <v>0.14699999999999999</v>
      </c>
      <c r="P147" s="1155">
        <v>0.20599999999999999</v>
      </c>
      <c r="Q147" s="1154">
        <v>0.11</v>
      </c>
      <c r="R147" s="1154">
        <v>0.224</v>
      </c>
      <c r="S147" s="1153">
        <v>0.184</v>
      </c>
      <c r="T147" s="1881">
        <v>0.68100000000000005</v>
      </c>
      <c r="U147" s="1154">
        <v>0.65700000000000003</v>
      </c>
      <c r="W147" s="560"/>
    </row>
    <row r="148" spans="1:23" s="45" customFormat="1">
      <c r="A148" s="3056" t="s">
        <v>708</v>
      </c>
      <c r="B148" s="3057"/>
      <c r="C148" s="3057"/>
      <c r="D148" s="3057"/>
      <c r="E148" s="3057"/>
      <c r="F148" s="3057"/>
      <c r="G148" s="3057"/>
      <c r="H148" s="3057"/>
      <c r="I148" s="3057"/>
      <c r="J148" s="3057"/>
      <c r="K148" s="3057"/>
      <c r="L148" s="3057"/>
      <c r="M148" s="3057"/>
      <c r="N148" s="3057"/>
      <c r="O148" s="3057"/>
      <c r="P148" s="3057"/>
      <c r="Q148" s="3057"/>
      <c r="R148" s="3057"/>
      <c r="S148" s="3057"/>
      <c r="T148" s="3057"/>
      <c r="U148" s="3058"/>
      <c r="W148" s="54"/>
    </row>
    <row r="149" spans="1:23" s="45" customFormat="1">
      <c r="A149" s="1028"/>
      <c r="B149" s="1124"/>
      <c r="C149" s="1124"/>
      <c r="D149" s="1124"/>
      <c r="E149" s="1124"/>
      <c r="F149" s="1124"/>
      <c r="G149" s="1124"/>
      <c r="H149" s="1124"/>
      <c r="I149" s="1124"/>
      <c r="J149" s="1124"/>
      <c r="K149" s="1124"/>
      <c r="W149" s="54"/>
    </row>
    <row r="150" spans="1:23" s="45" customFormat="1">
      <c r="A150" s="2778" t="s">
        <v>664</v>
      </c>
      <c r="B150" s="2515"/>
      <c r="C150" s="2515"/>
      <c r="D150" s="2515"/>
      <c r="E150" s="2515"/>
      <c r="F150" s="2515"/>
      <c r="G150" s="2515"/>
      <c r="H150" s="2515"/>
      <c r="I150" s="2515"/>
      <c r="J150" s="2515"/>
      <c r="K150" s="22"/>
      <c r="W150" s="54"/>
    </row>
    <row r="153" spans="1:23" s="45" customFormat="1">
      <c r="A153" s="2485" t="s">
        <v>862</v>
      </c>
      <c r="B153" s="2485"/>
      <c r="C153" s="2485"/>
      <c r="D153" s="2485"/>
      <c r="E153" s="2485"/>
      <c r="F153" s="2485"/>
      <c r="G153" s="2485"/>
      <c r="H153" s="2485"/>
      <c r="I153" s="2485"/>
      <c r="J153" s="2485"/>
      <c r="K153" s="2485"/>
      <c r="L153" s="2485"/>
      <c r="M153" s="2485"/>
      <c r="N153" s="2485"/>
      <c r="O153" s="2485"/>
      <c r="P153" s="2485"/>
      <c r="Q153" s="2485"/>
      <c r="R153" s="2485"/>
      <c r="S153" s="2485"/>
      <c r="T153" s="2485"/>
      <c r="U153" s="2485"/>
      <c r="W153" s="54"/>
    </row>
    <row r="154" spans="1:23" s="45" customFormat="1">
      <c r="W154" s="54"/>
    </row>
    <row r="155" spans="1:23" s="45" customFormat="1" ht="17.5">
      <c r="A155" s="3054" t="s">
        <v>762</v>
      </c>
      <c r="B155" s="2465" t="s">
        <v>763</v>
      </c>
      <c r="C155" s="2466"/>
      <c r="D155" s="2466"/>
      <c r="E155" s="2466"/>
      <c r="F155" s="2466"/>
      <c r="G155" s="2466"/>
      <c r="H155" s="2466"/>
      <c r="I155" s="2466"/>
      <c r="J155" s="2466"/>
      <c r="K155" s="2466"/>
      <c r="L155" s="2466"/>
      <c r="M155" s="2466"/>
      <c r="N155" s="2466"/>
      <c r="O155" s="2466"/>
      <c r="P155" s="2466"/>
      <c r="Q155" s="2466"/>
      <c r="R155" s="2466"/>
      <c r="S155" s="2466"/>
      <c r="T155" s="2466"/>
      <c r="U155" s="2467"/>
      <c r="W155" s="29"/>
    </row>
    <row r="156" spans="1:23" s="66" customFormat="1" ht="57.5">
      <c r="A156" s="3055"/>
      <c r="B156" s="1027" t="s">
        <v>844</v>
      </c>
      <c r="C156" s="1139" t="s">
        <v>824</v>
      </c>
      <c r="D156" s="451" t="s">
        <v>845</v>
      </c>
      <c r="E156" s="587" t="s">
        <v>846</v>
      </c>
      <c r="F156" s="587" t="s">
        <v>847</v>
      </c>
      <c r="G156" s="587" t="s">
        <v>848</v>
      </c>
      <c r="H156" s="587" t="s">
        <v>849</v>
      </c>
      <c r="I156" s="1139" t="s">
        <v>850</v>
      </c>
      <c r="J156" s="587" t="s">
        <v>851</v>
      </c>
      <c r="K156" s="451" t="s">
        <v>852</v>
      </c>
      <c r="L156" s="587" t="s">
        <v>853</v>
      </c>
      <c r="M156" s="587" t="s">
        <v>854</v>
      </c>
      <c r="N156" s="587" t="s">
        <v>855</v>
      </c>
      <c r="O156" s="1140" t="s">
        <v>856</v>
      </c>
      <c r="P156" s="1101" t="s">
        <v>857</v>
      </c>
      <c r="Q156" s="587" t="s">
        <v>858</v>
      </c>
      <c r="R156" s="1141" t="s">
        <v>859</v>
      </c>
      <c r="S156" s="451" t="s">
        <v>860</v>
      </c>
      <c r="T156" s="1101" t="s">
        <v>861</v>
      </c>
      <c r="U156" s="1142" t="s">
        <v>863</v>
      </c>
      <c r="W156" s="54"/>
    </row>
    <row r="157" spans="1:23" s="561" customFormat="1">
      <c r="A157" s="1144" t="s">
        <v>89</v>
      </c>
      <c r="B157" s="1145">
        <v>0.253</v>
      </c>
      <c r="C157" s="1146">
        <v>3.5000000000000003E-2</v>
      </c>
      <c r="D157" s="1147">
        <v>0.20300000000000001</v>
      </c>
      <c r="E157" s="1886">
        <v>6.9000000000000006E-2</v>
      </c>
      <c r="F157" s="1146">
        <v>2.1999999999999999E-2</v>
      </c>
      <c r="G157" s="1146">
        <v>1.9E-2</v>
      </c>
      <c r="H157" s="1146">
        <v>2.5000000000000001E-2</v>
      </c>
      <c r="I157" s="1146">
        <v>4.8000000000000001E-2</v>
      </c>
      <c r="J157" s="1146">
        <v>1.9E-2</v>
      </c>
      <c r="K157" s="1146">
        <v>0.14199999999999999</v>
      </c>
      <c r="L157" s="1148">
        <v>0.16300000000000001</v>
      </c>
      <c r="M157" s="1148">
        <v>0.32600000000000001</v>
      </c>
      <c r="N157" s="1148">
        <v>0.48799999999999999</v>
      </c>
      <c r="O157" s="1148">
        <v>0.13600000000000001</v>
      </c>
      <c r="P157" s="1148">
        <v>0.22700000000000001</v>
      </c>
      <c r="Q157" s="1148">
        <v>0.10299999999999999</v>
      </c>
      <c r="R157" s="1148">
        <v>0.249</v>
      </c>
      <c r="S157" s="1147">
        <v>0.157</v>
      </c>
      <c r="T157" s="1878">
        <v>0.60399999999999998</v>
      </c>
      <c r="U157" s="1148">
        <v>0.70399999999999996</v>
      </c>
      <c r="W157" s="560"/>
    </row>
    <row r="158" spans="1:23" s="561" customFormat="1">
      <c r="A158" s="1151" t="s">
        <v>85</v>
      </c>
      <c r="B158" s="1152">
        <v>0.308</v>
      </c>
      <c r="C158" s="1152">
        <v>0.107</v>
      </c>
      <c r="D158" s="1153">
        <v>0.36099999999999999</v>
      </c>
      <c r="E158" s="1887">
        <v>0.158</v>
      </c>
      <c r="F158" s="1152">
        <v>4.2000000000000003E-2</v>
      </c>
      <c r="G158" s="1152">
        <v>4.2000000000000003E-2</v>
      </c>
      <c r="H158" s="1152">
        <v>0.05</v>
      </c>
      <c r="I158" s="1152">
        <v>6.3E-2</v>
      </c>
      <c r="J158" s="1152">
        <v>4.5999999999999999E-2</v>
      </c>
      <c r="K158" s="1152">
        <v>7.4999999999999997E-2</v>
      </c>
      <c r="L158" s="1154">
        <v>0.39</v>
      </c>
      <c r="M158" s="1154">
        <v>0.35299999999999998</v>
      </c>
      <c r="N158" s="1154">
        <v>0.74299999999999999</v>
      </c>
      <c r="O158" s="1154">
        <v>0.19500000000000001</v>
      </c>
      <c r="P158" s="1154">
        <v>0.255</v>
      </c>
      <c r="Q158" s="1154">
        <v>0.10100000000000001</v>
      </c>
      <c r="R158" s="1154">
        <v>0.26700000000000002</v>
      </c>
      <c r="S158" s="1153">
        <v>0.14199999999999999</v>
      </c>
      <c r="T158" s="1881">
        <v>0.68</v>
      </c>
      <c r="U158" s="1154">
        <v>0.61699999999999999</v>
      </c>
      <c r="W158" s="560"/>
    </row>
    <row r="159" spans="1:23" s="561" customFormat="1">
      <c r="A159" s="1157" t="s">
        <v>90</v>
      </c>
      <c r="B159" s="1146">
        <v>0.35399999999999998</v>
      </c>
      <c r="C159" s="1146">
        <v>7.9000000000000001E-2</v>
      </c>
      <c r="D159" s="1147">
        <v>0.33600000000000002</v>
      </c>
      <c r="E159" s="1886">
        <v>0.13500000000000001</v>
      </c>
      <c r="F159" s="1146" t="s">
        <v>114</v>
      </c>
      <c r="G159" s="1146" t="s">
        <v>114</v>
      </c>
      <c r="H159" s="1146" t="s">
        <v>114</v>
      </c>
      <c r="I159" s="1146" t="s">
        <v>114</v>
      </c>
      <c r="J159" s="1146" t="s">
        <v>114</v>
      </c>
      <c r="K159" s="1146">
        <v>5.8000000000000003E-2</v>
      </c>
      <c r="L159" s="1158">
        <v>0.154</v>
      </c>
      <c r="M159" s="1158">
        <v>0.29899999999999999</v>
      </c>
      <c r="N159" s="1158">
        <v>0.45300000000000001</v>
      </c>
      <c r="O159" s="1158">
        <v>9.0999999999999998E-2</v>
      </c>
      <c r="P159" s="1158">
        <v>0.11700000000000001</v>
      </c>
      <c r="Q159" s="1158" t="s">
        <v>114</v>
      </c>
      <c r="R159" s="1158">
        <v>0.121</v>
      </c>
      <c r="S159" s="1147">
        <v>6.8000000000000005E-2</v>
      </c>
      <c r="T159" s="1878">
        <v>0.64800000000000002</v>
      </c>
      <c r="U159" s="1158">
        <v>0.83599999999999997</v>
      </c>
      <c r="W159" s="560"/>
    </row>
    <row r="160" spans="1:23" s="561" customFormat="1">
      <c r="A160" s="1151" t="s">
        <v>91</v>
      </c>
      <c r="B160" s="1152">
        <v>0.33200000000000002</v>
      </c>
      <c r="C160" s="1152">
        <v>9.8000000000000004E-2</v>
      </c>
      <c r="D160" s="1153">
        <v>0.37</v>
      </c>
      <c r="E160" s="1887">
        <v>8.3000000000000004E-2</v>
      </c>
      <c r="F160" s="1152">
        <v>2.5999999999999999E-2</v>
      </c>
      <c r="G160" s="1152" t="s">
        <v>114</v>
      </c>
      <c r="H160" s="1152" t="s">
        <v>114</v>
      </c>
      <c r="I160" s="1152">
        <v>2.9000000000000001E-2</v>
      </c>
      <c r="J160" s="1152">
        <v>2.9000000000000001E-2</v>
      </c>
      <c r="K160" s="1152">
        <v>3.1E-2</v>
      </c>
      <c r="L160" s="1154">
        <v>0.17799999999999999</v>
      </c>
      <c r="M160" s="1154">
        <v>0.39</v>
      </c>
      <c r="N160" s="1154">
        <v>0.56799999999999995</v>
      </c>
      <c r="O160" s="1154">
        <v>0.11700000000000001</v>
      </c>
      <c r="P160" s="1154">
        <v>0.16800000000000001</v>
      </c>
      <c r="Q160" s="1154">
        <v>0.05</v>
      </c>
      <c r="R160" s="1154">
        <v>0.17599999999999999</v>
      </c>
      <c r="S160" s="1153">
        <v>9.2999999999999999E-2</v>
      </c>
      <c r="T160" s="1881">
        <v>0.74099999999999999</v>
      </c>
      <c r="U160" s="1154">
        <v>0.68899999999999995</v>
      </c>
      <c r="W160" s="560"/>
    </row>
    <row r="161" spans="1:23" s="561" customFormat="1">
      <c r="A161" s="1157" t="s">
        <v>92</v>
      </c>
      <c r="B161" s="1146">
        <v>0.35599999999999998</v>
      </c>
      <c r="C161" s="1146">
        <v>8.6999999999999994E-2</v>
      </c>
      <c r="D161" s="1147">
        <v>0.32800000000000001</v>
      </c>
      <c r="E161" s="1886">
        <v>0.107</v>
      </c>
      <c r="F161" s="1146">
        <v>2.3E-2</v>
      </c>
      <c r="G161" s="1146">
        <v>2.1999999999999999E-2</v>
      </c>
      <c r="H161" s="1146">
        <v>1.4999999999999999E-2</v>
      </c>
      <c r="I161" s="1146">
        <v>3.1E-2</v>
      </c>
      <c r="J161" s="1146">
        <v>2.5000000000000001E-2</v>
      </c>
      <c r="K161" s="1146">
        <v>5.8999999999999997E-2</v>
      </c>
      <c r="L161" s="1158">
        <v>0.19800000000000001</v>
      </c>
      <c r="M161" s="1158">
        <v>0.34799999999999998</v>
      </c>
      <c r="N161" s="1158">
        <v>0.54600000000000004</v>
      </c>
      <c r="O161" s="1158">
        <v>0.13100000000000001</v>
      </c>
      <c r="P161" s="1158">
        <v>0.16200000000000001</v>
      </c>
      <c r="Q161" s="1158">
        <v>5.5E-2</v>
      </c>
      <c r="R161" s="1158">
        <v>0.17499999999999999</v>
      </c>
      <c r="S161" s="1147">
        <v>6.4000000000000001E-2</v>
      </c>
      <c r="T161" s="1878">
        <v>0.66600000000000004</v>
      </c>
      <c r="U161" s="1158">
        <v>0.78800000000000003</v>
      </c>
      <c r="W161" s="560"/>
    </row>
    <row r="162" spans="1:23" s="561" customFormat="1">
      <c r="A162" s="1151" t="s">
        <v>93</v>
      </c>
      <c r="B162" s="1152" t="s">
        <v>114</v>
      </c>
      <c r="C162" s="1152" t="s">
        <v>114</v>
      </c>
      <c r="D162" s="1153">
        <v>0.42099999999999999</v>
      </c>
      <c r="E162" s="1887" t="s">
        <v>114</v>
      </c>
      <c r="F162" s="1152" t="s">
        <v>114</v>
      </c>
      <c r="G162" s="1152" t="s">
        <v>114</v>
      </c>
      <c r="H162" s="1152" t="s">
        <v>114</v>
      </c>
      <c r="I162" s="1152">
        <v>0</v>
      </c>
      <c r="J162" s="1152" t="s">
        <v>114</v>
      </c>
      <c r="K162" s="1152" t="s">
        <v>114</v>
      </c>
      <c r="L162" s="1154">
        <v>0.25</v>
      </c>
      <c r="M162" s="1154">
        <v>0.39900000000000002</v>
      </c>
      <c r="N162" s="1154">
        <v>0.64900000000000002</v>
      </c>
      <c r="O162" s="1154" t="s">
        <v>114</v>
      </c>
      <c r="P162" s="1154" t="s">
        <v>114</v>
      </c>
      <c r="Q162" s="1154" t="s">
        <v>114</v>
      </c>
      <c r="R162" s="1154">
        <v>0.14399999999999999</v>
      </c>
      <c r="S162" s="1153" t="s">
        <v>114</v>
      </c>
      <c r="T162" s="1881">
        <v>0.621</v>
      </c>
      <c r="U162" s="1154">
        <v>0.52900000000000003</v>
      </c>
      <c r="W162" s="560"/>
    </row>
    <row r="163" spans="1:23" s="561" customFormat="1">
      <c r="A163" s="1157" t="s">
        <v>94</v>
      </c>
      <c r="B163" s="1146">
        <v>0.39100000000000001</v>
      </c>
      <c r="C163" s="1146" t="s">
        <v>114</v>
      </c>
      <c r="D163" s="1147">
        <v>0.24099999999999999</v>
      </c>
      <c r="E163" s="1886" t="s">
        <v>114</v>
      </c>
      <c r="F163" s="1146" t="s">
        <v>114</v>
      </c>
      <c r="G163" s="1146" t="s">
        <v>114</v>
      </c>
      <c r="H163" s="1146" t="s">
        <v>114</v>
      </c>
      <c r="I163" s="1146">
        <v>0.106</v>
      </c>
      <c r="J163" s="1146" t="s">
        <v>114</v>
      </c>
      <c r="K163" s="1146">
        <v>0.14699999999999999</v>
      </c>
      <c r="L163" s="1158">
        <v>0.36799999999999999</v>
      </c>
      <c r="M163" s="1158">
        <v>0.29099999999999998</v>
      </c>
      <c r="N163" s="1158">
        <v>0.66</v>
      </c>
      <c r="O163" s="1158">
        <v>0.20699999999999999</v>
      </c>
      <c r="P163" s="1158">
        <v>0.20599999999999999</v>
      </c>
      <c r="Q163" s="1158" t="s">
        <v>114</v>
      </c>
      <c r="R163" s="1158">
        <v>0.218</v>
      </c>
      <c r="S163" s="1147">
        <v>0.222</v>
      </c>
      <c r="T163" s="1878">
        <v>0.69699999999999995</v>
      </c>
      <c r="U163" s="1158">
        <v>0.61799999999999999</v>
      </c>
      <c r="W163" s="560"/>
    </row>
    <row r="164" spans="1:23" s="561" customFormat="1">
      <c r="A164" s="1151" t="s">
        <v>95</v>
      </c>
      <c r="B164" s="1152">
        <v>0.32100000000000001</v>
      </c>
      <c r="C164" s="1152" t="s">
        <v>114</v>
      </c>
      <c r="D164" s="1153">
        <v>0.27900000000000003</v>
      </c>
      <c r="E164" s="1887">
        <v>0.115</v>
      </c>
      <c r="F164" s="1152" t="s">
        <v>114</v>
      </c>
      <c r="G164" s="1152" t="s">
        <v>114</v>
      </c>
      <c r="H164" s="1152" t="s">
        <v>114</v>
      </c>
      <c r="I164" s="1152">
        <v>0</v>
      </c>
      <c r="J164" s="1152" t="s">
        <v>114</v>
      </c>
      <c r="K164" s="1152" t="s">
        <v>114</v>
      </c>
      <c r="L164" s="1154" t="s">
        <v>114</v>
      </c>
      <c r="M164" s="1154">
        <v>0.26500000000000001</v>
      </c>
      <c r="N164" s="1154">
        <v>0.33700000000000002</v>
      </c>
      <c r="O164" s="1154">
        <v>0.219</v>
      </c>
      <c r="P164" s="1154">
        <v>0.11899999999999999</v>
      </c>
      <c r="Q164" s="1154" t="s">
        <v>114</v>
      </c>
      <c r="R164" s="1154">
        <v>0.11899999999999999</v>
      </c>
      <c r="S164" s="1153">
        <v>9.4E-2</v>
      </c>
      <c r="T164" s="1881">
        <v>0.66</v>
      </c>
      <c r="U164" s="1154">
        <v>0.77900000000000003</v>
      </c>
      <c r="W164" s="560"/>
    </row>
    <row r="165" spans="1:23" s="561" customFormat="1">
      <c r="A165" s="1157" t="s">
        <v>96</v>
      </c>
      <c r="B165" s="1146">
        <v>0.38900000000000001</v>
      </c>
      <c r="C165" s="1146">
        <v>0.17799999999999999</v>
      </c>
      <c r="D165" s="1147">
        <v>0.3</v>
      </c>
      <c r="E165" s="1886" t="s">
        <v>114</v>
      </c>
      <c r="F165" s="1146" t="s">
        <v>114</v>
      </c>
      <c r="G165" s="1146" t="s">
        <v>114</v>
      </c>
      <c r="H165" s="1146" t="s">
        <v>114</v>
      </c>
      <c r="I165" s="1146" t="s">
        <v>114</v>
      </c>
      <c r="J165" s="1146" t="s">
        <v>114</v>
      </c>
      <c r="K165" s="1146" t="s">
        <v>114</v>
      </c>
      <c r="L165" s="1158">
        <v>0.63500000000000001</v>
      </c>
      <c r="M165" s="1158">
        <v>0.156</v>
      </c>
      <c r="N165" s="1158">
        <v>0.79100000000000004</v>
      </c>
      <c r="O165" s="1158">
        <v>0.24</v>
      </c>
      <c r="P165" s="1158">
        <v>0.19800000000000001</v>
      </c>
      <c r="Q165" s="1158" t="s">
        <v>114</v>
      </c>
      <c r="R165" s="1158">
        <v>0.20499999999999999</v>
      </c>
      <c r="S165" s="1147" t="s">
        <v>114</v>
      </c>
      <c r="T165" s="1878">
        <v>0.72899999999999998</v>
      </c>
      <c r="U165" s="1158">
        <v>0.60399999999999998</v>
      </c>
      <c r="W165" s="560"/>
    </row>
    <row r="166" spans="1:23" s="561" customFormat="1">
      <c r="A166" s="1161" t="s">
        <v>97</v>
      </c>
      <c r="B166" s="1162">
        <v>0.27500000000000002</v>
      </c>
      <c r="C166" s="1152">
        <v>7.8E-2</v>
      </c>
      <c r="D166" s="1153">
        <v>0.28100000000000003</v>
      </c>
      <c r="E166" s="1887">
        <v>0.151</v>
      </c>
      <c r="F166" s="1152" t="s">
        <v>114</v>
      </c>
      <c r="G166" s="1152" t="s">
        <v>114</v>
      </c>
      <c r="H166" s="1152" t="s">
        <v>114</v>
      </c>
      <c r="I166" s="1152">
        <v>4.9000000000000002E-2</v>
      </c>
      <c r="J166" s="1152" t="s">
        <v>114</v>
      </c>
      <c r="K166" s="1152">
        <v>6.8000000000000005E-2</v>
      </c>
      <c r="L166" s="1154">
        <v>0.25</v>
      </c>
      <c r="M166" s="1154">
        <v>0.34799999999999998</v>
      </c>
      <c r="N166" s="1154">
        <v>0.59799999999999998</v>
      </c>
      <c r="O166" s="1154">
        <v>0.124</v>
      </c>
      <c r="P166" s="1154">
        <v>0.22800000000000001</v>
      </c>
      <c r="Q166" s="1154">
        <v>9.7000000000000003E-2</v>
      </c>
      <c r="R166" s="1154">
        <v>0.25700000000000001</v>
      </c>
      <c r="S166" s="1153">
        <v>0.13800000000000001</v>
      </c>
      <c r="T166" s="1881">
        <v>0.67300000000000004</v>
      </c>
      <c r="U166" s="1154">
        <v>0.66900000000000004</v>
      </c>
      <c r="W166" s="560"/>
    </row>
    <row r="167" spans="1:23" s="45" customFormat="1">
      <c r="A167" s="3056" t="s">
        <v>708</v>
      </c>
      <c r="B167" s="3057"/>
      <c r="C167" s="3057"/>
      <c r="D167" s="3057"/>
      <c r="E167" s="3057"/>
      <c r="F167" s="3057"/>
      <c r="G167" s="3057"/>
      <c r="H167" s="3057"/>
      <c r="I167" s="3057"/>
      <c r="J167" s="3057"/>
      <c r="K167" s="3057"/>
      <c r="L167" s="3057"/>
      <c r="M167" s="3057"/>
      <c r="N167" s="3057"/>
      <c r="O167" s="3057"/>
      <c r="P167" s="3057"/>
      <c r="Q167" s="3057"/>
      <c r="R167" s="3057"/>
      <c r="S167" s="3057"/>
      <c r="T167" s="3057"/>
      <c r="U167" s="3058"/>
      <c r="W167" s="54"/>
    </row>
    <row r="168" spans="1:23" s="45" customFormat="1">
      <c r="A168" s="1028"/>
      <c r="B168" s="1124"/>
      <c r="C168" s="1124"/>
      <c r="D168" s="1124"/>
      <c r="E168" s="1124"/>
      <c r="F168" s="1124"/>
      <c r="G168" s="1124"/>
      <c r="H168" s="1124"/>
      <c r="I168" s="1124"/>
      <c r="J168" s="1124"/>
      <c r="K168" s="1124"/>
      <c r="W168" s="54"/>
    </row>
    <row r="169" spans="1:23" s="45" customFormat="1">
      <c r="A169" s="2778" t="s">
        <v>664</v>
      </c>
      <c r="B169" s="2515"/>
      <c r="C169" s="2515"/>
      <c r="D169" s="2515"/>
      <c r="E169" s="2515"/>
      <c r="F169" s="2515"/>
      <c r="G169" s="2515"/>
      <c r="H169" s="2515"/>
      <c r="I169" s="2515"/>
      <c r="J169" s="2515"/>
      <c r="K169" s="22"/>
      <c r="W169" s="54"/>
    </row>
    <row r="172" spans="1:23" s="45" customFormat="1">
      <c r="A172" s="2485" t="s">
        <v>864</v>
      </c>
      <c r="B172" s="2485"/>
      <c r="C172" s="2485"/>
      <c r="D172" s="2485"/>
      <c r="E172" s="2485"/>
      <c r="F172" s="2485"/>
      <c r="G172" s="2485"/>
      <c r="H172" s="2485"/>
      <c r="I172" s="2485"/>
      <c r="J172" s="2485"/>
      <c r="K172" s="2485"/>
      <c r="L172" s="2485"/>
      <c r="M172" s="2485"/>
      <c r="N172" s="2485"/>
      <c r="O172" s="2485"/>
      <c r="P172" s="2485"/>
      <c r="Q172" s="2485"/>
      <c r="R172" s="2485"/>
      <c r="S172" s="2485"/>
      <c r="T172" s="2485"/>
      <c r="U172" s="2485"/>
      <c r="W172" s="54"/>
    </row>
    <row r="173" spans="1:23" s="45" customFormat="1">
      <c r="W173" s="54"/>
    </row>
    <row r="174" spans="1:23" s="45" customFormat="1" ht="17.5">
      <c r="A174" s="3054" t="s">
        <v>762</v>
      </c>
      <c r="B174" s="2465" t="s">
        <v>763</v>
      </c>
      <c r="C174" s="2466"/>
      <c r="D174" s="2466"/>
      <c r="E174" s="2466"/>
      <c r="F174" s="2466"/>
      <c r="G174" s="2466"/>
      <c r="H174" s="2466"/>
      <c r="I174" s="2466"/>
      <c r="J174" s="2466"/>
      <c r="K174" s="2466"/>
      <c r="L174" s="2466"/>
      <c r="M174" s="2466"/>
      <c r="N174" s="2466"/>
      <c r="O174" s="2466"/>
      <c r="P174" s="2466"/>
      <c r="Q174" s="2466"/>
      <c r="R174" s="2466"/>
      <c r="S174" s="2466"/>
      <c r="T174" s="2466"/>
      <c r="U174" s="2467"/>
      <c r="W174" s="29"/>
    </row>
    <row r="175" spans="1:23" s="66" customFormat="1" ht="57.5">
      <c r="A175" s="3055"/>
      <c r="B175" s="1027" t="s">
        <v>865</v>
      </c>
      <c r="C175" s="1139" t="s">
        <v>824</v>
      </c>
      <c r="D175" s="451" t="s">
        <v>866</v>
      </c>
      <c r="E175" s="587" t="s">
        <v>846</v>
      </c>
      <c r="F175" s="587" t="s">
        <v>847</v>
      </c>
      <c r="G175" s="587" t="s">
        <v>848</v>
      </c>
      <c r="H175" s="587" t="s">
        <v>849</v>
      </c>
      <c r="I175" s="1139" t="s">
        <v>850</v>
      </c>
      <c r="J175" s="587" t="s">
        <v>851</v>
      </c>
      <c r="K175" s="451" t="s">
        <v>852</v>
      </c>
      <c r="L175" s="587" t="s">
        <v>853</v>
      </c>
      <c r="M175" s="587" t="s">
        <v>854</v>
      </c>
      <c r="N175" s="587" t="s">
        <v>855</v>
      </c>
      <c r="O175" s="1140" t="s">
        <v>856</v>
      </c>
      <c r="P175" s="1101" t="s">
        <v>857</v>
      </c>
      <c r="Q175" s="587" t="s">
        <v>858</v>
      </c>
      <c r="R175" s="1141" t="s">
        <v>859</v>
      </c>
      <c r="S175" s="451" t="s">
        <v>860</v>
      </c>
      <c r="T175" s="1101" t="s">
        <v>861</v>
      </c>
      <c r="U175" s="1142" t="s">
        <v>863</v>
      </c>
      <c r="W175" s="54"/>
    </row>
    <row r="176" spans="1:23" s="561" customFormat="1">
      <c r="A176" s="1144" t="s">
        <v>89</v>
      </c>
      <c r="B176" s="1145">
        <v>0.25900000000000001</v>
      </c>
      <c r="C176" s="1146">
        <v>3.4000000000000002E-2</v>
      </c>
      <c r="D176" s="1147">
        <v>0.193</v>
      </c>
      <c r="E176" s="1886">
        <v>6.8000000000000005E-2</v>
      </c>
      <c r="F176" s="1146">
        <v>2.4E-2</v>
      </c>
      <c r="G176" s="1146">
        <v>2.1000000000000001E-2</v>
      </c>
      <c r="H176" s="1146">
        <v>2.4E-2</v>
      </c>
      <c r="I176" s="1146">
        <v>3.5000000000000003E-2</v>
      </c>
      <c r="J176" s="1146">
        <v>3.7999999999999999E-2</v>
      </c>
      <c r="K176" s="1146">
        <v>0.14199999999999999</v>
      </c>
      <c r="L176" s="1148">
        <v>0.17399999999999999</v>
      </c>
      <c r="M176" s="1148">
        <v>0.34699999999999998</v>
      </c>
      <c r="N176" s="1148">
        <v>0.52100000000000002</v>
      </c>
      <c r="O176" s="1148">
        <v>0.106</v>
      </c>
      <c r="P176" s="1148">
        <v>0.24</v>
      </c>
      <c r="Q176" s="1148">
        <v>0.108</v>
      </c>
      <c r="R176" s="1148">
        <v>0.25800000000000001</v>
      </c>
      <c r="S176" s="1147">
        <v>0.14099999999999999</v>
      </c>
      <c r="T176" s="1878">
        <v>0.61499999999999999</v>
      </c>
      <c r="U176" s="1148">
        <v>0.70399999999999996</v>
      </c>
      <c r="W176" s="560"/>
    </row>
    <row r="177" spans="1:23" s="561" customFormat="1">
      <c r="A177" s="1151" t="s">
        <v>85</v>
      </c>
      <c r="B177" s="1152">
        <v>0.29399999999999998</v>
      </c>
      <c r="C177" s="1152">
        <v>0.129</v>
      </c>
      <c r="D177" s="1153">
        <v>0.34799999999999998</v>
      </c>
      <c r="E177" s="1887">
        <v>0.17699999999999999</v>
      </c>
      <c r="F177" s="1152">
        <v>4.1000000000000002E-2</v>
      </c>
      <c r="G177" s="1152">
        <v>4.5999999999999999E-2</v>
      </c>
      <c r="H177" s="1152">
        <v>4.9000000000000002E-2</v>
      </c>
      <c r="I177" s="1152">
        <v>5.5E-2</v>
      </c>
      <c r="J177" s="1152">
        <v>5.2999999999999999E-2</v>
      </c>
      <c r="K177" s="1152">
        <v>8.5000000000000006E-2</v>
      </c>
      <c r="L177" s="1154">
        <v>0.379</v>
      </c>
      <c r="M177" s="1154">
        <v>0.35899999999999999</v>
      </c>
      <c r="N177" s="1154">
        <v>0.73799999999999999</v>
      </c>
      <c r="O177" s="1154">
        <v>0.25600000000000001</v>
      </c>
      <c r="P177" s="1154">
        <v>0.27800000000000002</v>
      </c>
      <c r="Q177" s="1154">
        <v>9.9000000000000005E-2</v>
      </c>
      <c r="R177" s="1154">
        <v>0.28399999999999997</v>
      </c>
      <c r="S177" s="1153">
        <v>0.151</v>
      </c>
      <c r="T177" s="1881">
        <v>0.66</v>
      </c>
      <c r="U177" s="1154">
        <v>0.61699999999999999</v>
      </c>
      <c r="W177" s="560"/>
    </row>
    <row r="178" spans="1:23" s="561" customFormat="1">
      <c r="A178" s="1157" t="s">
        <v>90</v>
      </c>
      <c r="B178" s="1146">
        <v>0.314</v>
      </c>
      <c r="C178" s="1146">
        <v>6.2E-2</v>
      </c>
      <c r="D178" s="1147">
        <v>0.245</v>
      </c>
      <c r="E178" s="1886">
        <v>0.10299999999999999</v>
      </c>
      <c r="F178" s="1146" t="s">
        <v>114</v>
      </c>
      <c r="G178" s="1146" t="s">
        <v>114</v>
      </c>
      <c r="H178" s="1146" t="s">
        <v>114</v>
      </c>
      <c r="I178" s="1146" t="s">
        <v>114</v>
      </c>
      <c r="J178" s="1146" t="s">
        <v>114</v>
      </c>
      <c r="K178" s="1146">
        <v>3.4000000000000002E-2</v>
      </c>
      <c r="L178" s="1158">
        <v>0.10299999999999999</v>
      </c>
      <c r="M178" s="1158">
        <v>0.36399999999999999</v>
      </c>
      <c r="N178" s="1158">
        <v>0.46700000000000003</v>
      </c>
      <c r="O178" s="1158">
        <v>7.0999999999999994E-2</v>
      </c>
      <c r="P178" s="1158">
        <v>0.127</v>
      </c>
      <c r="Q178" s="1158" t="s">
        <v>114</v>
      </c>
      <c r="R178" s="1158">
        <v>0.13800000000000001</v>
      </c>
      <c r="S178" s="1147">
        <v>7.0000000000000007E-2</v>
      </c>
      <c r="T178" s="1878">
        <v>0.71899999999999997</v>
      </c>
      <c r="U178" s="1158">
        <v>0.83599999999999997</v>
      </c>
      <c r="W178" s="560"/>
    </row>
    <row r="179" spans="1:23" s="561" customFormat="1">
      <c r="A179" s="1151" t="s">
        <v>91</v>
      </c>
      <c r="B179" s="1152">
        <v>0.29099999999999998</v>
      </c>
      <c r="C179" s="1152">
        <v>0.11899999999999999</v>
      </c>
      <c r="D179" s="1153">
        <v>0.28799999999999998</v>
      </c>
      <c r="E179" s="1887">
        <v>8.4000000000000005E-2</v>
      </c>
      <c r="F179" s="1152">
        <v>2.4E-2</v>
      </c>
      <c r="G179" s="1152">
        <v>2.4E-2</v>
      </c>
      <c r="H179" s="1152" t="s">
        <v>114</v>
      </c>
      <c r="I179" s="1152">
        <v>2.5000000000000001E-2</v>
      </c>
      <c r="J179" s="1152">
        <v>3.5000000000000003E-2</v>
      </c>
      <c r="K179" s="1152">
        <v>4.2999999999999997E-2</v>
      </c>
      <c r="L179" s="1154">
        <v>0.2</v>
      </c>
      <c r="M179" s="1154">
        <v>0.39500000000000002</v>
      </c>
      <c r="N179" s="1154">
        <v>0.59599999999999997</v>
      </c>
      <c r="O179" s="1154">
        <v>0.122</v>
      </c>
      <c r="P179" s="1154">
        <v>0.151</v>
      </c>
      <c r="Q179" s="1154">
        <v>4.1000000000000002E-2</v>
      </c>
      <c r="R179" s="1154">
        <v>0.157</v>
      </c>
      <c r="S179" s="1153">
        <v>5.6000000000000001E-2</v>
      </c>
      <c r="T179" s="1881">
        <v>0.69199999999999995</v>
      </c>
      <c r="U179" s="1154">
        <v>0.68899999999999995</v>
      </c>
      <c r="W179" s="560"/>
    </row>
    <row r="180" spans="1:23" s="561" customFormat="1">
      <c r="A180" s="1157" t="s">
        <v>92</v>
      </c>
      <c r="B180" s="1146">
        <v>0.372</v>
      </c>
      <c r="C180" s="1146">
        <v>0.10299999999999999</v>
      </c>
      <c r="D180" s="1147">
        <v>0.29299999999999998</v>
      </c>
      <c r="E180" s="1886">
        <v>7.6999999999999999E-2</v>
      </c>
      <c r="F180" s="1146">
        <v>2.1000000000000001E-2</v>
      </c>
      <c r="G180" s="1146">
        <v>2.7E-2</v>
      </c>
      <c r="H180" s="1146">
        <v>1.7000000000000001E-2</v>
      </c>
      <c r="I180" s="1146">
        <v>2.3E-2</v>
      </c>
      <c r="J180" s="1146">
        <v>2.4E-2</v>
      </c>
      <c r="K180" s="1146">
        <v>0.06</v>
      </c>
      <c r="L180" s="1158">
        <v>0.152</v>
      </c>
      <c r="M180" s="1158">
        <v>0.34699999999999998</v>
      </c>
      <c r="N180" s="1158">
        <v>0.499</v>
      </c>
      <c r="O180" s="1158">
        <v>0.106</v>
      </c>
      <c r="P180" s="1158">
        <v>0.17799999999999999</v>
      </c>
      <c r="Q180" s="1158">
        <v>6.4000000000000001E-2</v>
      </c>
      <c r="R180" s="1158">
        <v>0.191</v>
      </c>
      <c r="S180" s="1147">
        <v>0.08</v>
      </c>
      <c r="T180" s="1878">
        <v>0.66</v>
      </c>
      <c r="U180" s="1158">
        <v>0.78800000000000003</v>
      </c>
      <c r="W180" s="560"/>
    </row>
    <row r="181" spans="1:23" s="561" customFormat="1">
      <c r="A181" s="1151" t="s">
        <v>93</v>
      </c>
      <c r="B181" s="1152">
        <v>0.372</v>
      </c>
      <c r="C181" s="1152" t="s">
        <v>114</v>
      </c>
      <c r="D181" s="1153">
        <v>0.34699999999999998</v>
      </c>
      <c r="E181" s="1887" t="s">
        <v>114</v>
      </c>
      <c r="F181" s="1152" t="s">
        <v>114</v>
      </c>
      <c r="G181" s="1152" t="s">
        <v>114</v>
      </c>
      <c r="H181" s="1152" t="s">
        <v>114</v>
      </c>
      <c r="I181" s="1152" t="s">
        <v>114</v>
      </c>
      <c r="J181" s="1152" t="s">
        <v>114</v>
      </c>
      <c r="K181" s="1152" t="s">
        <v>114</v>
      </c>
      <c r="L181" s="1154">
        <v>0.32900000000000001</v>
      </c>
      <c r="M181" s="1154">
        <v>0.40699999999999997</v>
      </c>
      <c r="N181" s="1154">
        <v>0.73599999999999999</v>
      </c>
      <c r="O181" s="1154">
        <v>0.223</v>
      </c>
      <c r="P181" s="1154">
        <v>0.218</v>
      </c>
      <c r="Q181" s="1154" t="s">
        <v>114</v>
      </c>
      <c r="R181" s="1154">
        <v>0.23499999999999999</v>
      </c>
      <c r="S181" s="1153" t="s">
        <v>114</v>
      </c>
      <c r="T181" s="1881">
        <v>0.75900000000000001</v>
      </c>
      <c r="U181" s="1154">
        <v>0.52900000000000003</v>
      </c>
      <c r="W181" s="560"/>
    </row>
    <row r="182" spans="1:23" s="561" customFormat="1">
      <c r="A182" s="1157" t="s">
        <v>94</v>
      </c>
      <c r="B182" s="1146">
        <v>0.41499999999999998</v>
      </c>
      <c r="C182" s="1146" t="s">
        <v>114</v>
      </c>
      <c r="D182" s="1147">
        <v>0.23599999999999999</v>
      </c>
      <c r="E182" s="1886" t="s">
        <v>114</v>
      </c>
      <c r="F182" s="1146" t="s">
        <v>114</v>
      </c>
      <c r="G182" s="1146" t="s">
        <v>114</v>
      </c>
      <c r="H182" s="1146" t="s">
        <v>114</v>
      </c>
      <c r="I182" s="1146" t="s">
        <v>114</v>
      </c>
      <c r="J182" s="1146" t="s">
        <v>114</v>
      </c>
      <c r="K182" s="1146">
        <v>0.105</v>
      </c>
      <c r="L182" s="1158">
        <v>0.28999999999999998</v>
      </c>
      <c r="M182" s="1158">
        <v>0.36699999999999999</v>
      </c>
      <c r="N182" s="1158">
        <v>0.65700000000000003</v>
      </c>
      <c r="O182" s="1158">
        <v>0.23499999999999999</v>
      </c>
      <c r="P182" s="1158">
        <v>0.192</v>
      </c>
      <c r="Q182" s="1158">
        <v>0.10299999999999999</v>
      </c>
      <c r="R182" s="1158">
        <v>0.215</v>
      </c>
      <c r="S182" s="1147">
        <v>0.17100000000000001</v>
      </c>
      <c r="T182" s="1878">
        <v>0.77</v>
      </c>
      <c r="U182" s="1158">
        <v>0.61799999999999999</v>
      </c>
      <c r="W182" s="560"/>
    </row>
    <row r="183" spans="1:23" s="561" customFormat="1">
      <c r="A183" s="1151" t="s">
        <v>95</v>
      </c>
      <c r="B183" s="1152">
        <v>0.33900000000000002</v>
      </c>
      <c r="C183" s="1152" t="s">
        <v>114</v>
      </c>
      <c r="D183" s="1153">
        <v>0.25</v>
      </c>
      <c r="E183" s="1887" t="s">
        <v>114</v>
      </c>
      <c r="F183" s="1152" t="s">
        <v>114</v>
      </c>
      <c r="G183" s="1152" t="s">
        <v>114</v>
      </c>
      <c r="H183" s="1152" t="s">
        <v>114</v>
      </c>
      <c r="I183" s="1152" t="s">
        <v>114</v>
      </c>
      <c r="J183" s="1152" t="s">
        <v>114</v>
      </c>
      <c r="K183" s="1152" t="s">
        <v>114</v>
      </c>
      <c r="L183" s="1154" t="s">
        <v>114</v>
      </c>
      <c r="M183" s="1154">
        <v>0.252</v>
      </c>
      <c r="N183" s="1154">
        <v>0.34599999999999997</v>
      </c>
      <c r="O183" s="1154">
        <v>0.18</v>
      </c>
      <c r="P183" s="1154">
        <v>0.15</v>
      </c>
      <c r="Q183" s="1154" t="s">
        <v>114</v>
      </c>
      <c r="R183" s="1154">
        <v>0.17100000000000001</v>
      </c>
      <c r="S183" s="1153" t="s">
        <v>114</v>
      </c>
      <c r="T183" s="1881">
        <v>0.503</v>
      </c>
      <c r="U183" s="1154">
        <v>0.77900000000000003</v>
      </c>
      <c r="W183" s="560"/>
    </row>
    <row r="184" spans="1:23" s="561" customFormat="1">
      <c r="A184" s="1157" t="s">
        <v>96</v>
      </c>
      <c r="B184" s="1146">
        <v>0.24299999999999999</v>
      </c>
      <c r="C184" s="1146">
        <v>0.24299999999999999</v>
      </c>
      <c r="D184" s="1147">
        <v>0.219</v>
      </c>
      <c r="E184" s="1886" t="s">
        <v>114</v>
      </c>
      <c r="F184" s="1146" t="s">
        <v>114</v>
      </c>
      <c r="G184" s="1146" t="s">
        <v>114</v>
      </c>
      <c r="H184" s="1146" t="s">
        <v>114</v>
      </c>
      <c r="I184" s="1146" t="s">
        <v>114</v>
      </c>
      <c r="J184" s="1146" t="s">
        <v>114</v>
      </c>
      <c r="K184" s="1146" t="s">
        <v>114</v>
      </c>
      <c r="L184" s="1158">
        <v>0.56399999999999995</v>
      </c>
      <c r="M184" s="1158">
        <v>0.28199999999999997</v>
      </c>
      <c r="N184" s="1158">
        <v>0.84599999999999997</v>
      </c>
      <c r="O184" s="1158">
        <v>0.17699999999999999</v>
      </c>
      <c r="P184" s="1158">
        <v>0.191</v>
      </c>
      <c r="Q184" s="1158" t="s">
        <v>114</v>
      </c>
      <c r="R184" s="1158">
        <v>0.191</v>
      </c>
      <c r="S184" s="1147" t="s">
        <v>114</v>
      </c>
      <c r="T184" s="1878">
        <v>0.54400000000000004</v>
      </c>
      <c r="U184" s="1158">
        <v>0.60399999999999998</v>
      </c>
      <c r="W184" s="560"/>
    </row>
    <row r="185" spans="1:23" s="561" customFormat="1">
      <c r="A185" s="1161" t="s">
        <v>97</v>
      </c>
      <c r="B185" s="1162">
        <v>0.22600000000000001</v>
      </c>
      <c r="C185" s="1152">
        <v>0.114</v>
      </c>
      <c r="D185" s="1153">
        <v>0.21099999999999999</v>
      </c>
      <c r="E185" s="1887">
        <v>7.9000000000000001E-2</v>
      </c>
      <c r="F185" s="1152">
        <v>4.1000000000000002E-2</v>
      </c>
      <c r="G185" s="1152" t="s">
        <v>114</v>
      </c>
      <c r="H185" s="1152" t="s">
        <v>114</v>
      </c>
      <c r="I185" s="1152">
        <v>5.2999999999999999E-2</v>
      </c>
      <c r="J185" s="1152">
        <v>7.8E-2</v>
      </c>
      <c r="K185" s="1152">
        <v>0.08</v>
      </c>
      <c r="L185" s="1154">
        <v>0.252</v>
      </c>
      <c r="M185" s="1154">
        <v>0.38400000000000001</v>
      </c>
      <c r="N185" s="1154">
        <v>0.63600000000000001</v>
      </c>
      <c r="O185" s="1154">
        <v>0.16300000000000001</v>
      </c>
      <c r="P185" s="1154">
        <v>0.187</v>
      </c>
      <c r="Q185" s="1154">
        <v>6.4000000000000001E-2</v>
      </c>
      <c r="R185" s="1154">
        <v>0.191</v>
      </c>
      <c r="S185" s="1153">
        <v>0.17199999999999999</v>
      </c>
      <c r="T185" s="1881">
        <v>0.64600000000000002</v>
      </c>
      <c r="U185" s="1154">
        <v>0.66900000000000004</v>
      </c>
      <c r="W185" s="560"/>
    </row>
    <row r="186" spans="1:23" s="45" customFormat="1">
      <c r="A186" s="3056" t="s">
        <v>708</v>
      </c>
      <c r="B186" s="3057"/>
      <c r="C186" s="3057"/>
      <c r="D186" s="3057"/>
      <c r="E186" s="3057"/>
      <c r="F186" s="3057"/>
      <c r="G186" s="3057"/>
      <c r="H186" s="3057"/>
      <c r="I186" s="3057"/>
      <c r="J186" s="3057"/>
      <c r="K186" s="3057"/>
      <c r="L186" s="3057"/>
      <c r="M186" s="3057"/>
      <c r="N186" s="3057"/>
      <c r="O186" s="3057"/>
      <c r="P186" s="3057"/>
      <c r="Q186" s="3057"/>
      <c r="R186" s="3057"/>
      <c r="S186" s="3057"/>
      <c r="T186" s="3057"/>
      <c r="U186" s="3058"/>
      <c r="W186" s="54"/>
    </row>
    <row r="187" spans="1:23" s="45" customFormat="1">
      <c r="A187" s="1028"/>
      <c r="B187" s="1124"/>
      <c r="C187" s="1124"/>
      <c r="D187" s="1124"/>
      <c r="E187" s="1124"/>
      <c r="F187" s="1124"/>
      <c r="G187" s="1124"/>
      <c r="H187" s="1124"/>
      <c r="I187" s="1124"/>
      <c r="J187" s="1124"/>
      <c r="K187" s="1124"/>
      <c r="W187" s="54"/>
    </row>
    <row r="188" spans="1:23" s="45" customFormat="1">
      <c r="A188" s="2778" t="s">
        <v>664</v>
      </c>
      <c r="B188" s="2515"/>
      <c r="C188" s="2515"/>
      <c r="D188" s="2515"/>
      <c r="E188" s="2515"/>
      <c r="F188" s="2515"/>
      <c r="G188" s="2515"/>
      <c r="H188" s="2515"/>
      <c r="I188" s="2515"/>
      <c r="J188" s="2515"/>
      <c r="K188" s="22"/>
      <c r="W188" s="54"/>
    </row>
    <row r="191" spans="1:23" s="45" customFormat="1">
      <c r="A191" s="2485" t="s">
        <v>867</v>
      </c>
      <c r="B191" s="2485"/>
      <c r="C191" s="2485"/>
      <c r="D191" s="2485"/>
      <c r="E191" s="2485"/>
      <c r="F191" s="2485"/>
      <c r="G191" s="2485"/>
      <c r="H191" s="2485"/>
      <c r="I191" s="2485"/>
      <c r="J191" s="2485"/>
      <c r="K191" s="2485"/>
      <c r="L191" s="2485"/>
      <c r="M191" s="2485"/>
      <c r="N191" s="2485"/>
      <c r="O191" s="2485"/>
      <c r="P191" s="2485"/>
      <c r="Q191" s="2485"/>
      <c r="R191" s="2485"/>
      <c r="S191" s="2485"/>
      <c r="T191" s="2485"/>
      <c r="U191" s="2485"/>
      <c r="W191" s="54"/>
    </row>
    <row r="192" spans="1:23" s="45" customFormat="1">
      <c r="W192" s="54"/>
    </row>
    <row r="193" spans="1:23" s="45" customFormat="1" ht="17.5">
      <c r="A193" s="3054" t="s">
        <v>762</v>
      </c>
      <c r="B193" s="2465" t="s">
        <v>763</v>
      </c>
      <c r="C193" s="2466"/>
      <c r="D193" s="2466"/>
      <c r="E193" s="2466"/>
      <c r="F193" s="2466"/>
      <c r="G193" s="2466"/>
      <c r="H193" s="2466"/>
      <c r="I193" s="2466"/>
      <c r="J193" s="2466"/>
      <c r="K193" s="2466"/>
      <c r="L193" s="2466"/>
      <c r="M193" s="2466"/>
      <c r="N193" s="2466"/>
      <c r="O193" s="2466"/>
      <c r="P193" s="2466"/>
      <c r="Q193" s="2466"/>
      <c r="R193" s="2466"/>
      <c r="S193" s="2466"/>
      <c r="T193" s="2466"/>
      <c r="U193" s="2467"/>
      <c r="W193" s="29"/>
    </row>
    <row r="194" spans="1:23" s="66" customFormat="1" ht="57.5">
      <c r="A194" s="3055"/>
      <c r="B194" s="1027" t="s">
        <v>865</v>
      </c>
      <c r="C194" s="1139" t="s">
        <v>824</v>
      </c>
      <c r="D194" s="451" t="s">
        <v>866</v>
      </c>
      <c r="E194" s="587" t="s">
        <v>846</v>
      </c>
      <c r="F194" s="587" t="s">
        <v>847</v>
      </c>
      <c r="G194" s="587" t="s">
        <v>848</v>
      </c>
      <c r="H194" s="587" t="s">
        <v>849</v>
      </c>
      <c r="I194" s="1139" t="s">
        <v>850</v>
      </c>
      <c r="J194" s="587" t="s">
        <v>851</v>
      </c>
      <c r="K194" s="451" t="s">
        <v>852</v>
      </c>
      <c r="L194" s="587" t="s">
        <v>853</v>
      </c>
      <c r="M194" s="587" t="s">
        <v>868</v>
      </c>
      <c r="N194" s="587" t="s">
        <v>855</v>
      </c>
      <c r="O194" s="1140" t="s">
        <v>856</v>
      </c>
      <c r="P194" s="1101" t="s">
        <v>857</v>
      </c>
      <c r="Q194" s="587" t="s">
        <v>858</v>
      </c>
      <c r="R194" s="1141" t="s">
        <v>859</v>
      </c>
      <c r="S194" s="451" t="s">
        <v>860</v>
      </c>
      <c r="T194" s="1101" t="s">
        <v>861</v>
      </c>
      <c r="U194" s="1142" t="s">
        <v>869</v>
      </c>
      <c r="W194" s="54"/>
    </row>
    <row r="195" spans="1:23" s="561" customFormat="1">
      <c r="A195" s="1144" t="s">
        <v>89</v>
      </c>
      <c r="B195" s="1145">
        <v>0.25900000000000001</v>
      </c>
      <c r="C195" s="1146">
        <v>3.5000000000000003E-2</v>
      </c>
      <c r="D195" s="1147">
        <v>0.193</v>
      </c>
      <c r="E195" s="1886">
        <v>7.5999999999999998E-2</v>
      </c>
      <c r="F195" s="1146">
        <v>2.5000000000000001E-2</v>
      </c>
      <c r="G195" s="1146">
        <v>2.1000000000000001E-2</v>
      </c>
      <c r="H195" s="1146">
        <v>2.8000000000000001E-2</v>
      </c>
      <c r="I195" s="1146">
        <v>4.2000000000000003E-2</v>
      </c>
      <c r="J195" s="1146">
        <v>2.5000000000000001E-2</v>
      </c>
      <c r="K195" s="1146">
        <v>0.14199999999999999</v>
      </c>
      <c r="L195" s="1148">
        <v>0.187</v>
      </c>
      <c r="M195" s="1148">
        <v>0.33600000000000002</v>
      </c>
      <c r="N195" s="1148">
        <v>0.52300000000000002</v>
      </c>
      <c r="O195" s="1148">
        <v>0.124</v>
      </c>
      <c r="P195" s="1148">
        <v>0.20499999999999999</v>
      </c>
      <c r="Q195" s="1148">
        <v>9.2999999999999999E-2</v>
      </c>
      <c r="R195" s="1148">
        <v>0.22700000000000001</v>
      </c>
      <c r="S195" s="1147">
        <v>0.16700000000000001</v>
      </c>
      <c r="T195" s="1878">
        <v>0.623</v>
      </c>
      <c r="U195" s="1148">
        <v>0.73</v>
      </c>
      <c r="W195" s="560"/>
    </row>
    <row r="196" spans="1:23" s="561" customFormat="1">
      <c r="A196" s="1151" t="s">
        <v>85</v>
      </c>
      <c r="B196" s="1152">
        <v>0.29399999999999998</v>
      </c>
      <c r="C196" s="1152">
        <v>0.115</v>
      </c>
      <c r="D196" s="1153">
        <v>0.34799999999999998</v>
      </c>
      <c r="E196" s="1887">
        <v>0.16</v>
      </c>
      <c r="F196" s="1152">
        <v>4.1000000000000002E-2</v>
      </c>
      <c r="G196" s="1152">
        <v>3.5999999999999997E-2</v>
      </c>
      <c r="H196" s="1152">
        <v>0.04</v>
      </c>
      <c r="I196" s="1152">
        <v>5.8999999999999997E-2</v>
      </c>
      <c r="J196" s="1152">
        <v>4.9000000000000002E-2</v>
      </c>
      <c r="K196" s="1152">
        <v>6.6000000000000003E-2</v>
      </c>
      <c r="L196" s="1154">
        <v>0.39200000000000002</v>
      </c>
      <c r="M196" s="1154">
        <v>0.32900000000000001</v>
      </c>
      <c r="N196" s="1154">
        <v>0.72099999999999997</v>
      </c>
      <c r="O196" s="1154">
        <v>0.19600000000000001</v>
      </c>
      <c r="P196" s="1154">
        <v>0.23100000000000001</v>
      </c>
      <c r="Q196" s="1154">
        <v>9.2999999999999999E-2</v>
      </c>
      <c r="R196" s="1154">
        <v>0.24</v>
      </c>
      <c r="S196" s="1153">
        <v>0.13100000000000001</v>
      </c>
      <c r="T196" s="1881">
        <v>0.68700000000000006</v>
      </c>
      <c r="U196" s="1154">
        <v>0.59199999999999997</v>
      </c>
      <c r="W196" s="560"/>
    </row>
    <row r="197" spans="1:23" s="561" customFormat="1">
      <c r="A197" s="1157" t="s">
        <v>90</v>
      </c>
      <c r="B197" s="1146">
        <v>0.314</v>
      </c>
      <c r="C197" s="1146">
        <v>8.7999999999999995E-2</v>
      </c>
      <c r="D197" s="1147">
        <v>0.245</v>
      </c>
      <c r="E197" s="1886">
        <v>7.0999999999999994E-2</v>
      </c>
      <c r="F197" s="1146" t="s">
        <v>114</v>
      </c>
      <c r="G197" s="1146" t="s">
        <v>114</v>
      </c>
      <c r="H197" s="1146" t="s">
        <v>114</v>
      </c>
      <c r="I197" s="1146" t="s">
        <v>114</v>
      </c>
      <c r="J197" s="1146" t="s">
        <v>114</v>
      </c>
      <c r="K197" s="1146">
        <v>5.5E-2</v>
      </c>
      <c r="L197" s="1158">
        <v>0.10199999999999999</v>
      </c>
      <c r="M197" s="1158">
        <v>0.29299999999999998</v>
      </c>
      <c r="N197" s="1158">
        <v>0.39500000000000002</v>
      </c>
      <c r="O197" s="1158" t="s">
        <v>114</v>
      </c>
      <c r="P197" s="1158">
        <v>0.108</v>
      </c>
      <c r="Q197" s="1158" t="s">
        <v>114</v>
      </c>
      <c r="R197" s="1158">
        <v>0.112</v>
      </c>
      <c r="S197" s="1147">
        <v>7.8E-2</v>
      </c>
      <c r="T197" s="1878">
        <v>0.64900000000000002</v>
      </c>
      <c r="U197" s="1158">
        <v>0.77</v>
      </c>
      <c r="W197" s="560"/>
    </row>
    <row r="198" spans="1:23" s="561" customFormat="1">
      <c r="A198" s="1151" t="s">
        <v>91</v>
      </c>
      <c r="B198" s="1152">
        <v>0.29099999999999998</v>
      </c>
      <c r="C198" s="1152">
        <v>0.11799999999999999</v>
      </c>
      <c r="D198" s="1153">
        <v>0.28799999999999998</v>
      </c>
      <c r="E198" s="1887">
        <v>6.7000000000000004E-2</v>
      </c>
      <c r="F198" s="1152">
        <v>2.5000000000000001E-2</v>
      </c>
      <c r="G198" s="1152">
        <v>2.1000000000000001E-2</v>
      </c>
      <c r="H198" s="1152">
        <v>2.5999999999999999E-2</v>
      </c>
      <c r="I198" s="1152">
        <v>3.3000000000000002E-2</v>
      </c>
      <c r="J198" s="1152">
        <v>1.4E-2</v>
      </c>
      <c r="K198" s="1152">
        <v>4.8000000000000001E-2</v>
      </c>
      <c r="L198" s="1154">
        <v>0.154</v>
      </c>
      <c r="M198" s="1154">
        <v>0.34699999999999998</v>
      </c>
      <c r="N198" s="1154">
        <v>0.502</v>
      </c>
      <c r="O198" s="1154">
        <v>0.11899999999999999</v>
      </c>
      <c r="P198" s="1154">
        <v>0.157</v>
      </c>
      <c r="Q198" s="1154">
        <v>5.2999999999999999E-2</v>
      </c>
      <c r="R198" s="1154">
        <v>0.16700000000000001</v>
      </c>
      <c r="S198" s="1153">
        <v>6.0999999999999999E-2</v>
      </c>
      <c r="T198" s="1881">
        <v>0.71699999999999997</v>
      </c>
      <c r="U198" s="1154">
        <v>0.65200000000000002</v>
      </c>
      <c r="W198" s="560"/>
    </row>
    <row r="199" spans="1:23" s="561" customFormat="1">
      <c r="A199" s="1157" t="s">
        <v>92</v>
      </c>
      <c r="B199" s="1146">
        <v>0.372</v>
      </c>
      <c r="C199" s="1146">
        <v>7.0999999999999994E-2</v>
      </c>
      <c r="D199" s="1147">
        <v>0.29299999999999998</v>
      </c>
      <c r="E199" s="1886">
        <v>7.0000000000000007E-2</v>
      </c>
      <c r="F199" s="1146">
        <v>1.2999999999999999E-2</v>
      </c>
      <c r="G199" s="1146">
        <v>2.4E-2</v>
      </c>
      <c r="H199" s="1146">
        <v>0.02</v>
      </c>
      <c r="I199" s="1146">
        <v>4.9000000000000002E-2</v>
      </c>
      <c r="J199" s="1146">
        <v>2.3E-2</v>
      </c>
      <c r="K199" s="1146">
        <v>4.3999999999999997E-2</v>
      </c>
      <c r="L199" s="1158">
        <v>0.153</v>
      </c>
      <c r="M199" s="1158">
        <v>0.32500000000000001</v>
      </c>
      <c r="N199" s="1158">
        <v>0.47799999999999998</v>
      </c>
      <c r="O199" s="1158">
        <v>0.125</v>
      </c>
      <c r="P199" s="1158">
        <v>0.158</v>
      </c>
      <c r="Q199" s="1158">
        <v>5.5E-2</v>
      </c>
      <c r="R199" s="1158">
        <v>0.16200000000000001</v>
      </c>
      <c r="S199" s="1147">
        <v>0.104</v>
      </c>
      <c r="T199" s="1878">
        <v>0.629</v>
      </c>
      <c r="U199" s="1158">
        <v>0.76700000000000002</v>
      </c>
      <c r="W199" s="560"/>
    </row>
    <row r="200" spans="1:23" s="561" customFormat="1">
      <c r="A200" s="1151" t="s">
        <v>93</v>
      </c>
      <c r="B200" s="1152">
        <v>0.372</v>
      </c>
      <c r="C200" s="1152" t="s">
        <v>114</v>
      </c>
      <c r="D200" s="1153">
        <v>0.34699999999999998</v>
      </c>
      <c r="E200" s="1887" t="s">
        <v>114</v>
      </c>
      <c r="F200" s="1152" t="s">
        <v>114</v>
      </c>
      <c r="G200" s="1152" t="s">
        <v>114</v>
      </c>
      <c r="H200" s="1152" t="s">
        <v>114</v>
      </c>
      <c r="I200" s="1152" t="s">
        <v>114</v>
      </c>
      <c r="J200" s="1152" t="s">
        <v>114</v>
      </c>
      <c r="K200" s="1152" t="s">
        <v>114</v>
      </c>
      <c r="L200" s="1154">
        <v>0.38400000000000001</v>
      </c>
      <c r="M200" s="1154">
        <v>0.35199999999999998</v>
      </c>
      <c r="N200" s="1154">
        <v>0.73599999999999999</v>
      </c>
      <c r="O200" s="1154">
        <v>0.14399999999999999</v>
      </c>
      <c r="P200" s="1154">
        <v>0.16900000000000001</v>
      </c>
      <c r="Q200" s="1154" t="s">
        <v>114</v>
      </c>
      <c r="R200" s="1154">
        <v>0.17599999999999999</v>
      </c>
      <c r="S200" s="1153" t="s">
        <v>114</v>
      </c>
      <c r="T200" s="1881">
        <v>0.82699999999999996</v>
      </c>
      <c r="U200" s="1154">
        <v>0.64100000000000001</v>
      </c>
      <c r="W200" s="560"/>
    </row>
    <row r="201" spans="1:23" s="561" customFormat="1">
      <c r="A201" s="1157" t="s">
        <v>94</v>
      </c>
      <c r="B201" s="1146">
        <v>0.41499999999999998</v>
      </c>
      <c r="C201" s="1146" t="s">
        <v>114</v>
      </c>
      <c r="D201" s="1147">
        <v>0.23599999999999999</v>
      </c>
      <c r="E201" s="1886">
        <v>0.158</v>
      </c>
      <c r="F201" s="1146" t="s">
        <v>114</v>
      </c>
      <c r="G201" s="1146" t="s">
        <v>114</v>
      </c>
      <c r="H201" s="1146" t="s">
        <v>114</v>
      </c>
      <c r="I201" s="1146" t="s">
        <v>114</v>
      </c>
      <c r="J201" s="1146" t="s">
        <v>114</v>
      </c>
      <c r="K201" s="1146">
        <v>7.2999999999999995E-2</v>
      </c>
      <c r="L201" s="1158">
        <v>0.24399999999999999</v>
      </c>
      <c r="M201" s="1158">
        <v>0.42699999999999999</v>
      </c>
      <c r="N201" s="1158">
        <v>0.67100000000000004</v>
      </c>
      <c r="O201" s="1158">
        <v>0.185</v>
      </c>
      <c r="P201" s="1158">
        <v>0.186</v>
      </c>
      <c r="Q201" s="1158" t="s">
        <v>114</v>
      </c>
      <c r="R201" s="1158">
        <v>0.191</v>
      </c>
      <c r="S201" s="1147">
        <v>0.23499999999999999</v>
      </c>
      <c r="T201" s="1878">
        <v>0.63400000000000001</v>
      </c>
      <c r="U201" s="1158">
        <v>0.67100000000000004</v>
      </c>
      <c r="W201" s="560"/>
    </row>
    <row r="202" spans="1:23" s="561" customFormat="1">
      <c r="A202" s="1151" t="s">
        <v>95</v>
      </c>
      <c r="B202" s="1152">
        <v>0.33900000000000002</v>
      </c>
      <c r="C202" s="1152" t="s">
        <v>114</v>
      </c>
      <c r="D202" s="1153">
        <v>0.25</v>
      </c>
      <c r="E202" s="1887" t="s">
        <v>114</v>
      </c>
      <c r="F202" s="1152" t="s">
        <v>114</v>
      </c>
      <c r="G202" s="1152" t="s">
        <v>114</v>
      </c>
      <c r="H202" s="1152" t="s">
        <v>114</v>
      </c>
      <c r="I202" s="1152" t="s">
        <v>114</v>
      </c>
      <c r="J202" s="1152" t="s">
        <v>114</v>
      </c>
      <c r="K202" s="1152" t="s">
        <v>114</v>
      </c>
      <c r="L202" s="1154">
        <v>8.8999999999999996E-2</v>
      </c>
      <c r="M202" s="1154">
        <v>0.33</v>
      </c>
      <c r="N202" s="1154">
        <v>0.42</v>
      </c>
      <c r="O202" s="1154">
        <v>0.13700000000000001</v>
      </c>
      <c r="P202" s="1154">
        <v>0.27</v>
      </c>
      <c r="Q202" s="1154" t="s">
        <v>114</v>
      </c>
      <c r="R202" s="1154">
        <v>0.27800000000000002</v>
      </c>
      <c r="S202" s="1153">
        <v>0.128</v>
      </c>
      <c r="T202" s="1881">
        <v>0.63900000000000001</v>
      </c>
      <c r="U202" s="1154">
        <v>0.69</v>
      </c>
      <c r="W202" s="560"/>
    </row>
    <row r="203" spans="1:23" s="561" customFormat="1">
      <c r="A203" s="1157" t="s">
        <v>96</v>
      </c>
      <c r="B203" s="1146">
        <v>0.24299999999999999</v>
      </c>
      <c r="C203" s="1146">
        <v>0.122</v>
      </c>
      <c r="D203" s="1147">
        <v>0.219</v>
      </c>
      <c r="E203" s="1886" t="s">
        <v>114</v>
      </c>
      <c r="F203" s="1146" t="s">
        <v>114</v>
      </c>
      <c r="G203" s="1146" t="s">
        <v>114</v>
      </c>
      <c r="H203" s="1146" t="s">
        <v>114</v>
      </c>
      <c r="I203" s="1146" t="s">
        <v>114</v>
      </c>
      <c r="J203" s="1146" t="s">
        <v>114</v>
      </c>
      <c r="K203" s="1146" t="s">
        <v>114</v>
      </c>
      <c r="L203" s="1158">
        <v>0.56999999999999995</v>
      </c>
      <c r="M203" s="1158">
        <v>0.18099999999999999</v>
      </c>
      <c r="N203" s="1158">
        <v>0.75</v>
      </c>
      <c r="O203" s="1158">
        <v>0.16900000000000001</v>
      </c>
      <c r="P203" s="1158">
        <v>0.191</v>
      </c>
      <c r="Q203" s="1158" t="s">
        <v>114</v>
      </c>
      <c r="R203" s="1158">
        <v>0.19900000000000001</v>
      </c>
      <c r="S203" s="1147" t="s">
        <v>114</v>
      </c>
      <c r="T203" s="1878">
        <v>0.59299999999999997</v>
      </c>
      <c r="U203" s="1158">
        <v>0.52600000000000002</v>
      </c>
      <c r="W203" s="560"/>
    </row>
    <row r="204" spans="1:23" s="561" customFormat="1">
      <c r="A204" s="1161" t="s">
        <v>97</v>
      </c>
      <c r="B204" s="1162">
        <v>0.22600000000000001</v>
      </c>
      <c r="C204" s="1152">
        <v>0.08</v>
      </c>
      <c r="D204" s="1153">
        <v>0.21099999999999999</v>
      </c>
      <c r="E204" s="1887">
        <v>0.13200000000000001</v>
      </c>
      <c r="F204" s="1152" t="s">
        <v>114</v>
      </c>
      <c r="G204" s="1152" t="s">
        <v>114</v>
      </c>
      <c r="H204" s="1152" t="s">
        <v>114</v>
      </c>
      <c r="I204" s="1152">
        <v>2.9000000000000001E-2</v>
      </c>
      <c r="J204" s="1152" t="s">
        <v>114</v>
      </c>
      <c r="K204" s="1152">
        <v>5.0999999999999997E-2</v>
      </c>
      <c r="L204" s="1154">
        <v>0.28299999999999997</v>
      </c>
      <c r="M204" s="1154">
        <v>0.34599999999999997</v>
      </c>
      <c r="N204" s="1154">
        <v>0.629</v>
      </c>
      <c r="O204" s="1154">
        <v>0.14599999999999999</v>
      </c>
      <c r="P204" s="1154">
        <v>0.21299999999999999</v>
      </c>
      <c r="Q204" s="1154">
        <v>0.06</v>
      </c>
      <c r="R204" s="1154">
        <v>0.23699999999999999</v>
      </c>
      <c r="S204" s="1153">
        <v>0.16500000000000001</v>
      </c>
      <c r="T204" s="1881">
        <v>0.66800000000000004</v>
      </c>
      <c r="U204" s="1154">
        <v>0.66800000000000004</v>
      </c>
      <c r="W204" s="560"/>
    </row>
    <row r="205" spans="1:23" s="45" customFormat="1">
      <c r="A205" s="3056" t="s">
        <v>708</v>
      </c>
      <c r="B205" s="3057"/>
      <c r="C205" s="3057"/>
      <c r="D205" s="3057"/>
      <c r="E205" s="3057"/>
      <c r="F205" s="3057"/>
      <c r="G205" s="3057"/>
      <c r="H205" s="3057"/>
      <c r="I205" s="3057"/>
      <c r="J205" s="3057"/>
      <c r="K205" s="3057"/>
      <c r="L205" s="3057"/>
      <c r="M205" s="3057"/>
      <c r="N205" s="3057"/>
      <c r="O205" s="3057"/>
      <c r="P205" s="3057"/>
      <c r="Q205" s="3057"/>
      <c r="R205" s="3057"/>
      <c r="S205" s="3057"/>
      <c r="T205" s="3057"/>
      <c r="U205" s="3058"/>
      <c r="W205" s="54"/>
    </row>
    <row r="206" spans="1:23" s="45" customFormat="1">
      <c r="A206" s="1028"/>
      <c r="B206" s="1124"/>
      <c r="C206" s="1124"/>
      <c r="D206" s="1124"/>
      <c r="E206" s="1124"/>
      <c r="F206" s="1124"/>
      <c r="G206" s="1124"/>
      <c r="H206" s="1124"/>
      <c r="I206" s="1124"/>
      <c r="J206" s="1124"/>
      <c r="K206" s="1124"/>
      <c r="W206" s="54"/>
    </row>
    <row r="207" spans="1:23" s="45" customFormat="1">
      <c r="A207" s="2778" t="s">
        <v>664</v>
      </c>
      <c r="B207" s="2515"/>
      <c r="C207" s="2515"/>
      <c r="D207" s="2515"/>
      <c r="E207" s="2515"/>
      <c r="F207" s="2515"/>
      <c r="G207" s="2515"/>
      <c r="H207" s="2515"/>
      <c r="I207" s="2515"/>
      <c r="J207" s="2515"/>
      <c r="K207" s="22"/>
      <c r="W207" s="54"/>
    </row>
    <row r="210" spans="1:23" s="45" customFormat="1">
      <c r="A210" s="2485" t="s">
        <v>870</v>
      </c>
      <c r="B210" s="2485"/>
      <c r="C210" s="2485"/>
      <c r="D210" s="2485"/>
      <c r="E210" s="2485"/>
      <c r="F210" s="2485"/>
      <c r="G210" s="2485"/>
      <c r="H210" s="2485"/>
      <c r="I210" s="2485"/>
      <c r="J210" s="2485"/>
      <c r="K210" s="2485"/>
      <c r="L210" s="2485"/>
      <c r="M210" s="2485"/>
      <c r="N210" s="2485"/>
      <c r="O210" s="2485"/>
      <c r="P210" s="2485"/>
      <c r="Q210" s="2485"/>
      <c r="R210" s="2485"/>
      <c r="S210" s="2485"/>
      <c r="T210" s="2485"/>
      <c r="U210" s="2485"/>
      <c r="W210" s="54"/>
    </row>
    <row r="211" spans="1:23" s="45" customFormat="1">
      <c r="W211" s="54"/>
    </row>
    <row r="212" spans="1:23" s="45" customFormat="1" ht="17.5">
      <c r="A212" s="3054" t="s">
        <v>762</v>
      </c>
      <c r="B212" s="2465" t="s">
        <v>763</v>
      </c>
      <c r="C212" s="2466"/>
      <c r="D212" s="2466"/>
      <c r="E212" s="2466"/>
      <c r="F212" s="2466"/>
      <c r="G212" s="2466"/>
      <c r="H212" s="2466"/>
      <c r="I212" s="2466"/>
      <c r="J212" s="2466"/>
      <c r="K212" s="2466"/>
      <c r="L212" s="2466"/>
      <c r="M212" s="2466"/>
      <c r="N212" s="2466"/>
      <c r="O212" s="2466"/>
      <c r="P212" s="2466"/>
      <c r="Q212" s="2466"/>
      <c r="R212" s="2466"/>
      <c r="S212" s="2466"/>
      <c r="T212" s="2466"/>
      <c r="U212" s="2467"/>
      <c r="W212" s="29"/>
    </row>
    <row r="213" spans="1:23" s="66" customFormat="1" ht="57.5">
      <c r="A213" s="3055"/>
      <c r="B213" s="1027" t="s">
        <v>871</v>
      </c>
      <c r="C213" s="1139" t="s">
        <v>824</v>
      </c>
      <c r="D213" s="451" t="s">
        <v>872</v>
      </c>
      <c r="E213" s="587" t="s">
        <v>846</v>
      </c>
      <c r="F213" s="587" t="s">
        <v>847</v>
      </c>
      <c r="G213" s="587" t="s">
        <v>848</v>
      </c>
      <c r="H213" s="587" t="s">
        <v>849</v>
      </c>
      <c r="I213" s="1139" t="s">
        <v>850</v>
      </c>
      <c r="J213" s="587" t="s">
        <v>851</v>
      </c>
      <c r="K213" s="451" t="s">
        <v>852</v>
      </c>
      <c r="L213" s="587" t="s">
        <v>853</v>
      </c>
      <c r="M213" s="587" t="s">
        <v>854</v>
      </c>
      <c r="N213" s="587" t="s">
        <v>855</v>
      </c>
      <c r="O213" s="1140" t="s">
        <v>856</v>
      </c>
      <c r="P213" s="1101" t="s">
        <v>857</v>
      </c>
      <c r="Q213" s="587" t="s">
        <v>858</v>
      </c>
      <c r="R213" s="1141" t="s">
        <v>859</v>
      </c>
      <c r="S213" s="451" t="s">
        <v>860</v>
      </c>
      <c r="T213" s="1101" t="s">
        <v>861</v>
      </c>
      <c r="U213" s="1142" t="s">
        <v>869</v>
      </c>
      <c r="W213" s="54"/>
    </row>
    <row r="214" spans="1:23" s="561" customFormat="1">
      <c r="A214" s="1144" t="s">
        <v>89</v>
      </c>
      <c r="B214" s="1145">
        <v>0.26800000000000002</v>
      </c>
      <c r="C214" s="1146">
        <v>2.9000000000000001E-2</v>
      </c>
      <c r="D214" s="1147">
        <v>0.20100000000000001</v>
      </c>
      <c r="E214" s="1886">
        <v>7.3999999999999996E-2</v>
      </c>
      <c r="F214" s="1146">
        <v>2.3E-2</v>
      </c>
      <c r="G214" s="1146">
        <v>2.5000000000000001E-2</v>
      </c>
      <c r="H214" s="1146">
        <v>3.1E-2</v>
      </c>
      <c r="I214" s="1146">
        <v>4.1000000000000002E-2</v>
      </c>
      <c r="J214" s="1146">
        <v>0.03</v>
      </c>
      <c r="K214" s="1146">
        <v>0.157</v>
      </c>
      <c r="L214" s="1148">
        <v>0.191</v>
      </c>
      <c r="M214" s="1148">
        <v>0.312</v>
      </c>
      <c r="N214" s="1148">
        <v>0.503</v>
      </c>
      <c r="O214" s="1148">
        <v>0.14099999999999999</v>
      </c>
      <c r="P214" s="1148">
        <v>0.20100000000000001</v>
      </c>
      <c r="Q214" s="1148">
        <v>0.10299999999999999</v>
      </c>
      <c r="R214" s="1148">
        <v>0.22700000000000001</v>
      </c>
      <c r="S214" s="1147">
        <v>0.153</v>
      </c>
      <c r="T214" s="1878">
        <v>0.56100000000000005</v>
      </c>
      <c r="U214" s="1148">
        <v>0.73</v>
      </c>
      <c r="W214" s="560"/>
    </row>
    <row r="215" spans="1:23" s="561" customFormat="1">
      <c r="A215" s="1151" t="s">
        <v>85</v>
      </c>
      <c r="B215" s="1152">
        <v>0.311</v>
      </c>
      <c r="C215" s="1152">
        <v>0.104</v>
      </c>
      <c r="D215" s="1153">
        <v>0.34</v>
      </c>
      <c r="E215" s="1887">
        <v>0.16500000000000001</v>
      </c>
      <c r="F215" s="1152">
        <v>4.3999999999999997E-2</v>
      </c>
      <c r="G215" s="1152">
        <v>4.3999999999999997E-2</v>
      </c>
      <c r="H215" s="1152">
        <v>5.0999999999999997E-2</v>
      </c>
      <c r="I215" s="1152">
        <v>5.0999999999999997E-2</v>
      </c>
      <c r="J215" s="1152">
        <v>5.0999999999999997E-2</v>
      </c>
      <c r="K215" s="1152">
        <v>7.2999999999999995E-2</v>
      </c>
      <c r="L215" s="1154">
        <v>0.41599999999999998</v>
      </c>
      <c r="M215" s="1154">
        <v>0.307</v>
      </c>
      <c r="N215" s="1154">
        <v>0.72399999999999998</v>
      </c>
      <c r="O215" s="1154">
        <v>0.20699999999999999</v>
      </c>
      <c r="P215" s="1154">
        <v>0.253</v>
      </c>
      <c r="Q215" s="1154">
        <v>0.10199999999999999</v>
      </c>
      <c r="R215" s="1154">
        <v>0.26900000000000002</v>
      </c>
      <c r="S215" s="1153">
        <v>0.129</v>
      </c>
      <c r="T215" s="1881">
        <v>0.66900000000000004</v>
      </c>
      <c r="U215" s="1154">
        <v>0.59199999999999997</v>
      </c>
      <c r="W215" s="560"/>
    </row>
    <row r="216" spans="1:23" s="561" customFormat="1">
      <c r="A216" s="1157" t="s">
        <v>90</v>
      </c>
      <c r="B216" s="1146">
        <v>0.31900000000000001</v>
      </c>
      <c r="C216" s="1146">
        <v>4.4999999999999998E-2</v>
      </c>
      <c r="D216" s="1147">
        <v>0.26700000000000002</v>
      </c>
      <c r="E216" s="1886">
        <v>8.5999999999999993E-2</v>
      </c>
      <c r="F216" s="1146" t="s">
        <v>114</v>
      </c>
      <c r="G216" s="1146" t="s">
        <v>114</v>
      </c>
      <c r="H216" s="1146" t="s">
        <v>114</v>
      </c>
      <c r="I216" s="1146" t="s">
        <v>114</v>
      </c>
      <c r="J216" s="1146" t="s">
        <v>114</v>
      </c>
      <c r="K216" s="1146" t="s">
        <v>114</v>
      </c>
      <c r="L216" s="1158">
        <v>0.153</v>
      </c>
      <c r="M216" s="1158">
        <v>0.26</v>
      </c>
      <c r="N216" s="1158">
        <v>0.41299999999999998</v>
      </c>
      <c r="O216" s="1158">
        <v>6.2E-2</v>
      </c>
      <c r="P216" s="1158">
        <v>0.14699999999999999</v>
      </c>
      <c r="Q216" s="1158" t="s">
        <v>114</v>
      </c>
      <c r="R216" s="1158">
        <v>0.14799999999999999</v>
      </c>
      <c r="S216" s="1147">
        <v>7.8E-2</v>
      </c>
      <c r="T216" s="1878">
        <v>0.65500000000000003</v>
      </c>
      <c r="U216" s="1158">
        <v>0.77</v>
      </c>
      <c r="W216" s="560"/>
    </row>
    <row r="217" spans="1:23" s="561" customFormat="1">
      <c r="A217" s="1151" t="s">
        <v>91</v>
      </c>
      <c r="B217" s="1152">
        <v>0.38700000000000001</v>
      </c>
      <c r="C217" s="1152">
        <v>7.4999999999999997E-2</v>
      </c>
      <c r="D217" s="1153">
        <v>0.308</v>
      </c>
      <c r="E217" s="1887">
        <v>5.3999999999999999E-2</v>
      </c>
      <c r="F217" s="1152" t="s">
        <v>114</v>
      </c>
      <c r="G217" s="1152">
        <v>2.4E-2</v>
      </c>
      <c r="H217" s="1152">
        <v>2.3E-2</v>
      </c>
      <c r="I217" s="1152">
        <v>2.1000000000000001E-2</v>
      </c>
      <c r="J217" s="1152">
        <v>2.5999999999999999E-2</v>
      </c>
      <c r="K217" s="1152">
        <v>4.4999999999999998E-2</v>
      </c>
      <c r="L217" s="1154">
        <v>0.218</v>
      </c>
      <c r="M217" s="1154">
        <v>0.34399999999999997</v>
      </c>
      <c r="N217" s="1154">
        <v>0.56200000000000006</v>
      </c>
      <c r="O217" s="1154">
        <v>0.13500000000000001</v>
      </c>
      <c r="P217" s="1154">
        <v>0.13100000000000001</v>
      </c>
      <c r="Q217" s="1154">
        <v>3.4000000000000002E-2</v>
      </c>
      <c r="R217" s="1154">
        <v>0.14000000000000001</v>
      </c>
      <c r="S217" s="1153">
        <v>7.0999999999999994E-2</v>
      </c>
      <c r="T217" s="1881">
        <v>0.66600000000000004</v>
      </c>
      <c r="U217" s="1154">
        <v>0.65200000000000002</v>
      </c>
      <c r="W217" s="560"/>
    </row>
    <row r="218" spans="1:23" s="561" customFormat="1">
      <c r="A218" s="1157" t="s">
        <v>92</v>
      </c>
      <c r="B218" s="1146">
        <v>0.376</v>
      </c>
      <c r="C218" s="1146">
        <v>6.9000000000000006E-2</v>
      </c>
      <c r="D218" s="1147">
        <v>0.27400000000000002</v>
      </c>
      <c r="E218" s="1886">
        <v>7.0000000000000007E-2</v>
      </c>
      <c r="F218" s="1146">
        <v>2.1000000000000001E-2</v>
      </c>
      <c r="G218" s="1146">
        <v>2.1000000000000001E-2</v>
      </c>
      <c r="H218" s="1146">
        <v>1.9E-2</v>
      </c>
      <c r="I218" s="1146">
        <v>1.9E-2</v>
      </c>
      <c r="J218" s="1146">
        <v>2.5999999999999999E-2</v>
      </c>
      <c r="K218" s="1146">
        <v>4.3999999999999997E-2</v>
      </c>
      <c r="L218" s="1158">
        <v>0.16900000000000001</v>
      </c>
      <c r="M218" s="1158">
        <v>0.33700000000000002</v>
      </c>
      <c r="N218" s="1158">
        <v>0.505</v>
      </c>
      <c r="O218" s="1158">
        <v>0.14299999999999999</v>
      </c>
      <c r="P218" s="1158">
        <v>0.193</v>
      </c>
      <c r="Q218" s="1158">
        <v>6.4000000000000001E-2</v>
      </c>
      <c r="R218" s="1158">
        <v>0.2</v>
      </c>
      <c r="S218" s="1147">
        <v>7.2999999999999995E-2</v>
      </c>
      <c r="T218" s="1878">
        <v>0.625</v>
      </c>
      <c r="U218" s="1158">
        <v>0.76700000000000002</v>
      </c>
      <c r="W218" s="560"/>
    </row>
    <row r="219" spans="1:23" s="561" customFormat="1">
      <c r="A219" s="1151" t="s">
        <v>93</v>
      </c>
      <c r="B219" s="1152">
        <v>0.27400000000000002</v>
      </c>
      <c r="C219" s="1152" t="s">
        <v>114</v>
      </c>
      <c r="D219" s="1153">
        <v>0.29399999999999998</v>
      </c>
      <c r="E219" s="1887" t="s">
        <v>114</v>
      </c>
      <c r="F219" s="1152" t="s">
        <v>114</v>
      </c>
      <c r="G219" s="1152" t="s">
        <v>114</v>
      </c>
      <c r="H219" s="1152">
        <v>0.129</v>
      </c>
      <c r="I219" s="1152" t="s">
        <v>114</v>
      </c>
      <c r="J219" s="1152" t="s">
        <v>114</v>
      </c>
      <c r="K219" s="1152" t="s">
        <v>114</v>
      </c>
      <c r="L219" s="1154">
        <v>0.34799999999999998</v>
      </c>
      <c r="M219" s="1154">
        <v>0.36899999999999999</v>
      </c>
      <c r="N219" s="1154">
        <v>0.71699999999999997</v>
      </c>
      <c r="O219" s="1154">
        <v>0.13300000000000001</v>
      </c>
      <c r="P219" s="1154">
        <v>0.161</v>
      </c>
      <c r="Q219" s="1154" t="s">
        <v>114</v>
      </c>
      <c r="R219" s="1154">
        <v>0.16200000000000001</v>
      </c>
      <c r="S219" s="1153">
        <v>0.13</v>
      </c>
      <c r="T219" s="1881">
        <v>0.82399999999999995</v>
      </c>
      <c r="U219" s="1154">
        <v>0.64100000000000001</v>
      </c>
      <c r="W219" s="560"/>
    </row>
    <row r="220" spans="1:23" s="561" customFormat="1">
      <c r="A220" s="1157" t="s">
        <v>94</v>
      </c>
      <c r="B220" s="1146">
        <v>0.29899999999999999</v>
      </c>
      <c r="C220" s="1146" t="s">
        <v>114</v>
      </c>
      <c r="D220" s="1147">
        <v>0.26200000000000001</v>
      </c>
      <c r="E220" s="1886" t="s">
        <v>114</v>
      </c>
      <c r="F220" s="1146" t="s">
        <v>114</v>
      </c>
      <c r="G220" s="1146" t="s">
        <v>114</v>
      </c>
      <c r="H220" s="1146" t="s">
        <v>114</v>
      </c>
      <c r="I220" s="1146" t="s">
        <v>114</v>
      </c>
      <c r="J220" s="1146" t="s">
        <v>114</v>
      </c>
      <c r="K220" s="1146">
        <v>0.16900000000000001</v>
      </c>
      <c r="L220" s="1158">
        <v>0.182</v>
      </c>
      <c r="M220" s="1158">
        <v>0.33400000000000002</v>
      </c>
      <c r="N220" s="1158">
        <v>0.51600000000000001</v>
      </c>
      <c r="O220" s="1158">
        <v>0.20200000000000001</v>
      </c>
      <c r="P220" s="1158">
        <v>0.254</v>
      </c>
      <c r="Q220" s="1158">
        <v>0.14099999999999999</v>
      </c>
      <c r="R220" s="1158">
        <v>0.27200000000000002</v>
      </c>
      <c r="S220" s="1147">
        <v>0.26600000000000001</v>
      </c>
      <c r="T220" s="1878">
        <v>0.48499999999999999</v>
      </c>
      <c r="U220" s="1158">
        <v>0.67100000000000004</v>
      </c>
      <c r="W220" s="560"/>
    </row>
    <row r="221" spans="1:23" s="561" customFormat="1">
      <c r="A221" s="1151" t="s">
        <v>95</v>
      </c>
      <c r="B221" s="1152">
        <v>0.33700000000000002</v>
      </c>
      <c r="C221" s="1152" t="s">
        <v>114</v>
      </c>
      <c r="D221" s="1153">
        <v>0.23899999999999999</v>
      </c>
      <c r="E221" s="1887" t="s">
        <v>114</v>
      </c>
      <c r="F221" s="1152" t="s">
        <v>114</v>
      </c>
      <c r="G221" s="1152" t="s">
        <v>114</v>
      </c>
      <c r="H221" s="1152" t="s">
        <v>114</v>
      </c>
      <c r="I221" s="1152" t="s">
        <v>114</v>
      </c>
      <c r="J221" s="1152" t="s">
        <v>114</v>
      </c>
      <c r="K221" s="1152" t="s">
        <v>114</v>
      </c>
      <c r="L221" s="1154">
        <v>0.158</v>
      </c>
      <c r="M221" s="1154">
        <v>0.223</v>
      </c>
      <c r="N221" s="1154">
        <v>0.38100000000000001</v>
      </c>
      <c r="O221" s="1154">
        <v>0.13600000000000001</v>
      </c>
      <c r="P221" s="1154">
        <v>0.122</v>
      </c>
      <c r="Q221" s="1154" t="s">
        <v>114</v>
      </c>
      <c r="R221" s="1154">
        <v>0.14399999999999999</v>
      </c>
      <c r="S221" s="1153">
        <v>0.10199999999999999</v>
      </c>
      <c r="T221" s="1881">
        <v>0.53</v>
      </c>
      <c r="U221" s="1154">
        <v>0.69</v>
      </c>
      <c r="W221" s="560"/>
    </row>
    <row r="222" spans="1:23" s="561" customFormat="1">
      <c r="A222" s="1157" t="s">
        <v>96</v>
      </c>
      <c r="B222" s="1146" t="s">
        <v>114</v>
      </c>
      <c r="C222" s="1146" t="s">
        <v>114</v>
      </c>
      <c r="D222" s="1147">
        <v>0.27900000000000003</v>
      </c>
      <c r="E222" s="1886" t="s">
        <v>114</v>
      </c>
      <c r="F222" s="1146" t="s">
        <v>114</v>
      </c>
      <c r="G222" s="1146" t="s">
        <v>114</v>
      </c>
      <c r="H222" s="1146" t="s">
        <v>114</v>
      </c>
      <c r="I222" s="1146" t="s">
        <v>114</v>
      </c>
      <c r="J222" s="1146" t="s">
        <v>114</v>
      </c>
      <c r="K222" s="1146" t="s">
        <v>114</v>
      </c>
      <c r="L222" s="1158">
        <v>0.45100000000000001</v>
      </c>
      <c r="M222" s="1158">
        <v>0.38400000000000001</v>
      </c>
      <c r="N222" s="1158">
        <v>0.83499999999999996</v>
      </c>
      <c r="O222" s="1158">
        <v>0.192</v>
      </c>
      <c r="P222" s="1158">
        <v>0.20899999999999999</v>
      </c>
      <c r="Q222" s="1158" t="s">
        <v>114</v>
      </c>
      <c r="R222" s="1158">
        <v>0.21099999999999999</v>
      </c>
      <c r="S222" s="1147" t="s">
        <v>114</v>
      </c>
      <c r="T222" s="1878">
        <v>0.51800000000000002</v>
      </c>
      <c r="U222" s="1158">
        <v>0.52600000000000002</v>
      </c>
      <c r="W222" s="560"/>
    </row>
    <row r="223" spans="1:23" s="561" customFormat="1">
      <c r="A223" s="1161" t="s">
        <v>97</v>
      </c>
      <c r="B223" s="1162">
        <v>0.36599999999999999</v>
      </c>
      <c r="C223" s="1152" t="s">
        <v>114</v>
      </c>
      <c r="D223" s="1153">
        <v>0.27700000000000002</v>
      </c>
      <c r="E223" s="1887">
        <v>8.1000000000000003E-2</v>
      </c>
      <c r="F223" s="1152" t="s">
        <v>114</v>
      </c>
      <c r="G223" s="1152" t="s">
        <v>114</v>
      </c>
      <c r="H223" s="1152" t="s">
        <v>114</v>
      </c>
      <c r="I223" s="1152" t="s">
        <v>114</v>
      </c>
      <c r="J223" s="1152" t="s">
        <v>114</v>
      </c>
      <c r="K223" s="1152">
        <v>7.3999999999999996E-2</v>
      </c>
      <c r="L223" s="1154">
        <v>0.26700000000000002</v>
      </c>
      <c r="M223" s="1154">
        <v>0.371</v>
      </c>
      <c r="N223" s="1154">
        <v>0.63900000000000001</v>
      </c>
      <c r="O223" s="1154">
        <v>0.17199999999999999</v>
      </c>
      <c r="P223" s="1154">
        <v>0.19600000000000001</v>
      </c>
      <c r="Q223" s="1154">
        <v>0.09</v>
      </c>
      <c r="R223" s="1154">
        <v>0.21299999999999999</v>
      </c>
      <c r="S223" s="1153">
        <v>0.17599999999999999</v>
      </c>
      <c r="T223" s="1881">
        <v>0.59599999999999997</v>
      </c>
      <c r="U223" s="1154">
        <v>0.66800000000000004</v>
      </c>
      <c r="W223" s="560"/>
    </row>
    <row r="224" spans="1:23" s="45" customFormat="1">
      <c r="A224" s="3056" t="s">
        <v>708</v>
      </c>
      <c r="B224" s="3057"/>
      <c r="C224" s="3057"/>
      <c r="D224" s="3057"/>
      <c r="E224" s="3057"/>
      <c r="F224" s="3057"/>
      <c r="G224" s="3057"/>
      <c r="H224" s="3057"/>
      <c r="I224" s="3057"/>
      <c r="J224" s="3057"/>
      <c r="K224" s="3057"/>
      <c r="L224" s="3057"/>
      <c r="M224" s="3057"/>
      <c r="N224" s="3057"/>
      <c r="O224" s="3057"/>
      <c r="P224" s="3057"/>
      <c r="Q224" s="3057"/>
      <c r="R224" s="3057"/>
      <c r="S224" s="3057"/>
      <c r="T224" s="3057"/>
      <c r="U224" s="3058"/>
      <c r="W224" s="54"/>
    </row>
    <row r="225" spans="1:23" s="45" customFormat="1">
      <c r="A225" s="1028"/>
      <c r="B225" s="1124"/>
      <c r="C225" s="1124"/>
      <c r="D225" s="1124"/>
      <c r="E225" s="1124"/>
      <c r="F225" s="1124"/>
      <c r="G225" s="1124"/>
      <c r="H225" s="1124"/>
      <c r="I225" s="1124"/>
      <c r="J225" s="1124"/>
      <c r="K225" s="1124"/>
      <c r="W225" s="54"/>
    </row>
    <row r="226" spans="1:23" s="45" customFormat="1">
      <c r="A226" s="2778" t="s">
        <v>664</v>
      </c>
      <c r="B226" s="2515"/>
      <c r="C226" s="2515"/>
      <c r="D226" s="2515"/>
      <c r="E226" s="2515"/>
      <c r="F226" s="2515"/>
      <c r="G226" s="2515"/>
      <c r="H226" s="2515"/>
      <c r="I226" s="2515"/>
      <c r="J226" s="2515"/>
      <c r="K226" s="22"/>
      <c r="W226" s="54"/>
    </row>
    <row r="229" spans="1:23" s="45" customFormat="1">
      <c r="A229" s="2485" t="s">
        <v>873</v>
      </c>
      <c r="B229" s="2485"/>
      <c r="C229" s="2485"/>
      <c r="D229" s="2485"/>
      <c r="E229" s="2485"/>
      <c r="F229" s="2485"/>
      <c r="G229" s="2485"/>
      <c r="H229" s="2485"/>
      <c r="I229" s="2485"/>
      <c r="J229" s="2485"/>
      <c r="K229" s="2485"/>
      <c r="L229" s="2485"/>
      <c r="M229" s="2485"/>
      <c r="N229" s="2485"/>
      <c r="O229" s="2485"/>
      <c r="P229" s="2485"/>
      <c r="Q229" s="2485"/>
      <c r="R229" s="2485"/>
      <c r="S229" s="2485"/>
      <c r="T229" s="2485"/>
      <c r="U229" s="2485"/>
      <c r="W229" s="54"/>
    </row>
    <row r="230" spans="1:23" s="45" customFormat="1">
      <c r="W230" s="54"/>
    </row>
    <row r="231" spans="1:23" s="45" customFormat="1" ht="17.5">
      <c r="A231" s="3054" t="s">
        <v>762</v>
      </c>
      <c r="B231" s="2465" t="s">
        <v>763</v>
      </c>
      <c r="C231" s="2466"/>
      <c r="D231" s="2466"/>
      <c r="E231" s="2466"/>
      <c r="F231" s="2466"/>
      <c r="G231" s="2466"/>
      <c r="H231" s="2466"/>
      <c r="I231" s="2466"/>
      <c r="J231" s="2466"/>
      <c r="K231" s="2466"/>
      <c r="L231" s="2466"/>
      <c r="M231" s="2466"/>
      <c r="N231" s="2466"/>
      <c r="O231" s="2466"/>
      <c r="P231" s="2466"/>
      <c r="Q231" s="2466"/>
      <c r="R231" s="2466"/>
      <c r="S231" s="2466"/>
      <c r="T231" s="2466"/>
      <c r="U231" s="2467"/>
      <c r="W231" s="29"/>
    </row>
    <row r="232" spans="1:23" s="66" customFormat="1" ht="57.5">
      <c r="A232" s="3055"/>
      <c r="B232" s="1027" t="s">
        <v>871</v>
      </c>
      <c r="C232" s="1139" t="s">
        <v>824</v>
      </c>
      <c r="D232" s="451" t="s">
        <v>872</v>
      </c>
      <c r="E232" s="587" t="s">
        <v>846</v>
      </c>
      <c r="F232" s="587" t="s">
        <v>847</v>
      </c>
      <c r="G232" s="587" t="s">
        <v>848</v>
      </c>
      <c r="H232" s="587" t="s">
        <v>849</v>
      </c>
      <c r="I232" s="1139" t="s">
        <v>850</v>
      </c>
      <c r="J232" s="587" t="s">
        <v>851</v>
      </c>
      <c r="K232" s="451" t="s">
        <v>852</v>
      </c>
      <c r="L232" s="587" t="s">
        <v>853</v>
      </c>
      <c r="M232" s="587" t="s">
        <v>854</v>
      </c>
      <c r="N232" s="587" t="s">
        <v>855</v>
      </c>
      <c r="O232" s="1140" t="s">
        <v>856</v>
      </c>
      <c r="P232" s="1101" t="s">
        <v>857</v>
      </c>
      <c r="Q232" s="587" t="s">
        <v>858</v>
      </c>
      <c r="R232" s="1141" t="s">
        <v>859</v>
      </c>
      <c r="S232" s="451" t="s">
        <v>860</v>
      </c>
      <c r="T232" s="1101" t="s">
        <v>861</v>
      </c>
      <c r="U232" s="1142" t="s">
        <v>874</v>
      </c>
      <c r="W232" s="54"/>
    </row>
    <row r="233" spans="1:23" s="45" customFormat="1">
      <c r="A233" s="1144" t="s">
        <v>89</v>
      </c>
      <c r="B233" s="1163">
        <v>0.26800000000000002</v>
      </c>
      <c r="C233" s="1164">
        <v>0.04</v>
      </c>
      <c r="D233" s="1165">
        <v>0.20100000000000001</v>
      </c>
      <c r="E233" s="1886">
        <v>9.4E-2</v>
      </c>
      <c r="F233" s="1164">
        <v>0.03</v>
      </c>
      <c r="G233" s="1164">
        <v>1.7999999999999999E-2</v>
      </c>
      <c r="H233" s="1164">
        <v>3.4000000000000002E-2</v>
      </c>
      <c r="I233" s="1146">
        <v>4.5999999999999999E-2</v>
      </c>
      <c r="J233" s="1146">
        <v>3.7999999999999999E-2</v>
      </c>
      <c r="K233" s="1146">
        <v>0.13500000000000001</v>
      </c>
      <c r="L233" s="1146">
        <v>0.182</v>
      </c>
      <c r="M233" s="1146">
        <v>0.32300000000000001</v>
      </c>
      <c r="N233" s="1146">
        <v>0.505</v>
      </c>
      <c r="O233" s="1146">
        <v>0.16200000000000001</v>
      </c>
      <c r="P233" s="1145">
        <v>0.23699999999999999</v>
      </c>
      <c r="Q233" s="1145">
        <v>8.5999999999999993E-2</v>
      </c>
      <c r="R233" s="1145">
        <v>0.25800000000000001</v>
      </c>
      <c r="S233" s="1147">
        <v>0.157</v>
      </c>
      <c r="T233" s="1878">
        <v>0.55200000000000005</v>
      </c>
      <c r="U233" s="1158"/>
      <c r="W233" s="54"/>
    </row>
    <row r="234" spans="1:23" s="45" customFormat="1">
      <c r="A234" s="1151" t="s">
        <v>85</v>
      </c>
      <c r="B234" s="1166">
        <v>0.311</v>
      </c>
      <c r="C234" s="1166">
        <v>0.109</v>
      </c>
      <c r="D234" s="1167">
        <v>0.34</v>
      </c>
      <c r="E234" s="1887">
        <v>0.14199999999999999</v>
      </c>
      <c r="F234" s="1166">
        <v>2.7E-2</v>
      </c>
      <c r="G234" s="1166">
        <v>2.7E-2</v>
      </c>
      <c r="H234" s="1166">
        <v>2.4E-2</v>
      </c>
      <c r="I234" s="1152">
        <v>5.5E-2</v>
      </c>
      <c r="J234" s="1152">
        <v>3.5000000000000003E-2</v>
      </c>
      <c r="K234" s="1152">
        <v>7.8E-2</v>
      </c>
      <c r="L234" s="1152">
        <v>0.39100000000000001</v>
      </c>
      <c r="M234" s="1152">
        <v>0.32400000000000001</v>
      </c>
      <c r="N234" s="1152">
        <v>0.71499999999999997</v>
      </c>
      <c r="O234" s="1152">
        <v>0.254</v>
      </c>
      <c r="P234" s="1152">
        <v>0.28699999999999998</v>
      </c>
      <c r="Q234" s="1152">
        <v>0.106</v>
      </c>
      <c r="R234" s="1152">
        <v>0.29599999999999999</v>
      </c>
      <c r="S234" s="1153">
        <v>0.11600000000000001</v>
      </c>
      <c r="T234" s="1881">
        <v>0.60499999999999998</v>
      </c>
      <c r="U234" s="1154"/>
      <c r="W234" s="54"/>
    </row>
    <row r="235" spans="1:23" s="45" customFormat="1">
      <c r="A235" s="1157" t="s">
        <v>90</v>
      </c>
      <c r="B235" s="1164">
        <v>0.31900000000000001</v>
      </c>
      <c r="C235" s="1164">
        <v>6.6000000000000003E-2</v>
      </c>
      <c r="D235" s="1165">
        <v>0.26700000000000002</v>
      </c>
      <c r="E235" s="1886">
        <v>8.1000000000000003E-2</v>
      </c>
      <c r="F235" s="1164">
        <v>1.6E-2</v>
      </c>
      <c r="G235" s="1164" t="s">
        <v>114</v>
      </c>
      <c r="H235" s="1164" t="s">
        <v>114</v>
      </c>
      <c r="I235" s="1146" t="s">
        <v>114</v>
      </c>
      <c r="J235" s="1146" t="s">
        <v>114</v>
      </c>
      <c r="K235" s="1146">
        <v>4.2000000000000003E-2</v>
      </c>
      <c r="L235" s="1146">
        <v>0.09</v>
      </c>
      <c r="M235" s="1146">
        <v>0.34100000000000003</v>
      </c>
      <c r="N235" s="1146">
        <v>0.43099999999999999</v>
      </c>
      <c r="O235" s="1146">
        <v>8.4000000000000005E-2</v>
      </c>
      <c r="P235" s="1146">
        <v>0.13400000000000001</v>
      </c>
      <c r="Q235" s="1146" t="s">
        <v>114</v>
      </c>
      <c r="R235" s="1146">
        <v>0.13900000000000001</v>
      </c>
      <c r="S235" s="1147" t="s">
        <v>114</v>
      </c>
      <c r="T235" s="1878">
        <v>0.51900000000000002</v>
      </c>
      <c r="U235" s="1158"/>
      <c r="W235" s="54"/>
    </row>
    <row r="236" spans="1:23" s="45" customFormat="1">
      <c r="A236" s="1151" t="s">
        <v>91</v>
      </c>
      <c r="B236" s="1166">
        <v>0.38700000000000001</v>
      </c>
      <c r="C236" s="1166">
        <v>9.2999999999999999E-2</v>
      </c>
      <c r="D236" s="1167">
        <v>0.308</v>
      </c>
      <c r="E236" s="1887">
        <v>5.8000000000000003E-2</v>
      </c>
      <c r="F236" s="1166">
        <v>2.3E-2</v>
      </c>
      <c r="G236" s="1166">
        <v>1.4E-2</v>
      </c>
      <c r="H236" s="1166" t="s">
        <v>114</v>
      </c>
      <c r="I236" s="1152">
        <v>0.03</v>
      </c>
      <c r="J236" s="1152" t="s">
        <v>114</v>
      </c>
      <c r="K236" s="1152">
        <v>3.7999999999999999E-2</v>
      </c>
      <c r="L236" s="1152">
        <v>0.20499999999999999</v>
      </c>
      <c r="M236" s="1152">
        <v>0.32500000000000001</v>
      </c>
      <c r="N236" s="1152">
        <v>0.53</v>
      </c>
      <c r="O236" s="1152">
        <v>0.11600000000000001</v>
      </c>
      <c r="P236" s="1152">
        <v>0.187</v>
      </c>
      <c r="Q236" s="1152">
        <v>5.0999999999999997E-2</v>
      </c>
      <c r="R236" s="1152">
        <v>0.193</v>
      </c>
      <c r="S236" s="1153">
        <v>5.3999999999999999E-2</v>
      </c>
      <c r="T236" s="1881">
        <v>0.629</v>
      </c>
      <c r="U236" s="1154"/>
      <c r="W236" s="54"/>
    </row>
    <row r="237" spans="1:23" s="45" customFormat="1">
      <c r="A237" s="1157" t="s">
        <v>92</v>
      </c>
      <c r="B237" s="1164">
        <v>0.376</v>
      </c>
      <c r="C237" s="1164">
        <v>9.2999999999999999E-2</v>
      </c>
      <c r="D237" s="1165">
        <v>0.27400000000000002</v>
      </c>
      <c r="E237" s="1886">
        <v>8.3000000000000004E-2</v>
      </c>
      <c r="F237" s="1164">
        <v>2.9000000000000001E-2</v>
      </c>
      <c r="G237" s="1164">
        <v>2.5000000000000001E-2</v>
      </c>
      <c r="H237" s="1164">
        <v>3.2000000000000001E-2</v>
      </c>
      <c r="I237" s="1146">
        <v>3.6999999999999998E-2</v>
      </c>
      <c r="J237" s="1146">
        <v>0.02</v>
      </c>
      <c r="K237" s="1146">
        <v>5.5E-2</v>
      </c>
      <c r="L237" s="1146">
        <v>0.17499999999999999</v>
      </c>
      <c r="M237" s="1146">
        <v>0.33900000000000002</v>
      </c>
      <c r="N237" s="1146">
        <v>0.51400000000000001</v>
      </c>
      <c r="O237" s="1146">
        <v>0.153</v>
      </c>
      <c r="P237" s="1146">
        <v>0.219</v>
      </c>
      <c r="Q237" s="1146">
        <v>4.8000000000000001E-2</v>
      </c>
      <c r="R237" s="1146">
        <v>0.22600000000000001</v>
      </c>
      <c r="S237" s="1147">
        <v>6.9000000000000006E-2</v>
      </c>
      <c r="T237" s="1878">
        <v>0.56200000000000006</v>
      </c>
      <c r="U237" s="1158"/>
      <c r="W237" s="54"/>
    </row>
    <row r="238" spans="1:23" s="45" customFormat="1">
      <c r="A238" s="1151" t="s">
        <v>93</v>
      </c>
      <c r="B238" s="1166">
        <v>0.27400000000000002</v>
      </c>
      <c r="C238" s="1166" t="s">
        <v>114</v>
      </c>
      <c r="D238" s="1167">
        <v>0.29399999999999998</v>
      </c>
      <c r="E238" s="1887" t="s">
        <v>114</v>
      </c>
      <c r="F238" s="1166" t="s">
        <v>114</v>
      </c>
      <c r="G238" s="1166" t="s">
        <v>114</v>
      </c>
      <c r="H238" s="1166" t="s">
        <v>114</v>
      </c>
      <c r="I238" s="1152" t="s">
        <v>114</v>
      </c>
      <c r="J238" s="1152" t="s">
        <v>114</v>
      </c>
      <c r="K238" s="1152" t="s">
        <v>114</v>
      </c>
      <c r="L238" s="1152">
        <v>0.42299999999999999</v>
      </c>
      <c r="M238" s="1152">
        <v>0.34</v>
      </c>
      <c r="N238" s="1152">
        <v>0.76200000000000001</v>
      </c>
      <c r="O238" s="1152">
        <v>0.17699999999999999</v>
      </c>
      <c r="P238" s="1152">
        <v>0.311</v>
      </c>
      <c r="Q238" s="1152" t="s">
        <v>114</v>
      </c>
      <c r="R238" s="1152">
        <v>0.35299999999999998</v>
      </c>
      <c r="S238" s="1153">
        <v>0.125</v>
      </c>
      <c r="T238" s="1881">
        <v>0.59899999999999998</v>
      </c>
      <c r="U238" s="1154"/>
      <c r="W238" s="54"/>
    </row>
    <row r="239" spans="1:23" s="45" customFormat="1">
      <c r="A239" s="1157" t="s">
        <v>94</v>
      </c>
      <c r="B239" s="1164">
        <v>0.29899999999999999</v>
      </c>
      <c r="C239" s="1164">
        <v>0.113</v>
      </c>
      <c r="D239" s="1165">
        <v>0.26200000000000001</v>
      </c>
      <c r="E239" s="1886">
        <v>0.16900000000000001</v>
      </c>
      <c r="F239" s="1164" t="s">
        <v>114</v>
      </c>
      <c r="G239" s="1164" t="s">
        <v>114</v>
      </c>
      <c r="H239" s="1164" t="s">
        <v>114</v>
      </c>
      <c r="I239" s="1146">
        <v>7.2999999999999995E-2</v>
      </c>
      <c r="J239" s="1146">
        <v>4.1000000000000002E-2</v>
      </c>
      <c r="K239" s="1146">
        <v>8.5000000000000006E-2</v>
      </c>
      <c r="L239" s="1146">
        <v>0.16400000000000001</v>
      </c>
      <c r="M239" s="1146">
        <v>0.40300000000000002</v>
      </c>
      <c r="N239" s="1146">
        <v>0.56599999999999995</v>
      </c>
      <c r="O239" s="1146">
        <v>0.255</v>
      </c>
      <c r="P239" s="1146">
        <v>0.25600000000000001</v>
      </c>
      <c r="Q239" s="1146" t="s">
        <v>114</v>
      </c>
      <c r="R239" s="1146">
        <v>0.26200000000000001</v>
      </c>
      <c r="S239" s="1147">
        <v>0.27800000000000002</v>
      </c>
      <c r="T239" s="1878">
        <v>0.48799999999999999</v>
      </c>
      <c r="U239" s="1158"/>
      <c r="W239" s="54"/>
    </row>
    <row r="240" spans="1:23" s="45" customFormat="1">
      <c r="A240" s="1151" t="s">
        <v>95</v>
      </c>
      <c r="B240" s="1166">
        <v>0.33700000000000002</v>
      </c>
      <c r="C240" s="1166" t="s">
        <v>114</v>
      </c>
      <c r="D240" s="1167">
        <v>0.23899999999999999</v>
      </c>
      <c r="E240" s="1887" t="s">
        <v>114</v>
      </c>
      <c r="F240" s="1166" t="s">
        <v>114</v>
      </c>
      <c r="G240" s="1166" t="s">
        <v>114</v>
      </c>
      <c r="H240" s="1166" t="s">
        <v>114</v>
      </c>
      <c r="I240" s="1152" t="s">
        <v>114</v>
      </c>
      <c r="J240" s="1152" t="s">
        <v>114</v>
      </c>
      <c r="K240" s="1152" t="s">
        <v>114</v>
      </c>
      <c r="L240" s="1152" t="s">
        <v>114</v>
      </c>
      <c r="M240" s="1152">
        <v>0.33900000000000002</v>
      </c>
      <c r="N240" s="1152">
        <v>0.48599999999999999</v>
      </c>
      <c r="O240" s="1152">
        <v>0.221</v>
      </c>
      <c r="P240" s="1152">
        <v>0.25600000000000001</v>
      </c>
      <c r="Q240" s="1152" t="s">
        <v>114</v>
      </c>
      <c r="R240" s="1152">
        <v>0.27500000000000002</v>
      </c>
      <c r="S240" s="1153" t="s">
        <v>114</v>
      </c>
      <c r="T240" s="1881">
        <v>0.57399999999999995</v>
      </c>
      <c r="U240" s="1154"/>
      <c r="W240" s="54"/>
    </row>
    <row r="241" spans="1:23" s="45" customFormat="1">
      <c r="A241" s="1157" t="s">
        <v>96</v>
      </c>
      <c r="B241" s="1164" t="s">
        <v>114</v>
      </c>
      <c r="C241" s="1164">
        <v>0.17199999999999999</v>
      </c>
      <c r="D241" s="1165">
        <v>0.27900000000000003</v>
      </c>
      <c r="E241" s="1886" t="s">
        <v>114</v>
      </c>
      <c r="F241" s="1164" t="s">
        <v>114</v>
      </c>
      <c r="G241" s="1164" t="s">
        <v>114</v>
      </c>
      <c r="H241" s="1164" t="s">
        <v>114</v>
      </c>
      <c r="I241" s="1146" t="s">
        <v>114</v>
      </c>
      <c r="J241" s="1146" t="s">
        <v>114</v>
      </c>
      <c r="K241" s="1146" t="s">
        <v>114</v>
      </c>
      <c r="L241" s="1146">
        <v>0.439</v>
      </c>
      <c r="M241" s="1146">
        <v>0.35</v>
      </c>
      <c r="N241" s="1146">
        <v>0.78900000000000003</v>
      </c>
      <c r="O241" s="1146">
        <v>0.17499999999999999</v>
      </c>
      <c r="P241" s="1146">
        <v>0.17799999999999999</v>
      </c>
      <c r="Q241" s="1146">
        <v>0.123</v>
      </c>
      <c r="R241" s="1146">
        <v>0.26</v>
      </c>
      <c r="S241" s="1147" t="s">
        <v>114</v>
      </c>
      <c r="T241" s="1878">
        <v>0.69599999999999995</v>
      </c>
      <c r="U241" s="1158"/>
      <c r="W241" s="54"/>
    </row>
    <row r="242" spans="1:23" s="45" customFormat="1">
      <c r="A242" s="1161" t="s">
        <v>97</v>
      </c>
      <c r="B242" s="1168">
        <v>0.36599999999999999</v>
      </c>
      <c r="C242" s="1166">
        <v>6.8000000000000005E-2</v>
      </c>
      <c r="D242" s="1167">
        <v>0.27700000000000002</v>
      </c>
      <c r="E242" s="1887">
        <v>0.17499999999999999</v>
      </c>
      <c r="F242" s="1166" t="s">
        <v>114</v>
      </c>
      <c r="G242" s="1166" t="s">
        <v>114</v>
      </c>
      <c r="H242" s="1166" t="s">
        <v>114</v>
      </c>
      <c r="I242" s="1152" t="s">
        <v>114</v>
      </c>
      <c r="J242" s="1152" t="s">
        <v>114</v>
      </c>
      <c r="K242" s="1152">
        <v>8.2000000000000003E-2</v>
      </c>
      <c r="L242" s="1152">
        <v>0.29299999999999998</v>
      </c>
      <c r="M242" s="1152">
        <v>0.32700000000000001</v>
      </c>
      <c r="N242" s="1152">
        <v>0.62</v>
      </c>
      <c r="O242" s="1152">
        <v>0.23400000000000001</v>
      </c>
      <c r="P242" s="1152">
        <v>0.24299999999999999</v>
      </c>
      <c r="Q242" s="1152">
        <v>0.115</v>
      </c>
      <c r="R242" s="1152">
        <v>0.247</v>
      </c>
      <c r="S242" s="1153">
        <v>0.17299999999999999</v>
      </c>
      <c r="T242" s="1881">
        <v>0.59699999999999998</v>
      </c>
      <c r="U242" s="1154"/>
      <c r="W242" s="54"/>
    </row>
    <row r="243" spans="1:23" s="45" customFormat="1">
      <c r="A243" s="3056" t="s">
        <v>708</v>
      </c>
      <c r="B243" s="3057"/>
      <c r="C243" s="3057"/>
      <c r="D243" s="3057"/>
      <c r="E243" s="3057"/>
      <c r="F243" s="3057"/>
      <c r="G243" s="3057"/>
      <c r="H243" s="3057"/>
      <c r="I243" s="3057"/>
      <c r="J243" s="3057"/>
      <c r="K243" s="3057"/>
      <c r="L243" s="3057"/>
      <c r="M243" s="3057"/>
      <c r="N243" s="3057"/>
      <c r="O243" s="3057"/>
      <c r="P243" s="3057"/>
      <c r="Q243" s="3057"/>
      <c r="R243" s="3057"/>
      <c r="S243" s="3057"/>
      <c r="T243" s="3057"/>
      <c r="U243" s="3058"/>
      <c r="W243" s="54"/>
    </row>
    <row r="244" spans="1:23" s="45" customFormat="1">
      <c r="A244" s="1028"/>
      <c r="B244" s="1124"/>
      <c r="C244" s="1124"/>
      <c r="D244" s="1124"/>
      <c r="E244" s="1124"/>
      <c r="F244" s="1124"/>
      <c r="G244" s="1124"/>
      <c r="H244" s="1124"/>
      <c r="I244" s="1124"/>
      <c r="J244" s="1124"/>
      <c r="K244" s="1124"/>
      <c r="W244" s="54"/>
    </row>
    <row r="245" spans="1:23" s="45" customFormat="1">
      <c r="A245" s="2778" t="s">
        <v>664</v>
      </c>
      <c r="B245" s="2515"/>
      <c r="C245" s="2515"/>
      <c r="D245" s="2515"/>
      <c r="E245" s="2515"/>
      <c r="F245" s="2515"/>
      <c r="G245" s="2515"/>
      <c r="H245" s="2515"/>
      <c r="I245" s="2515"/>
      <c r="J245" s="2515"/>
      <c r="K245" s="22"/>
      <c r="W245" s="54"/>
    </row>
    <row r="247" spans="1:23" ht="22.5" customHeight="1">
      <c r="A247" s="3051" t="s">
        <v>672</v>
      </c>
      <c r="B247" s="3052"/>
      <c r="C247" s="3052"/>
      <c r="D247" s="3052"/>
      <c r="E247" s="3052"/>
      <c r="F247" s="3052"/>
      <c r="G247" s="3052"/>
      <c r="H247" s="3052"/>
      <c r="I247" s="3052"/>
      <c r="J247" s="3052"/>
      <c r="K247" s="3052"/>
      <c r="L247" s="3052"/>
      <c r="M247" s="3052"/>
      <c r="N247" s="3052"/>
      <c r="O247" s="3052"/>
      <c r="P247" s="3052"/>
      <c r="Q247" s="3052"/>
      <c r="R247" s="3052"/>
      <c r="S247" s="3052"/>
      <c r="T247" s="3052"/>
      <c r="U247" s="3053"/>
    </row>
    <row r="249" spans="1:23" ht="30" customHeight="1">
      <c r="A249" s="2808" t="s">
        <v>665</v>
      </c>
      <c r="B249" s="2809"/>
      <c r="C249" s="2809"/>
      <c r="D249" s="2809"/>
      <c r="E249" s="2809"/>
      <c r="F249" s="2809"/>
      <c r="G249" s="2809"/>
      <c r="H249" s="2809"/>
      <c r="I249" s="2809"/>
      <c r="J249" s="2809"/>
      <c r="K249" s="2809"/>
      <c r="L249" s="2809"/>
      <c r="M249" s="2809"/>
      <c r="N249" s="2809"/>
      <c r="O249" s="2809"/>
      <c r="P249" s="2809"/>
      <c r="Q249" s="2809"/>
      <c r="R249" s="2809"/>
      <c r="S249" s="2809"/>
      <c r="T249" s="2809"/>
      <c r="U249" s="2810"/>
    </row>
  </sheetData>
  <mergeCells count="65">
    <mergeCell ref="A21:A23"/>
    <mergeCell ref="B21:U21"/>
    <mergeCell ref="A1:U1"/>
    <mergeCell ref="A3:A5"/>
    <mergeCell ref="B3:U3"/>
    <mergeCell ref="A16:U16"/>
    <mergeCell ref="A18:J18"/>
    <mergeCell ref="A59:A61"/>
    <mergeCell ref="B59:U59"/>
    <mergeCell ref="A72:U72"/>
    <mergeCell ref="A74:J74"/>
    <mergeCell ref="A77:U77"/>
    <mergeCell ref="A34:U34"/>
    <mergeCell ref="A36:J36"/>
    <mergeCell ref="A54:U54"/>
    <mergeCell ref="A56:J56"/>
    <mergeCell ref="A39:U39"/>
    <mergeCell ref="A41:A43"/>
    <mergeCell ref="B41:U41"/>
    <mergeCell ref="A191:U191"/>
    <mergeCell ref="A193:A194"/>
    <mergeCell ref="B193:U193"/>
    <mergeCell ref="A205:U205"/>
    <mergeCell ref="A136:A137"/>
    <mergeCell ref="B136:U136"/>
    <mergeCell ref="A148:U148"/>
    <mergeCell ref="A150:J150"/>
    <mergeCell ref="A169:J169"/>
    <mergeCell ref="A172:U172"/>
    <mergeCell ref="A174:A175"/>
    <mergeCell ref="B174:U174"/>
    <mergeCell ref="A186:U186"/>
    <mergeCell ref="A188:J188"/>
    <mergeCell ref="B79:U79"/>
    <mergeCell ref="A98:A99"/>
    <mergeCell ref="B98:U98"/>
    <mergeCell ref="A110:U110"/>
    <mergeCell ref="A112:J112"/>
    <mergeCell ref="A91:U91"/>
    <mergeCell ref="A93:J93"/>
    <mergeCell ref="A96:J96"/>
    <mergeCell ref="A79:A80"/>
    <mergeCell ref="A115:U115"/>
    <mergeCell ref="A117:A118"/>
    <mergeCell ref="B117:U117"/>
    <mergeCell ref="A129:U129"/>
    <mergeCell ref="A131:J131"/>
    <mergeCell ref="A134:U134"/>
    <mergeCell ref="A153:U153"/>
    <mergeCell ref="A155:A156"/>
    <mergeCell ref="B155:U155"/>
    <mergeCell ref="A167:U167"/>
    <mergeCell ref="A207:J207"/>
    <mergeCell ref="A212:A213"/>
    <mergeCell ref="B212:U212"/>
    <mergeCell ref="A224:U224"/>
    <mergeCell ref="A226:J226"/>
    <mergeCell ref="A210:U210"/>
    <mergeCell ref="A247:U247"/>
    <mergeCell ref="A249:U249"/>
    <mergeCell ref="A229:U229"/>
    <mergeCell ref="A231:A232"/>
    <mergeCell ref="B231:U231"/>
    <mergeCell ref="A243:U243"/>
    <mergeCell ref="A245:J24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B68D3-7700-4B3A-98EA-1BDF6321457C}">
  <dimension ref="A1:P60"/>
  <sheetViews>
    <sheetView topLeftCell="H1" workbookViewId="0">
      <selection activeCell="H1" sqref="A1:XFD1048576"/>
    </sheetView>
  </sheetViews>
  <sheetFormatPr defaultColWidth="9" defaultRowHeight="14"/>
  <cols>
    <col min="1" max="1" width="12.58203125" style="316" customWidth="1"/>
    <col min="2" max="13" width="9.58203125" style="270" customWidth="1"/>
    <col min="14" max="14" width="12.6640625" style="270" customWidth="1"/>
    <col min="15" max="15" width="9" style="270"/>
    <col min="16" max="16" width="9" style="269"/>
    <col min="17" max="16384" width="9" style="270"/>
  </cols>
  <sheetData>
    <row r="1" spans="1:16" ht="25">
      <c r="A1" s="2453" t="s">
        <v>1471</v>
      </c>
      <c r="B1" s="2453"/>
      <c r="C1" s="2453"/>
      <c r="D1" s="2453"/>
      <c r="E1" s="2453"/>
      <c r="F1" s="2453"/>
      <c r="G1" s="2453"/>
      <c r="H1" s="2453"/>
      <c r="I1" s="2453"/>
      <c r="J1" s="2453"/>
      <c r="K1" s="2453"/>
      <c r="L1" s="2453"/>
      <c r="M1" s="2453"/>
      <c r="N1" s="2453"/>
      <c r="O1" s="268"/>
    </row>
    <row r="3" spans="1:16" ht="20">
      <c r="A3" s="2454" t="s">
        <v>79</v>
      </c>
      <c r="B3" s="2490" t="s">
        <v>193</v>
      </c>
      <c r="C3" s="2491"/>
      <c r="D3" s="2491"/>
      <c r="E3" s="2491"/>
      <c r="F3" s="2491"/>
      <c r="G3" s="2491"/>
      <c r="H3" s="2491"/>
      <c r="I3" s="2491"/>
      <c r="J3" s="2491"/>
      <c r="K3" s="2491"/>
      <c r="L3" s="2491"/>
      <c r="M3" s="2532"/>
      <c r="N3" s="2528" t="s">
        <v>194</v>
      </c>
      <c r="O3" s="40"/>
      <c r="P3" s="29"/>
    </row>
    <row r="4" spans="1:16" ht="20">
      <c r="A4" s="2455"/>
      <c r="B4" s="2457" t="s">
        <v>178</v>
      </c>
      <c r="C4" s="2458"/>
      <c r="D4" s="2459" t="s">
        <v>179</v>
      </c>
      <c r="E4" s="2460"/>
      <c r="F4" s="2459" t="s">
        <v>180</v>
      </c>
      <c r="G4" s="2460"/>
      <c r="H4" s="2459" t="s">
        <v>181</v>
      </c>
      <c r="I4" s="2460"/>
      <c r="J4" s="2459" t="s">
        <v>182</v>
      </c>
      <c r="K4" s="2460"/>
      <c r="L4" s="2459" t="s">
        <v>183</v>
      </c>
      <c r="M4" s="2461"/>
      <c r="N4" s="2519"/>
      <c r="O4" s="40"/>
      <c r="P4" s="29"/>
    </row>
    <row r="5" spans="1:16" ht="20">
      <c r="A5" s="2456"/>
      <c r="B5" s="402" t="s">
        <v>112</v>
      </c>
      <c r="C5" s="47" t="s">
        <v>86</v>
      </c>
      <c r="D5" s="402" t="s">
        <v>112</v>
      </c>
      <c r="E5" s="47" t="s">
        <v>86</v>
      </c>
      <c r="F5" s="402" t="s">
        <v>112</v>
      </c>
      <c r="G5" s="403" t="s">
        <v>86</v>
      </c>
      <c r="H5" s="404" t="s">
        <v>112</v>
      </c>
      <c r="I5" s="403" t="s">
        <v>86</v>
      </c>
      <c r="J5" s="404" t="s">
        <v>112</v>
      </c>
      <c r="K5" s="403" t="s">
        <v>86</v>
      </c>
      <c r="L5" s="402" t="s">
        <v>112</v>
      </c>
      <c r="M5" s="48" t="s">
        <v>86</v>
      </c>
      <c r="N5" s="2529"/>
      <c r="O5" s="40"/>
      <c r="P5" s="29"/>
    </row>
    <row r="6" spans="1:16">
      <c r="A6" s="317">
        <v>2000</v>
      </c>
      <c r="B6" s="51">
        <v>846</v>
      </c>
      <c r="C6" s="328">
        <f>B6/N6</f>
        <v>0.13477776007646966</v>
      </c>
      <c r="D6" s="51">
        <v>3164</v>
      </c>
      <c r="E6" s="328">
        <f t="shared" ref="E6:E27" si="0">D6/N6</f>
        <v>0.5040624502150709</v>
      </c>
      <c r="F6" s="51">
        <v>232</v>
      </c>
      <c r="G6" s="328">
        <f>F6/N6</f>
        <v>3.6960331368488128E-2</v>
      </c>
      <c r="H6" s="51">
        <v>0</v>
      </c>
      <c r="I6" s="328">
        <f t="shared" ref="I6:I27" si="1">H6/N6</f>
        <v>0</v>
      </c>
      <c r="J6" s="51">
        <v>440</v>
      </c>
      <c r="K6" s="328">
        <f>J6/N6</f>
        <v>7.0097180181615426E-2</v>
      </c>
      <c r="L6" s="51">
        <v>35</v>
      </c>
      <c r="M6" s="328">
        <f>L6/N6</f>
        <v>5.5759120599012269E-3</v>
      </c>
      <c r="N6" s="51">
        <v>6277</v>
      </c>
    </row>
    <row r="7" spans="1:16">
      <c r="A7" s="322">
        <v>2001</v>
      </c>
      <c r="B7" s="56">
        <v>848</v>
      </c>
      <c r="C7" s="346">
        <f t="shared" ref="C7:C27" si="2">B7/N7</f>
        <v>0.13666398066075747</v>
      </c>
      <c r="D7" s="56">
        <v>3048</v>
      </c>
      <c r="E7" s="346">
        <f t="shared" si="0"/>
        <v>0.49121676067687348</v>
      </c>
      <c r="F7" s="56">
        <v>233</v>
      </c>
      <c r="G7" s="346">
        <f t="shared" ref="G7:G27" si="3">F7/N7</f>
        <v>3.7550362610797743E-2</v>
      </c>
      <c r="H7" s="56">
        <v>0</v>
      </c>
      <c r="I7" s="346">
        <f t="shared" si="1"/>
        <v>0</v>
      </c>
      <c r="J7" s="56">
        <v>458</v>
      </c>
      <c r="K7" s="326">
        <f t="shared" ref="K7:K27" si="4">J7/N7</f>
        <v>7.3811442385173245E-2</v>
      </c>
      <c r="L7" s="56">
        <v>31</v>
      </c>
      <c r="M7" s="326">
        <f t="shared" ref="M7:M27" si="5">L7/N7</f>
        <v>4.9959709911361807E-3</v>
      </c>
      <c r="N7" s="56">
        <v>6205</v>
      </c>
    </row>
    <row r="8" spans="1:16">
      <c r="A8" s="317">
        <v>2002</v>
      </c>
      <c r="B8" s="51">
        <v>890</v>
      </c>
      <c r="C8" s="408">
        <f t="shared" si="2"/>
        <v>0.13766434648105183</v>
      </c>
      <c r="D8" s="51">
        <v>3097</v>
      </c>
      <c r="E8" s="408">
        <f t="shared" si="0"/>
        <v>0.47904098994586236</v>
      </c>
      <c r="F8" s="51">
        <v>253</v>
      </c>
      <c r="G8" s="408">
        <f t="shared" si="3"/>
        <v>3.9133797370456302E-2</v>
      </c>
      <c r="H8" s="274" t="s">
        <v>114</v>
      </c>
      <c r="I8" s="408"/>
      <c r="J8" s="51">
        <v>469</v>
      </c>
      <c r="K8" s="328">
        <f t="shared" si="4"/>
        <v>7.2544470224284605E-2</v>
      </c>
      <c r="L8" s="51">
        <v>39</v>
      </c>
      <c r="M8" s="328">
        <f t="shared" si="5"/>
        <v>6.0324825986078886E-3</v>
      </c>
      <c r="N8" s="51">
        <v>6465</v>
      </c>
    </row>
    <row r="9" spans="1:16">
      <c r="A9" s="322">
        <v>2003</v>
      </c>
      <c r="B9" s="56">
        <v>884</v>
      </c>
      <c r="C9" s="346">
        <f t="shared" si="2"/>
        <v>0.13479719426654468</v>
      </c>
      <c r="D9" s="56">
        <v>3258</v>
      </c>
      <c r="E9" s="346">
        <f t="shared" si="0"/>
        <v>0.4967978042086002</v>
      </c>
      <c r="F9" s="56">
        <v>227</v>
      </c>
      <c r="G9" s="346">
        <f t="shared" si="3"/>
        <v>3.4614211649893263E-2</v>
      </c>
      <c r="H9" s="56">
        <v>0</v>
      </c>
      <c r="I9" s="346">
        <f t="shared" si="1"/>
        <v>0</v>
      </c>
      <c r="J9" s="56">
        <v>494</v>
      </c>
      <c r="K9" s="326">
        <f t="shared" si="4"/>
        <v>7.5327843854833793E-2</v>
      </c>
      <c r="L9" s="56">
        <v>16</v>
      </c>
      <c r="M9" s="326">
        <f t="shared" si="5"/>
        <v>2.4397682220189082E-3</v>
      </c>
      <c r="N9" s="56">
        <v>6558</v>
      </c>
    </row>
    <row r="10" spans="1:16">
      <c r="A10" s="317">
        <v>2004</v>
      </c>
      <c r="B10" s="51">
        <v>968</v>
      </c>
      <c r="C10" s="408">
        <f t="shared" si="2"/>
        <v>0.14417634792969913</v>
      </c>
      <c r="D10" s="51">
        <v>3256</v>
      </c>
      <c r="E10" s="408">
        <f t="shared" si="0"/>
        <v>0.48495680667262436</v>
      </c>
      <c r="F10" s="51">
        <v>282</v>
      </c>
      <c r="G10" s="408">
        <f t="shared" si="3"/>
        <v>4.20017873100983E-2</v>
      </c>
      <c r="H10" s="51">
        <v>0</v>
      </c>
      <c r="I10" s="408">
        <f t="shared" si="1"/>
        <v>0</v>
      </c>
      <c r="J10" s="51">
        <v>500</v>
      </c>
      <c r="K10" s="328">
        <f t="shared" si="4"/>
        <v>7.4471254095918982E-2</v>
      </c>
      <c r="L10" s="51">
        <v>26</v>
      </c>
      <c r="M10" s="328">
        <f t="shared" si="5"/>
        <v>3.8725052129877867E-3</v>
      </c>
      <c r="N10" s="51">
        <v>6714</v>
      </c>
    </row>
    <row r="11" spans="1:16">
      <c r="A11" s="322">
        <v>2005</v>
      </c>
      <c r="B11" s="56">
        <v>984</v>
      </c>
      <c r="C11" s="346">
        <f t="shared" si="2"/>
        <v>0.14498305584205098</v>
      </c>
      <c r="D11" s="56">
        <v>3335</v>
      </c>
      <c r="E11" s="346">
        <f t="shared" si="0"/>
        <v>0.4913805805215854</v>
      </c>
      <c r="F11" s="56">
        <v>229</v>
      </c>
      <c r="G11" s="346">
        <f t="shared" si="3"/>
        <v>3.3740975394135848E-2</v>
      </c>
      <c r="H11" s="56">
        <v>0</v>
      </c>
      <c r="I11" s="346">
        <f t="shared" si="1"/>
        <v>0</v>
      </c>
      <c r="J11" s="56">
        <v>504</v>
      </c>
      <c r="K11" s="326">
        <f t="shared" si="4"/>
        <v>7.4259613967879765E-2</v>
      </c>
      <c r="L11" s="56">
        <v>20</v>
      </c>
      <c r="M11" s="326">
        <f t="shared" si="5"/>
        <v>2.946810078090467E-3</v>
      </c>
      <c r="N11" s="56">
        <v>6787</v>
      </c>
    </row>
    <row r="12" spans="1:16">
      <c r="A12" s="317">
        <v>2006</v>
      </c>
      <c r="B12" s="51">
        <v>987</v>
      </c>
      <c r="C12" s="408">
        <f t="shared" si="2"/>
        <v>0.14037832456265112</v>
      </c>
      <c r="D12" s="51">
        <v>3338</v>
      </c>
      <c r="E12" s="408">
        <f t="shared" si="0"/>
        <v>0.47475465794339355</v>
      </c>
      <c r="F12" s="51">
        <v>292</v>
      </c>
      <c r="G12" s="408">
        <f t="shared" si="3"/>
        <v>4.1530365524107521E-2</v>
      </c>
      <c r="H12" s="274" t="s">
        <v>114</v>
      </c>
      <c r="I12" s="408"/>
      <c r="J12" s="51">
        <v>535</v>
      </c>
      <c r="K12" s="328">
        <f t="shared" si="4"/>
        <v>7.6091594367799748E-2</v>
      </c>
      <c r="L12" s="51">
        <v>24</v>
      </c>
      <c r="M12" s="328">
        <f t="shared" si="5"/>
        <v>3.4134547006115772E-3</v>
      </c>
      <c r="N12" s="51">
        <v>7031</v>
      </c>
    </row>
    <row r="13" spans="1:16">
      <c r="A13" s="322">
        <v>2007</v>
      </c>
      <c r="B13" s="56">
        <v>987</v>
      </c>
      <c r="C13" s="346">
        <f t="shared" si="2"/>
        <v>0.13809990205680706</v>
      </c>
      <c r="D13" s="56">
        <v>3435</v>
      </c>
      <c r="E13" s="346">
        <f t="shared" si="0"/>
        <v>0.48062123968098502</v>
      </c>
      <c r="F13" s="56">
        <v>274</v>
      </c>
      <c r="G13" s="346">
        <f t="shared" si="3"/>
        <v>3.8337764096823844E-2</v>
      </c>
      <c r="H13" s="56">
        <v>0</v>
      </c>
      <c r="I13" s="346">
        <f t="shared" si="1"/>
        <v>0</v>
      </c>
      <c r="J13" s="56">
        <v>563</v>
      </c>
      <c r="K13" s="326">
        <f t="shared" si="4"/>
        <v>7.8774310899678193E-2</v>
      </c>
      <c r="L13" s="56">
        <v>25</v>
      </c>
      <c r="M13" s="326">
        <f t="shared" si="5"/>
        <v>3.4979711767175038E-3</v>
      </c>
      <c r="N13" s="56">
        <v>7147</v>
      </c>
    </row>
    <row r="14" spans="1:16">
      <c r="A14" s="317">
        <v>2008</v>
      </c>
      <c r="B14" s="51">
        <v>1089</v>
      </c>
      <c r="C14" s="408">
        <f t="shared" si="2"/>
        <v>0.15018618121638394</v>
      </c>
      <c r="D14" s="51">
        <v>3377</v>
      </c>
      <c r="E14" s="408">
        <f t="shared" si="0"/>
        <v>0.46572886498414012</v>
      </c>
      <c r="F14" s="51">
        <v>308</v>
      </c>
      <c r="G14" s="408">
        <f t="shared" si="3"/>
        <v>4.2476899737967179E-2</v>
      </c>
      <c r="H14" s="274" t="s">
        <v>114</v>
      </c>
      <c r="I14" s="408"/>
      <c r="J14" s="51">
        <v>566</v>
      </c>
      <c r="K14" s="328">
        <f t="shared" si="4"/>
        <v>7.8058198869121506E-2</v>
      </c>
      <c r="L14" s="51">
        <v>32</v>
      </c>
      <c r="M14" s="328">
        <f t="shared" si="5"/>
        <v>4.4131843883602265E-3</v>
      </c>
      <c r="N14" s="51">
        <v>7251</v>
      </c>
    </row>
    <row r="15" spans="1:16">
      <c r="A15" s="322">
        <v>2009</v>
      </c>
      <c r="B15" s="56">
        <v>1003</v>
      </c>
      <c r="C15" s="346">
        <f t="shared" si="2"/>
        <v>0.13930555555555554</v>
      </c>
      <c r="D15" s="56">
        <v>3496</v>
      </c>
      <c r="E15" s="346">
        <f t="shared" si="0"/>
        <v>0.48555555555555557</v>
      </c>
      <c r="F15" s="56">
        <v>295</v>
      </c>
      <c r="G15" s="346">
        <f t="shared" si="3"/>
        <v>4.0972222222222222E-2</v>
      </c>
      <c r="H15" s="56">
        <v>0</v>
      </c>
      <c r="I15" s="346">
        <f t="shared" si="1"/>
        <v>0</v>
      </c>
      <c r="J15" s="56">
        <v>548</v>
      </c>
      <c r="K15" s="326">
        <f t="shared" si="4"/>
        <v>7.6111111111111115E-2</v>
      </c>
      <c r="L15" s="56">
        <v>29</v>
      </c>
      <c r="M15" s="326">
        <f t="shared" si="5"/>
        <v>4.0277777777777777E-3</v>
      </c>
      <c r="N15" s="56">
        <v>7200</v>
      </c>
    </row>
    <row r="16" spans="1:16">
      <c r="A16" s="317">
        <v>2010</v>
      </c>
      <c r="B16" s="51">
        <v>932</v>
      </c>
      <c r="C16" s="408">
        <f t="shared" si="2"/>
        <v>0.13515081206496521</v>
      </c>
      <c r="D16" s="51">
        <v>3317</v>
      </c>
      <c r="E16" s="408">
        <f t="shared" si="0"/>
        <v>0.48100348027842227</v>
      </c>
      <c r="F16" s="51">
        <v>284</v>
      </c>
      <c r="G16" s="408">
        <f t="shared" si="3"/>
        <v>4.1183294663573088E-2</v>
      </c>
      <c r="H16" s="51">
        <v>0</v>
      </c>
      <c r="I16" s="408">
        <f t="shared" si="1"/>
        <v>0</v>
      </c>
      <c r="J16" s="51">
        <v>552</v>
      </c>
      <c r="K16" s="328">
        <f t="shared" si="4"/>
        <v>8.0046403712296987E-2</v>
      </c>
      <c r="L16" s="51">
        <v>25</v>
      </c>
      <c r="M16" s="328">
        <f t="shared" si="5"/>
        <v>3.625290023201856E-3</v>
      </c>
      <c r="N16" s="51">
        <v>6896</v>
      </c>
    </row>
    <row r="17" spans="1:14">
      <c r="A17" s="322">
        <v>2011</v>
      </c>
      <c r="B17" s="56">
        <v>997</v>
      </c>
      <c r="C17" s="346">
        <f t="shared" si="2"/>
        <v>0.1452717470493953</v>
      </c>
      <c r="D17" s="56">
        <v>3305</v>
      </c>
      <c r="E17" s="346">
        <f t="shared" si="0"/>
        <v>0.4815678274806936</v>
      </c>
      <c r="F17" s="56">
        <v>278</v>
      </c>
      <c r="G17" s="346">
        <f t="shared" si="3"/>
        <v>4.0507066880373012E-2</v>
      </c>
      <c r="H17" s="275" t="s">
        <v>114</v>
      </c>
      <c r="I17" s="346"/>
      <c r="J17" s="56">
        <v>519</v>
      </c>
      <c r="K17" s="326">
        <f t="shared" si="4"/>
        <v>7.562290543494099E-2</v>
      </c>
      <c r="L17" s="56">
        <v>22</v>
      </c>
      <c r="M17" s="326">
        <f t="shared" si="5"/>
        <v>3.2055952207489437E-3</v>
      </c>
      <c r="N17" s="56">
        <v>6863</v>
      </c>
    </row>
    <row r="18" spans="1:14">
      <c r="A18" s="317">
        <v>2012</v>
      </c>
      <c r="B18" s="51">
        <v>944</v>
      </c>
      <c r="C18" s="408">
        <f t="shared" si="2"/>
        <v>0.13679176930879583</v>
      </c>
      <c r="D18" s="51">
        <v>3288</v>
      </c>
      <c r="E18" s="408">
        <f t="shared" si="0"/>
        <v>0.47645268801622953</v>
      </c>
      <c r="F18" s="51">
        <v>260</v>
      </c>
      <c r="G18" s="408">
        <f t="shared" si="3"/>
        <v>3.7675699174032747E-2</v>
      </c>
      <c r="H18" s="51">
        <v>0</v>
      </c>
      <c r="I18" s="408">
        <f t="shared" si="1"/>
        <v>0</v>
      </c>
      <c r="J18" s="51">
        <v>522</v>
      </c>
      <c r="K18" s="328">
        <f t="shared" si="4"/>
        <v>7.5641211418634974E-2</v>
      </c>
      <c r="L18" s="51">
        <v>22</v>
      </c>
      <c r="M18" s="328">
        <f t="shared" si="5"/>
        <v>3.1879437762643097E-3</v>
      </c>
      <c r="N18" s="51">
        <v>6901</v>
      </c>
    </row>
    <row r="19" spans="1:14">
      <c r="A19" s="322">
        <v>2013</v>
      </c>
      <c r="B19" s="56">
        <v>987</v>
      </c>
      <c r="C19" s="346">
        <f t="shared" si="2"/>
        <v>0.14419284149013878</v>
      </c>
      <c r="D19" s="56">
        <v>3197</v>
      </c>
      <c r="E19" s="346">
        <f t="shared" si="0"/>
        <v>0.46705624543462382</v>
      </c>
      <c r="F19" s="56">
        <v>285</v>
      </c>
      <c r="G19" s="346">
        <f t="shared" si="3"/>
        <v>4.1636230825420013E-2</v>
      </c>
      <c r="H19" s="56">
        <v>0</v>
      </c>
      <c r="I19" s="346">
        <f t="shared" si="1"/>
        <v>0</v>
      </c>
      <c r="J19" s="56">
        <v>578</v>
      </c>
      <c r="K19" s="326">
        <f t="shared" si="4"/>
        <v>8.4441197954711472E-2</v>
      </c>
      <c r="L19" s="56">
        <v>19</v>
      </c>
      <c r="M19" s="326">
        <f t="shared" si="5"/>
        <v>2.7757487216946678E-3</v>
      </c>
      <c r="N19" s="56">
        <v>6845</v>
      </c>
    </row>
    <row r="20" spans="1:14">
      <c r="A20" s="317">
        <v>2014</v>
      </c>
      <c r="B20" s="51">
        <v>968</v>
      </c>
      <c r="C20" s="408">
        <f t="shared" si="2"/>
        <v>0.15005425515423965</v>
      </c>
      <c r="D20" s="51">
        <v>2993</v>
      </c>
      <c r="E20" s="408">
        <f t="shared" si="0"/>
        <v>0.46395907611223064</v>
      </c>
      <c r="F20" s="51">
        <v>263</v>
      </c>
      <c r="G20" s="408">
        <f t="shared" si="3"/>
        <v>4.076887304293908E-2</v>
      </c>
      <c r="H20" s="51">
        <v>0</v>
      </c>
      <c r="I20" s="408">
        <f t="shared" si="1"/>
        <v>0</v>
      </c>
      <c r="J20" s="51">
        <v>506</v>
      </c>
      <c r="K20" s="328">
        <f t="shared" si="4"/>
        <v>7.8437451557897997E-2</v>
      </c>
      <c r="L20" s="51">
        <v>26</v>
      </c>
      <c r="M20" s="328">
        <f t="shared" si="5"/>
        <v>4.0303828863742057E-3</v>
      </c>
      <c r="N20" s="51">
        <v>6451</v>
      </c>
    </row>
    <row r="21" spans="1:14">
      <c r="A21" s="322">
        <v>2015</v>
      </c>
      <c r="B21" s="56">
        <v>958</v>
      </c>
      <c r="C21" s="346">
        <f t="shared" si="2"/>
        <v>0.14585870889159561</v>
      </c>
      <c r="D21" s="56">
        <v>3051</v>
      </c>
      <c r="E21" s="346">
        <f t="shared" si="0"/>
        <v>0.46452496954933009</v>
      </c>
      <c r="F21" s="56">
        <v>299</v>
      </c>
      <c r="G21" s="346">
        <f t="shared" si="3"/>
        <v>4.5523751522533497E-2</v>
      </c>
      <c r="H21" s="56">
        <v>0</v>
      </c>
      <c r="I21" s="346">
        <f t="shared" si="1"/>
        <v>0</v>
      </c>
      <c r="J21" s="56">
        <v>498</v>
      </c>
      <c r="K21" s="326">
        <f t="shared" si="4"/>
        <v>7.5822168087697928E-2</v>
      </c>
      <c r="L21" s="56">
        <v>20</v>
      </c>
      <c r="M21" s="326">
        <f t="shared" si="5"/>
        <v>3.0450669914738123E-3</v>
      </c>
      <c r="N21" s="56">
        <v>6568</v>
      </c>
    </row>
    <row r="22" spans="1:14">
      <c r="A22" s="317">
        <v>2016</v>
      </c>
      <c r="B22" s="51">
        <v>918</v>
      </c>
      <c r="C22" s="408">
        <f t="shared" si="2"/>
        <v>0.1451153967752134</v>
      </c>
      <c r="D22" s="51">
        <v>2968</v>
      </c>
      <c r="E22" s="408">
        <f t="shared" si="0"/>
        <v>0.46917483401833704</v>
      </c>
      <c r="F22" s="51">
        <v>279</v>
      </c>
      <c r="G22" s="408">
        <f t="shared" si="3"/>
        <v>4.41036990199178E-2</v>
      </c>
      <c r="H22" s="274" t="s">
        <v>114</v>
      </c>
      <c r="I22" s="408"/>
      <c r="J22" s="51">
        <v>503</v>
      </c>
      <c r="K22" s="328">
        <f t="shared" si="4"/>
        <v>7.9513120455263986E-2</v>
      </c>
      <c r="L22" s="51">
        <v>15</v>
      </c>
      <c r="M22" s="328">
        <f t="shared" si="5"/>
        <v>2.3711666139740752E-3</v>
      </c>
      <c r="N22" s="51">
        <v>6326</v>
      </c>
    </row>
    <row r="23" spans="1:14">
      <c r="A23" s="322">
        <v>2017</v>
      </c>
      <c r="B23" s="56">
        <v>857</v>
      </c>
      <c r="C23" s="346">
        <f t="shared" si="2"/>
        <v>0.13577313054499365</v>
      </c>
      <c r="D23" s="56">
        <v>2951</v>
      </c>
      <c r="E23" s="346">
        <f t="shared" si="0"/>
        <v>0.46752217997465145</v>
      </c>
      <c r="F23" s="56">
        <v>280</v>
      </c>
      <c r="G23" s="346">
        <f t="shared" si="3"/>
        <v>4.4359949302915085E-2</v>
      </c>
      <c r="H23" s="56">
        <v>0</v>
      </c>
      <c r="I23" s="346">
        <f t="shared" si="1"/>
        <v>0</v>
      </c>
      <c r="J23" s="56">
        <v>497</v>
      </c>
      <c r="K23" s="326">
        <f t="shared" si="4"/>
        <v>7.8738910012674274E-2</v>
      </c>
      <c r="L23" s="56">
        <v>12</v>
      </c>
      <c r="M23" s="326">
        <f t="shared" si="5"/>
        <v>1.9011406844106464E-3</v>
      </c>
      <c r="N23" s="56">
        <v>6312</v>
      </c>
    </row>
    <row r="24" spans="1:14">
      <c r="A24" s="60">
        <v>2018</v>
      </c>
      <c r="B24" s="51">
        <v>870</v>
      </c>
      <c r="C24" s="408">
        <f t="shared" si="2"/>
        <v>0.14213363829439635</v>
      </c>
      <c r="D24" s="51">
        <v>2870</v>
      </c>
      <c r="E24" s="408">
        <f t="shared" si="0"/>
        <v>0.46887763437346841</v>
      </c>
      <c r="F24" s="51">
        <v>244</v>
      </c>
      <c r="G24" s="408">
        <f t="shared" si="3"/>
        <v>3.9862767521646789E-2</v>
      </c>
      <c r="H24" s="51">
        <v>0</v>
      </c>
      <c r="I24" s="347">
        <f t="shared" si="1"/>
        <v>0</v>
      </c>
      <c r="J24" s="51">
        <v>494</v>
      </c>
      <c r="K24" s="328">
        <f t="shared" si="4"/>
        <v>8.070576703153079E-2</v>
      </c>
      <c r="L24" s="51">
        <v>20</v>
      </c>
      <c r="M24" s="328">
        <f t="shared" si="5"/>
        <v>3.2674399607907204E-3</v>
      </c>
      <c r="N24" s="51">
        <v>6121</v>
      </c>
    </row>
    <row r="25" spans="1:14">
      <c r="A25" s="73">
        <v>2019</v>
      </c>
      <c r="B25" s="56">
        <v>810</v>
      </c>
      <c r="C25" s="346">
        <f t="shared" si="2"/>
        <v>0.13443983402489626</v>
      </c>
      <c r="D25" s="56">
        <v>2906</v>
      </c>
      <c r="E25" s="346">
        <f t="shared" si="0"/>
        <v>0.48232365145228218</v>
      </c>
      <c r="F25" s="56">
        <v>274</v>
      </c>
      <c r="G25" s="346">
        <f t="shared" si="3"/>
        <v>4.5477178423236515E-2</v>
      </c>
      <c r="H25" s="56">
        <v>0</v>
      </c>
      <c r="I25" s="346">
        <f t="shared" si="1"/>
        <v>0</v>
      </c>
      <c r="J25" s="56">
        <v>441</v>
      </c>
      <c r="K25" s="326">
        <f t="shared" si="4"/>
        <v>7.3195020746887968E-2</v>
      </c>
      <c r="L25" s="56">
        <v>26</v>
      </c>
      <c r="M25" s="326">
        <f t="shared" si="5"/>
        <v>4.3153526970954358E-3</v>
      </c>
      <c r="N25" s="56">
        <v>6025</v>
      </c>
    </row>
    <row r="26" spans="1:14">
      <c r="A26" s="60">
        <v>2020</v>
      </c>
      <c r="B26" s="51">
        <v>794</v>
      </c>
      <c r="C26" s="408">
        <f t="shared" si="2"/>
        <v>0.13922496931439593</v>
      </c>
      <c r="D26" s="51">
        <v>2735</v>
      </c>
      <c r="E26" s="408">
        <f t="shared" si="0"/>
        <v>0.47957215500613715</v>
      </c>
      <c r="F26" s="51">
        <v>204</v>
      </c>
      <c r="G26" s="408">
        <f t="shared" si="3"/>
        <v>3.5770647027880062E-2</v>
      </c>
      <c r="H26" s="51">
        <v>0</v>
      </c>
      <c r="I26" s="347">
        <f t="shared" si="1"/>
        <v>0</v>
      </c>
      <c r="J26" s="51">
        <v>442</v>
      </c>
      <c r="K26" s="328">
        <f t="shared" si="4"/>
        <v>7.7503068560406799E-2</v>
      </c>
      <c r="L26" s="51">
        <v>27</v>
      </c>
      <c r="M26" s="328">
        <f t="shared" si="5"/>
        <v>4.7343503419253023E-3</v>
      </c>
      <c r="N26" s="51">
        <v>5703</v>
      </c>
    </row>
    <row r="27" spans="1:14">
      <c r="A27" s="803">
        <v>2021</v>
      </c>
      <c r="B27" s="56">
        <v>814</v>
      </c>
      <c r="C27" s="346">
        <f t="shared" si="2"/>
        <v>0.13639410187667561</v>
      </c>
      <c r="D27" s="56">
        <v>2845</v>
      </c>
      <c r="E27" s="346">
        <f t="shared" si="0"/>
        <v>0.47670911528150134</v>
      </c>
      <c r="F27" s="56">
        <v>259</v>
      </c>
      <c r="G27" s="346">
        <f t="shared" si="3"/>
        <v>4.3398123324396784E-2</v>
      </c>
      <c r="H27" s="56">
        <v>0</v>
      </c>
      <c r="I27" s="346">
        <f t="shared" si="1"/>
        <v>0</v>
      </c>
      <c r="J27" s="56">
        <v>451</v>
      </c>
      <c r="K27" s="326">
        <f t="shared" si="4"/>
        <v>7.5569705093833775E-2</v>
      </c>
      <c r="L27" s="56">
        <v>24</v>
      </c>
      <c r="M27" s="326">
        <f t="shared" si="5"/>
        <v>4.0214477211796247E-3</v>
      </c>
      <c r="N27" s="56">
        <v>5968</v>
      </c>
    </row>
    <row r="28" spans="1:14">
      <c r="A28" s="2546" t="s">
        <v>189</v>
      </c>
      <c r="B28" s="2547"/>
      <c r="C28" s="2547"/>
      <c r="D28" s="2547"/>
      <c r="E28" s="2547"/>
      <c r="F28" s="2547"/>
      <c r="G28" s="2547"/>
      <c r="H28" s="2547"/>
      <c r="I28" s="2547"/>
      <c r="J28" s="2547"/>
      <c r="K28" s="2547"/>
      <c r="L28" s="2547"/>
      <c r="M28" s="2547"/>
      <c r="N28" s="2548"/>
    </row>
    <row r="30" spans="1:14">
      <c r="A30" s="2464" t="s">
        <v>117</v>
      </c>
      <c r="B30" s="2464"/>
      <c r="C30" s="2464"/>
      <c r="D30" s="2464"/>
      <c r="E30" s="2464"/>
      <c r="F30" s="2464"/>
      <c r="G30" s="2464"/>
      <c r="H30" s="2464"/>
      <c r="I30" s="2464"/>
      <c r="J30" s="2464"/>
      <c r="K30" s="2464"/>
      <c r="L30" s="2464"/>
      <c r="M30" s="2464"/>
      <c r="N30" s="2464"/>
    </row>
    <row r="33" spans="1:16" ht="17.5" customHeight="1">
      <c r="A33" s="2454" t="s">
        <v>79</v>
      </c>
      <c r="B33" s="2490" t="s">
        <v>195</v>
      </c>
      <c r="C33" s="2491"/>
      <c r="D33" s="2491"/>
      <c r="E33" s="2491"/>
      <c r="F33" s="2491"/>
      <c r="G33" s="2491"/>
      <c r="H33" s="2491"/>
      <c r="I33" s="2491"/>
      <c r="J33" s="2491"/>
      <c r="K33" s="2491"/>
      <c r="L33" s="2491"/>
      <c r="M33" s="2532"/>
      <c r="N33" s="2528" t="s">
        <v>196</v>
      </c>
      <c r="P33" s="29"/>
    </row>
    <row r="34" spans="1:16" ht="17.5" customHeight="1">
      <c r="A34" s="2455"/>
      <c r="B34" s="2457" t="s">
        <v>178</v>
      </c>
      <c r="C34" s="2458"/>
      <c r="D34" s="2459" t="s">
        <v>179</v>
      </c>
      <c r="E34" s="2460"/>
      <c r="F34" s="2459" t="s">
        <v>180</v>
      </c>
      <c r="G34" s="2460"/>
      <c r="H34" s="2459" t="s">
        <v>181</v>
      </c>
      <c r="I34" s="2460"/>
      <c r="J34" s="2459" t="s">
        <v>182</v>
      </c>
      <c r="K34" s="2460"/>
      <c r="L34" s="2459" t="s">
        <v>183</v>
      </c>
      <c r="M34" s="2461"/>
      <c r="N34" s="2519"/>
      <c r="P34" s="29"/>
    </row>
    <row r="35" spans="1:16" ht="17.5">
      <c r="A35" s="2456"/>
      <c r="B35" s="409" t="s">
        <v>112</v>
      </c>
      <c r="C35" s="411" t="s">
        <v>86</v>
      </c>
      <c r="D35" s="409" t="s">
        <v>112</v>
      </c>
      <c r="E35" s="411" t="s">
        <v>86</v>
      </c>
      <c r="F35" s="409" t="s">
        <v>112</v>
      </c>
      <c r="G35" s="412" t="s">
        <v>86</v>
      </c>
      <c r="H35" s="413" t="s">
        <v>112</v>
      </c>
      <c r="I35" s="412" t="s">
        <v>86</v>
      </c>
      <c r="J35" s="413" t="s">
        <v>112</v>
      </c>
      <c r="K35" s="412" t="s">
        <v>86</v>
      </c>
      <c r="L35" s="409" t="s">
        <v>112</v>
      </c>
      <c r="M35" s="414" t="s">
        <v>86</v>
      </c>
      <c r="N35" s="2529"/>
      <c r="P35" s="29"/>
    </row>
    <row r="36" spans="1:16">
      <c r="A36" s="317">
        <v>2000</v>
      </c>
      <c r="B36" s="51">
        <v>1888</v>
      </c>
      <c r="C36" s="328">
        <f t="shared" ref="C36:C57" si="6">B36/N36</f>
        <v>0.10703554623277964</v>
      </c>
      <c r="D36" s="51">
        <v>13294</v>
      </c>
      <c r="E36" s="415">
        <f>D36/N36</f>
        <v>0.75367084301831166</v>
      </c>
      <c r="F36" s="51">
        <v>742</v>
      </c>
      <c r="G36" s="328">
        <f t="shared" ref="G36:G57" si="7">F36/N36</f>
        <v>4.2065876750382675E-2</v>
      </c>
      <c r="H36" s="274" t="s">
        <v>114</v>
      </c>
      <c r="I36" s="415"/>
      <c r="J36" s="51">
        <v>1663</v>
      </c>
      <c r="K36" s="328">
        <f t="shared" ref="K36:K57" si="8">J36/N36</f>
        <v>9.4279721072623168E-2</v>
      </c>
      <c r="L36" s="51">
        <v>50</v>
      </c>
      <c r="M36" s="415">
        <f t="shared" ref="M36:M57" si="9">L36/N36</f>
        <v>2.8346278133681048E-3</v>
      </c>
      <c r="N36" s="1428">
        <v>17639</v>
      </c>
      <c r="O36" s="432"/>
    </row>
    <row r="37" spans="1:16">
      <c r="A37" s="322">
        <v>2001</v>
      </c>
      <c r="B37" s="56">
        <v>1895</v>
      </c>
      <c r="C37" s="346">
        <f t="shared" si="6"/>
        <v>0.11063109346721933</v>
      </c>
      <c r="D37" s="56">
        <v>12858</v>
      </c>
      <c r="E37" s="418">
        <f t="shared" ref="E37:E57" si="10">D37/N37</f>
        <v>0.75065678089789245</v>
      </c>
      <c r="F37" s="56">
        <v>760</v>
      </c>
      <c r="G37" s="346">
        <f t="shared" si="7"/>
        <v>4.4369198435401949E-2</v>
      </c>
      <c r="H37" s="275" t="s">
        <v>114</v>
      </c>
      <c r="I37" s="418"/>
      <c r="J37" s="56">
        <v>1573</v>
      </c>
      <c r="K37" s="326">
        <f t="shared" si="8"/>
        <v>9.183256465643061E-2</v>
      </c>
      <c r="L37" s="56">
        <v>40</v>
      </c>
      <c r="M37" s="421">
        <f t="shared" si="9"/>
        <v>2.3352209702843132E-3</v>
      </c>
      <c r="N37" s="1403">
        <v>17129</v>
      </c>
      <c r="O37" s="432"/>
    </row>
    <row r="38" spans="1:16">
      <c r="A38" s="317">
        <v>2002</v>
      </c>
      <c r="B38" s="51">
        <v>1932</v>
      </c>
      <c r="C38" s="408">
        <f t="shared" si="6"/>
        <v>0.11030545246931202</v>
      </c>
      <c r="D38" s="51">
        <v>13166</v>
      </c>
      <c r="E38" s="420">
        <f t="shared" si="10"/>
        <v>0.75169854410505277</v>
      </c>
      <c r="F38" s="51">
        <v>719</v>
      </c>
      <c r="G38" s="408">
        <f t="shared" si="7"/>
        <v>4.1050528118755356E-2</v>
      </c>
      <c r="H38" s="274" t="s">
        <v>114</v>
      </c>
      <c r="I38" s="420"/>
      <c r="J38" s="51">
        <v>1644</v>
      </c>
      <c r="K38" s="328">
        <f t="shared" si="8"/>
        <v>9.3862403654010843E-2</v>
      </c>
      <c r="L38" s="51">
        <v>50</v>
      </c>
      <c r="M38" s="415">
        <f t="shared" si="9"/>
        <v>2.8546959748786756E-3</v>
      </c>
      <c r="N38" s="1428">
        <v>17515</v>
      </c>
      <c r="O38" s="432"/>
    </row>
    <row r="39" spans="1:16">
      <c r="A39" s="322">
        <v>2003</v>
      </c>
      <c r="B39" s="56">
        <v>2068</v>
      </c>
      <c r="C39" s="346">
        <f t="shared" si="6"/>
        <v>0.11399592084229095</v>
      </c>
      <c r="D39" s="56">
        <v>13535</v>
      </c>
      <c r="E39" s="418">
        <f t="shared" si="10"/>
        <v>0.74609999448762476</v>
      </c>
      <c r="F39" s="56">
        <v>796</v>
      </c>
      <c r="G39" s="346">
        <f t="shared" si="7"/>
        <v>4.3878507248773499E-2</v>
      </c>
      <c r="H39" s="275" t="s">
        <v>114</v>
      </c>
      <c r="I39" s="418"/>
      <c r="J39" s="56">
        <v>1717</v>
      </c>
      <c r="K39" s="326">
        <f t="shared" si="8"/>
        <v>9.4647483600683535E-2</v>
      </c>
      <c r="L39" s="56">
        <v>22</v>
      </c>
      <c r="M39" s="421">
        <f t="shared" si="9"/>
        <v>1.2127225621520314E-3</v>
      </c>
      <c r="N39" s="1403">
        <v>18141</v>
      </c>
      <c r="O39" s="432"/>
    </row>
    <row r="40" spans="1:16">
      <c r="A40" s="317">
        <v>2004</v>
      </c>
      <c r="B40" s="51">
        <v>2134</v>
      </c>
      <c r="C40" s="408">
        <f t="shared" si="6"/>
        <v>0.11663751639702667</v>
      </c>
      <c r="D40" s="51">
        <v>13583</v>
      </c>
      <c r="E40" s="420">
        <f t="shared" si="10"/>
        <v>0.74240271097507649</v>
      </c>
      <c r="F40" s="51">
        <v>807</v>
      </c>
      <c r="G40" s="408">
        <f t="shared" si="7"/>
        <v>4.4108001749016176E-2</v>
      </c>
      <c r="H40" s="51">
        <v>0</v>
      </c>
      <c r="I40" s="420">
        <f t="shared" ref="I40:I50" si="11">H40/N40</f>
        <v>0</v>
      </c>
      <c r="J40" s="51">
        <v>1739</v>
      </c>
      <c r="K40" s="328">
        <f t="shared" si="8"/>
        <v>9.5048097944905985E-2</v>
      </c>
      <c r="L40" s="51">
        <v>32</v>
      </c>
      <c r="M40" s="415">
        <f t="shared" si="9"/>
        <v>1.7490161783996502E-3</v>
      </c>
      <c r="N40" s="1428">
        <v>18296</v>
      </c>
      <c r="O40" s="432"/>
    </row>
    <row r="41" spans="1:16">
      <c r="A41" s="322">
        <v>2005</v>
      </c>
      <c r="B41" s="56">
        <v>2203</v>
      </c>
      <c r="C41" s="346">
        <f t="shared" si="6"/>
        <v>0.12292154893427072</v>
      </c>
      <c r="D41" s="56">
        <v>13308</v>
      </c>
      <c r="E41" s="418">
        <f t="shared" si="10"/>
        <v>0.74255105456980253</v>
      </c>
      <c r="F41" s="56">
        <v>700</v>
      </c>
      <c r="G41" s="346">
        <f t="shared" si="7"/>
        <v>3.9058140832496376E-2</v>
      </c>
      <c r="H41" s="275" t="s">
        <v>114</v>
      </c>
      <c r="I41" s="418"/>
      <c r="J41" s="56">
        <v>1686</v>
      </c>
      <c r="K41" s="326">
        <f t="shared" si="8"/>
        <v>9.407432206226983E-2</v>
      </c>
      <c r="L41" s="56">
        <v>23</v>
      </c>
      <c r="M41" s="421">
        <f t="shared" si="9"/>
        <v>1.2833389130677379E-3</v>
      </c>
      <c r="N41" s="1403">
        <v>17922</v>
      </c>
      <c r="O41" s="432"/>
    </row>
    <row r="42" spans="1:16">
      <c r="A42" s="317">
        <v>2006</v>
      </c>
      <c r="B42" s="51">
        <v>2288</v>
      </c>
      <c r="C42" s="408">
        <f t="shared" si="6"/>
        <v>0.1205098493626883</v>
      </c>
      <c r="D42" s="51">
        <v>14051</v>
      </c>
      <c r="E42" s="420">
        <f t="shared" si="10"/>
        <v>0.74007163172864221</v>
      </c>
      <c r="F42" s="51">
        <v>819</v>
      </c>
      <c r="G42" s="408">
        <f t="shared" si="7"/>
        <v>4.313704835141683E-2</v>
      </c>
      <c r="H42" s="274" t="s">
        <v>114</v>
      </c>
      <c r="I42" s="420"/>
      <c r="J42" s="51">
        <v>1797</v>
      </c>
      <c r="K42" s="328">
        <f t="shared" si="8"/>
        <v>9.464868850732118E-2</v>
      </c>
      <c r="L42" s="51">
        <v>28</v>
      </c>
      <c r="M42" s="415">
        <f t="shared" si="9"/>
        <v>1.4747708838091225E-3</v>
      </c>
      <c r="N42" s="1428">
        <v>18986</v>
      </c>
      <c r="O42" s="432"/>
    </row>
    <row r="43" spans="1:16">
      <c r="A43" s="322">
        <v>2007</v>
      </c>
      <c r="B43" s="56">
        <v>2435</v>
      </c>
      <c r="C43" s="346">
        <f t="shared" si="6"/>
        <v>0.127140768588137</v>
      </c>
      <c r="D43" s="56">
        <v>13905</v>
      </c>
      <c r="E43" s="418">
        <f t="shared" si="10"/>
        <v>0.7260338345864662</v>
      </c>
      <c r="F43" s="56">
        <v>832</v>
      </c>
      <c r="G43" s="346">
        <f t="shared" si="7"/>
        <v>4.3441938178780282E-2</v>
      </c>
      <c r="H43" s="275" t="s">
        <v>114</v>
      </c>
      <c r="I43" s="418"/>
      <c r="J43" s="56">
        <v>1945</v>
      </c>
      <c r="K43" s="326">
        <f t="shared" si="8"/>
        <v>0.10155597326649958</v>
      </c>
      <c r="L43" s="56">
        <v>33</v>
      </c>
      <c r="M43" s="421">
        <f t="shared" si="9"/>
        <v>1.7230576441102756E-3</v>
      </c>
      <c r="N43" s="1403">
        <v>19152</v>
      </c>
      <c r="O43" s="432"/>
    </row>
    <row r="44" spans="1:16">
      <c r="A44" s="317">
        <v>2008</v>
      </c>
      <c r="B44" s="51">
        <v>2505</v>
      </c>
      <c r="C44" s="408">
        <f t="shared" si="6"/>
        <v>0.12871236255266674</v>
      </c>
      <c r="D44" s="51">
        <v>14077</v>
      </c>
      <c r="E44" s="420">
        <f t="shared" si="10"/>
        <v>0.72330695714726134</v>
      </c>
      <c r="F44" s="51">
        <v>911</v>
      </c>
      <c r="G44" s="408">
        <f t="shared" si="7"/>
        <v>4.6809166581029696E-2</v>
      </c>
      <c r="H44" s="274" t="s">
        <v>114</v>
      </c>
      <c r="I44" s="420"/>
      <c r="J44" s="51">
        <v>1928</v>
      </c>
      <c r="K44" s="328">
        <f t="shared" si="8"/>
        <v>9.9064844311992598E-2</v>
      </c>
      <c r="L44" s="51">
        <v>39</v>
      </c>
      <c r="M44" s="415">
        <f t="shared" si="9"/>
        <v>2.0039050457301409E-3</v>
      </c>
      <c r="N44" s="1428">
        <v>19462</v>
      </c>
      <c r="O44" s="432"/>
    </row>
    <row r="45" spans="1:16">
      <c r="A45" s="322">
        <v>2009</v>
      </c>
      <c r="B45" s="56">
        <v>2343</v>
      </c>
      <c r="C45" s="346">
        <f t="shared" si="6"/>
        <v>0.12402731459425123</v>
      </c>
      <c r="D45" s="56">
        <v>13717</v>
      </c>
      <c r="E45" s="418">
        <f t="shared" si="10"/>
        <v>0.72611296384521729</v>
      </c>
      <c r="F45" s="56">
        <v>846</v>
      </c>
      <c r="G45" s="346">
        <f t="shared" si="7"/>
        <v>4.4783230109575987E-2</v>
      </c>
      <c r="H45" s="275" t="s">
        <v>114</v>
      </c>
      <c r="I45" s="418"/>
      <c r="J45" s="56">
        <v>1946</v>
      </c>
      <c r="K45" s="326">
        <f t="shared" si="8"/>
        <v>0.10301201630406014</v>
      </c>
      <c r="L45" s="56">
        <v>38</v>
      </c>
      <c r="M45" s="421">
        <f t="shared" si="9"/>
        <v>2.0115398867185433E-3</v>
      </c>
      <c r="N45" s="1403">
        <v>18891</v>
      </c>
      <c r="O45" s="432"/>
    </row>
    <row r="46" spans="1:16">
      <c r="A46" s="317">
        <v>2010</v>
      </c>
      <c r="B46" s="51">
        <v>2254</v>
      </c>
      <c r="C46" s="408">
        <f t="shared" si="6"/>
        <v>0.11895714587291535</v>
      </c>
      <c r="D46" s="51">
        <v>14066</v>
      </c>
      <c r="E46" s="420">
        <f t="shared" si="10"/>
        <v>0.74234747730631201</v>
      </c>
      <c r="F46" s="51">
        <v>815</v>
      </c>
      <c r="G46" s="408">
        <f t="shared" si="7"/>
        <v>4.3012455140384209E-2</v>
      </c>
      <c r="H46" s="274" t="s">
        <v>114</v>
      </c>
      <c r="I46" s="420"/>
      <c r="J46" s="51">
        <v>1780</v>
      </c>
      <c r="K46" s="328">
        <f t="shared" si="8"/>
        <v>9.39413130673422E-2</v>
      </c>
      <c r="L46" s="51">
        <v>32</v>
      </c>
      <c r="M46" s="415">
        <f t="shared" si="9"/>
        <v>1.6888325944690733E-3</v>
      </c>
      <c r="N46" s="1428">
        <v>18948</v>
      </c>
      <c r="O46" s="432"/>
    </row>
    <row r="47" spans="1:16">
      <c r="A47" s="322">
        <v>2011</v>
      </c>
      <c r="B47" s="56">
        <v>2323</v>
      </c>
      <c r="C47" s="346">
        <f t="shared" si="6"/>
        <v>0.12245005534763587</v>
      </c>
      <c r="D47" s="56">
        <v>13979</v>
      </c>
      <c r="E47" s="418">
        <f t="shared" si="10"/>
        <v>0.73686152548626849</v>
      </c>
      <c r="F47" s="56">
        <v>867</v>
      </c>
      <c r="G47" s="346">
        <f t="shared" si="7"/>
        <v>4.5701333614464185E-2</v>
      </c>
      <c r="H47" s="275" t="s">
        <v>114</v>
      </c>
      <c r="I47" s="418"/>
      <c r="J47" s="56">
        <v>1770</v>
      </c>
      <c r="K47" s="326">
        <f t="shared" si="8"/>
        <v>9.3300300458594693E-2</v>
      </c>
      <c r="L47" s="56">
        <v>31</v>
      </c>
      <c r="M47" s="421">
        <f t="shared" si="9"/>
        <v>1.6340730588793421E-3</v>
      </c>
      <c r="N47" s="1403">
        <v>18971</v>
      </c>
      <c r="O47" s="432"/>
    </row>
    <row r="48" spans="1:16">
      <c r="A48" s="317">
        <v>2012</v>
      </c>
      <c r="B48" s="51">
        <v>2255</v>
      </c>
      <c r="C48" s="408">
        <f t="shared" si="6"/>
        <v>0.1187779826178562</v>
      </c>
      <c r="D48" s="51">
        <v>14090</v>
      </c>
      <c r="E48" s="420">
        <f t="shared" si="10"/>
        <v>0.74216486700026341</v>
      </c>
      <c r="F48" s="51">
        <v>838</v>
      </c>
      <c r="G48" s="408">
        <f t="shared" si="7"/>
        <v>4.4140110613642349E-2</v>
      </c>
      <c r="H48" s="51">
        <v>0</v>
      </c>
      <c r="I48" s="420">
        <f t="shared" si="11"/>
        <v>0</v>
      </c>
      <c r="J48" s="51">
        <v>1778</v>
      </c>
      <c r="K48" s="328">
        <f t="shared" si="8"/>
        <v>9.3652883855675537E-2</v>
      </c>
      <c r="L48" s="51">
        <v>24</v>
      </c>
      <c r="M48" s="415">
        <f t="shared" si="9"/>
        <v>1.2641559125625493E-3</v>
      </c>
      <c r="N48" s="1428">
        <v>18985</v>
      </c>
      <c r="O48" s="432"/>
    </row>
    <row r="49" spans="1:15">
      <c r="A49" s="322">
        <v>2013</v>
      </c>
      <c r="B49" s="56">
        <v>2294</v>
      </c>
      <c r="C49" s="346">
        <f t="shared" si="6"/>
        <v>0.12087043574477054</v>
      </c>
      <c r="D49" s="56">
        <v>14025</v>
      </c>
      <c r="E49" s="418">
        <f t="shared" si="10"/>
        <v>0.73897465619895675</v>
      </c>
      <c r="F49" s="56">
        <v>845</v>
      </c>
      <c r="G49" s="346">
        <f t="shared" si="7"/>
        <v>4.4522893724643027E-2</v>
      </c>
      <c r="H49" s="56">
        <v>0</v>
      </c>
      <c r="I49" s="418">
        <f t="shared" si="11"/>
        <v>0</v>
      </c>
      <c r="J49" s="56">
        <v>1793</v>
      </c>
      <c r="K49" s="326">
        <f t="shared" si="8"/>
        <v>9.4472838400337211E-2</v>
      </c>
      <c r="L49" s="56">
        <v>22</v>
      </c>
      <c r="M49" s="421">
        <f t="shared" si="9"/>
        <v>1.1591759312924812E-3</v>
      </c>
      <c r="N49" s="1403">
        <v>18979</v>
      </c>
      <c r="O49" s="432"/>
    </row>
    <row r="50" spans="1:15">
      <c r="A50" s="317">
        <v>2014</v>
      </c>
      <c r="B50" s="51">
        <v>2311</v>
      </c>
      <c r="C50" s="408">
        <f t="shared" si="6"/>
        <v>0.12436766763534603</v>
      </c>
      <c r="D50" s="51">
        <v>13632</v>
      </c>
      <c r="E50" s="420">
        <f t="shared" si="10"/>
        <v>0.73361317403939297</v>
      </c>
      <c r="F50" s="51">
        <v>877</v>
      </c>
      <c r="G50" s="408">
        <f t="shared" si="7"/>
        <v>4.7196211387364115E-2</v>
      </c>
      <c r="H50" s="51">
        <v>0</v>
      </c>
      <c r="I50" s="420">
        <f t="shared" si="11"/>
        <v>0</v>
      </c>
      <c r="J50" s="51">
        <v>1731</v>
      </c>
      <c r="K50" s="328">
        <f t="shared" si="8"/>
        <v>9.3154665805618334E-2</v>
      </c>
      <c r="L50" s="51">
        <v>31</v>
      </c>
      <c r="M50" s="415">
        <f t="shared" si="9"/>
        <v>1.6682811322785492E-3</v>
      </c>
      <c r="N50" s="1428">
        <v>18582</v>
      </c>
      <c r="O50" s="432"/>
    </row>
    <row r="51" spans="1:15">
      <c r="A51" s="322">
        <v>2015</v>
      </c>
      <c r="B51" s="56">
        <v>2240</v>
      </c>
      <c r="C51" s="346">
        <f t="shared" si="6"/>
        <v>0.12133687232544282</v>
      </c>
      <c r="D51" s="56">
        <v>13684</v>
      </c>
      <c r="E51" s="418">
        <f t="shared" si="10"/>
        <v>0.74123828611667841</v>
      </c>
      <c r="F51" s="56">
        <v>866</v>
      </c>
      <c r="G51" s="346">
        <f t="shared" si="7"/>
        <v>4.6909701532961381E-2</v>
      </c>
      <c r="H51" s="275" t="s">
        <v>114</v>
      </c>
      <c r="I51" s="418"/>
      <c r="J51" s="56">
        <v>1645</v>
      </c>
      <c r="K51" s="326">
        <f t="shared" si="8"/>
        <v>8.910676561399708E-2</v>
      </c>
      <c r="L51" s="56">
        <v>25</v>
      </c>
      <c r="M51" s="421">
        <f t="shared" si="9"/>
        <v>1.3542061643464602E-3</v>
      </c>
      <c r="N51" s="1403">
        <v>18461</v>
      </c>
      <c r="O51" s="432"/>
    </row>
    <row r="52" spans="1:15">
      <c r="A52" s="317">
        <v>2016</v>
      </c>
      <c r="B52" s="1714">
        <v>2233</v>
      </c>
      <c r="C52" s="1708">
        <f t="shared" si="6"/>
        <v>0.12359550561797752</v>
      </c>
      <c r="D52" s="1714">
        <v>13340</v>
      </c>
      <c r="E52" s="1715">
        <f t="shared" si="10"/>
        <v>0.73836276083467089</v>
      </c>
      <c r="F52" s="1714">
        <v>817</v>
      </c>
      <c r="G52" s="1708">
        <f t="shared" si="7"/>
        <v>4.5220567886201359E-2</v>
      </c>
      <c r="H52" s="1684" t="s">
        <v>114</v>
      </c>
      <c r="I52" s="1715"/>
      <c r="J52" s="1714">
        <v>1659</v>
      </c>
      <c r="K52" s="1709">
        <f t="shared" si="8"/>
        <v>9.1824874079814031E-2</v>
      </c>
      <c r="L52" s="1714">
        <v>17</v>
      </c>
      <c r="M52" s="1716">
        <f t="shared" si="9"/>
        <v>9.4094204903968557E-4</v>
      </c>
      <c r="N52" s="1717">
        <v>18067</v>
      </c>
      <c r="O52" s="432"/>
    </row>
    <row r="53" spans="1:15">
      <c r="A53" s="322">
        <v>2017</v>
      </c>
      <c r="B53" s="56">
        <v>2139</v>
      </c>
      <c r="C53" s="326">
        <f t="shared" si="6"/>
        <v>0.12206117324811687</v>
      </c>
      <c r="D53" s="56">
        <v>12880</v>
      </c>
      <c r="E53" s="421">
        <f t="shared" si="10"/>
        <v>0.73499201095640265</v>
      </c>
      <c r="F53" s="56">
        <v>821</v>
      </c>
      <c r="G53" s="326">
        <f t="shared" si="7"/>
        <v>4.6850034238758276E-2</v>
      </c>
      <c r="H53" s="275" t="s">
        <v>114</v>
      </c>
      <c r="I53" s="421"/>
      <c r="J53" s="56">
        <v>1667</v>
      </c>
      <c r="K53" s="326">
        <f t="shared" si="8"/>
        <v>9.5126683405615156E-2</v>
      </c>
      <c r="L53" s="56">
        <v>16</v>
      </c>
      <c r="M53" s="421">
        <f t="shared" si="9"/>
        <v>9.130335539831089E-4</v>
      </c>
      <c r="N53" s="1403">
        <v>17524</v>
      </c>
      <c r="O53" s="432"/>
    </row>
    <row r="54" spans="1:15">
      <c r="A54" s="60">
        <v>2018</v>
      </c>
      <c r="B54" s="1714">
        <v>2095</v>
      </c>
      <c r="C54" s="1708">
        <f t="shared" si="6"/>
        <v>0.12304710442852108</v>
      </c>
      <c r="D54" s="1714">
        <v>12564</v>
      </c>
      <c r="E54" s="1715">
        <f t="shared" si="10"/>
        <v>0.73793022436273936</v>
      </c>
      <c r="F54" s="1714">
        <v>724</v>
      </c>
      <c r="G54" s="1708">
        <f t="shared" si="7"/>
        <v>4.2523199812052152E-2</v>
      </c>
      <c r="H54" s="1714">
        <v>0</v>
      </c>
      <c r="I54" s="1715">
        <f t="shared" ref="I54:I57" si="12">H54/N54</f>
        <v>0</v>
      </c>
      <c r="J54" s="1714">
        <v>1621</v>
      </c>
      <c r="K54" s="1709">
        <f t="shared" si="8"/>
        <v>9.5207329965934451E-2</v>
      </c>
      <c r="L54" s="1714">
        <v>22</v>
      </c>
      <c r="M54" s="1716">
        <f t="shared" si="9"/>
        <v>1.292141430752966E-3</v>
      </c>
      <c r="N54" s="1717">
        <v>17026</v>
      </c>
    </row>
    <row r="55" spans="1:15">
      <c r="A55" s="73">
        <v>2019</v>
      </c>
      <c r="B55" s="56">
        <v>1926</v>
      </c>
      <c r="C55" s="326">
        <f t="shared" si="6"/>
        <v>0.11440451440451441</v>
      </c>
      <c r="D55" s="56">
        <v>12506</v>
      </c>
      <c r="E55" s="421">
        <f t="shared" si="10"/>
        <v>0.74285714285714288</v>
      </c>
      <c r="F55" s="56">
        <v>754</v>
      </c>
      <c r="G55" s="326">
        <f t="shared" si="7"/>
        <v>4.4787644787644784E-2</v>
      </c>
      <c r="H55" s="56">
        <v>0</v>
      </c>
      <c r="I55" s="421">
        <f t="shared" si="12"/>
        <v>0</v>
      </c>
      <c r="J55" s="56">
        <v>1619</v>
      </c>
      <c r="K55" s="326">
        <f t="shared" si="8"/>
        <v>9.6168696168696166E-2</v>
      </c>
      <c r="L55" s="56">
        <v>30</v>
      </c>
      <c r="M55" s="421">
        <f t="shared" si="9"/>
        <v>1.782001782001782E-3</v>
      </c>
      <c r="N55" s="1403">
        <v>16835</v>
      </c>
    </row>
    <row r="56" spans="1:15">
      <c r="A56" s="597">
        <v>2020</v>
      </c>
      <c r="B56" s="1714">
        <v>1909</v>
      </c>
      <c r="C56" s="1708">
        <f t="shared" si="6"/>
        <v>0.12076927943316253</v>
      </c>
      <c r="D56" s="1714">
        <v>11675</v>
      </c>
      <c r="E56" s="1715">
        <f t="shared" si="10"/>
        <v>0.73859682419181372</v>
      </c>
      <c r="F56" s="1714">
        <v>701</v>
      </c>
      <c r="G56" s="1708">
        <f t="shared" si="7"/>
        <v>4.4347441007148734E-2</v>
      </c>
      <c r="H56" s="1714">
        <v>0</v>
      </c>
      <c r="I56" s="1715">
        <f t="shared" si="12"/>
        <v>0</v>
      </c>
      <c r="J56" s="1714">
        <v>1489</v>
      </c>
      <c r="K56" s="1709">
        <f t="shared" si="8"/>
        <v>9.419877269564117E-2</v>
      </c>
      <c r="L56" s="1714">
        <v>33</v>
      </c>
      <c r="M56" s="1716">
        <f t="shared" si="9"/>
        <v>2.0876826722338203E-3</v>
      </c>
      <c r="N56" s="1717">
        <v>15807</v>
      </c>
    </row>
    <row r="57" spans="1:15">
      <c r="A57" s="803">
        <v>2021</v>
      </c>
      <c r="B57" s="56">
        <v>1917</v>
      </c>
      <c r="C57" s="326">
        <f t="shared" si="6"/>
        <v>0.12259384792479376</v>
      </c>
      <c r="D57" s="56">
        <v>11429</v>
      </c>
      <c r="E57" s="421">
        <f t="shared" si="10"/>
        <v>0.73089467289121957</v>
      </c>
      <c r="F57" s="56">
        <v>785</v>
      </c>
      <c r="G57" s="326">
        <f t="shared" si="7"/>
        <v>5.0201445290017264E-2</v>
      </c>
      <c r="H57" s="56">
        <v>0</v>
      </c>
      <c r="I57" s="421">
        <f t="shared" si="12"/>
        <v>0</v>
      </c>
      <c r="J57" s="56">
        <v>1476</v>
      </c>
      <c r="K57" s="326">
        <f t="shared" si="8"/>
        <v>9.4391507322376417E-2</v>
      </c>
      <c r="L57" s="56">
        <v>30</v>
      </c>
      <c r="M57" s="421">
        <f t="shared" si="9"/>
        <v>1.9185265715930167E-3</v>
      </c>
      <c r="N57" s="1403">
        <v>15637</v>
      </c>
    </row>
    <row r="58" spans="1:15">
      <c r="A58" s="2546" t="s">
        <v>189</v>
      </c>
      <c r="B58" s="2547"/>
      <c r="C58" s="2547"/>
      <c r="D58" s="2547"/>
      <c r="E58" s="2547"/>
      <c r="F58" s="2547"/>
      <c r="G58" s="2547"/>
      <c r="H58" s="2547"/>
      <c r="I58" s="2547"/>
      <c r="J58" s="2547"/>
      <c r="K58" s="2547"/>
      <c r="L58" s="2547"/>
      <c r="M58" s="2547"/>
      <c r="N58" s="2548"/>
    </row>
    <row r="59" spans="1:15">
      <c r="A59" s="22"/>
    </row>
    <row r="60" spans="1:15">
      <c r="A60" s="2464" t="s">
        <v>117</v>
      </c>
      <c r="B60" s="2464"/>
      <c r="C60" s="2464"/>
      <c r="D60" s="2464"/>
      <c r="E60" s="2464"/>
      <c r="F60" s="2464"/>
      <c r="G60" s="2464"/>
      <c r="H60" s="2464"/>
      <c r="I60" s="2464"/>
      <c r="J60" s="2464"/>
      <c r="K60" s="2464"/>
      <c r="L60" s="2464"/>
      <c r="M60" s="2464"/>
      <c r="N60" s="2464"/>
    </row>
  </sheetData>
  <mergeCells count="23">
    <mergeCell ref="A28:N28"/>
    <mergeCell ref="A30:N30"/>
    <mergeCell ref="A33:A35"/>
    <mergeCell ref="A1:N1"/>
    <mergeCell ref="A3:A5"/>
    <mergeCell ref="B3:M3"/>
    <mergeCell ref="N3:N5"/>
    <mergeCell ref="B4:C4"/>
    <mergeCell ref="D4:E4"/>
    <mergeCell ref="F4:G4"/>
    <mergeCell ref="H4:I4"/>
    <mergeCell ref="J4:K4"/>
    <mergeCell ref="L4:M4"/>
    <mergeCell ref="A60:N60"/>
    <mergeCell ref="B33:M33"/>
    <mergeCell ref="N33:N35"/>
    <mergeCell ref="B34:C34"/>
    <mergeCell ref="D34:E34"/>
    <mergeCell ref="F34:G34"/>
    <mergeCell ref="H34:I34"/>
    <mergeCell ref="J34:K34"/>
    <mergeCell ref="L34:M34"/>
    <mergeCell ref="A58:N58"/>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A18E-4DC1-4F6C-8B15-2EB6647341F4}">
  <dimension ref="A1:M42"/>
  <sheetViews>
    <sheetView workbookViewId="0">
      <selection sqref="A1:K1"/>
    </sheetView>
  </sheetViews>
  <sheetFormatPr defaultColWidth="9" defaultRowHeight="14"/>
  <cols>
    <col min="1" max="1" width="14" style="45" customWidth="1"/>
    <col min="2" max="9" width="11" style="45" customWidth="1"/>
    <col min="10" max="10" width="10.83203125" style="45" customWidth="1"/>
    <col min="11" max="11" width="10.83203125" style="54" customWidth="1"/>
    <col min="12" max="12" width="9" style="45"/>
    <col min="13" max="13" width="10.08203125" style="45" customWidth="1"/>
    <col min="14" max="14" width="11.83203125" style="45" customWidth="1"/>
    <col min="15" max="16384" width="9" style="45"/>
  </cols>
  <sheetData>
    <row r="1" spans="1:13" ht="25" customHeight="1">
      <c r="A1" s="2453" t="s">
        <v>1582</v>
      </c>
      <c r="B1" s="2453"/>
      <c r="C1" s="2453"/>
      <c r="D1" s="2453"/>
      <c r="E1" s="2453"/>
      <c r="F1" s="2453"/>
      <c r="G1" s="2453"/>
      <c r="H1" s="2453"/>
      <c r="I1" s="2453"/>
      <c r="J1" s="2453"/>
      <c r="K1" s="2453"/>
      <c r="L1" s="22"/>
      <c r="M1" s="22"/>
    </row>
    <row r="3" spans="1:13" ht="38.15" customHeight="1">
      <c r="A3" s="2839" t="s">
        <v>875</v>
      </c>
      <c r="B3" s="2840"/>
      <c r="C3" s="2840"/>
      <c r="D3" s="2840"/>
      <c r="E3" s="2840"/>
      <c r="F3" s="2840"/>
      <c r="G3" s="2840"/>
      <c r="H3" s="2840"/>
      <c r="I3" s="2840"/>
      <c r="J3" s="2840"/>
      <c r="K3" s="2841"/>
    </row>
    <row r="5" spans="1:13" ht="17.5">
      <c r="A5" s="2957" t="s">
        <v>338</v>
      </c>
      <c r="B5" s="3067" t="s">
        <v>876</v>
      </c>
      <c r="C5" s="3068"/>
      <c r="D5" s="3068"/>
      <c r="E5" s="3068"/>
      <c r="F5" s="3068"/>
      <c r="G5" s="3068"/>
      <c r="H5" s="3068"/>
      <c r="I5" s="3068"/>
      <c r="J5" s="3068"/>
      <c r="K5" s="3068"/>
      <c r="M5" s="29"/>
    </row>
    <row r="6" spans="1:13" s="66" customFormat="1" ht="46">
      <c r="A6" s="2958"/>
      <c r="B6" s="587" t="s">
        <v>89</v>
      </c>
      <c r="C6" s="271" t="s">
        <v>85</v>
      </c>
      <c r="D6" s="563" t="s">
        <v>90</v>
      </c>
      <c r="E6" s="1169" t="s">
        <v>91</v>
      </c>
      <c r="F6" s="271" t="s">
        <v>92</v>
      </c>
      <c r="G6" s="271" t="s">
        <v>93</v>
      </c>
      <c r="H6" s="271" t="s">
        <v>94</v>
      </c>
      <c r="I6" s="271" t="s">
        <v>95</v>
      </c>
      <c r="J6" s="271" t="s">
        <v>96</v>
      </c>
      <c r="K6" s="272" t="s">
        <v>97</v>
      </c>
      <c r="M6" s="54"/>
    </row>
    <row r="7" spans="1:13">
      <c r="A7" s="1060">
        <v>2011</v>
      </c>
      <c r="B7" s="1035">
        <v>0.151</v>
      </c>
      <c r="C7" s="1035">
        <v>0.27800000000000002</v>
      </c>
      <c r="D7" s="1170" t="s">
        <v>114</v>
      </c>
      <c r="E7" s="1035">
        <v>0.11799999999999999</v>
      </c>
      <c r="F7" s="1035">
        <v>0.13</v>
      </c>
      <c r="G7" s="1170" t="s">
        <v>114</v>
      </c>
      <c r="H7" s="1035">
        <v>0.25900000000000001</v>
      </c>
      <c r="I7" s="1035">
        <v>0.22500000000000001</v>
      </c>
      <c r="J7" s="1035">
        <v>0.314</v>
      </c>
      <c r="K7" s="1035">
        <v>0.23</v>
      </c>
      <c r="M7" s="54"/>
    </row>
    <row r="8" spans="1:13">
      <c r="A8" s="1038">
        <v>2012</v>
      </c>
      <c r="B8" s="1037">
        <v>0.13200000000000001</v>
      </c>
      <c r="C8" s="1037">
        <v>0.218</v>
      </c>
      <c r="D8" s="1037">
        <v>5.3999999999999999E-2</v>
      </c>
      <c r="E8" s="1037">
        <v>0.14299999999999999</v>
      </c>
      <c r="F8" s="1037">
        <v>0.11600000000000001</v>
      </c>
      <c r="G8" s="1037">
        <v>0.13700000000000001</v>
      </c>
      <c r="H8" s="1037">
        <v>0.20100000000000001</v>
      </c>
      <c r="I8" s="1037">
        <v>0.11600000000000001</v>
      </c>
      <c r="J8" s="1037">
        <v>0.21</v>
      </c>
      <c r="K8" s="1037">
        <v>0.189</v>
      </c>
      <c r="M8" s="54"/>
    </row>
    <row r="9" spans="1:13">
      <c r="A9" s="1060">
        <v>2013</v>
      </c>
      <c r="B9" s="1035">
        <v>0.11799999999999999</v>
      </c>
      <c r="C9" s="1035">
        <v>0.20300000000000001</v>
      </c>
      <c r="D9" s="1170" t="s">
        <v>114</v>
      </c>
      <c r="E9" s="1035">
        <v>0.126</v>
      </c>
      <c r="F9" s="1035">
        <v>0.10199999999999999</v>
      </c>
      <c r="G9" s="1035">
        <v>0.161</v>
      </c>
      <c r="H9" s="1035">
        <v>0.19</v>
      </c>
      <c r="I9" s="1170" t="s">
        <v>114</v>
      </c>
      <c r="J9" s="1035">
        <v>0.19900000000000001</v>
      </c>
      <c r="K9" s="1035">
        <v>0.15</v>
      </c>
      <c r="M9" s="54"/>
    </row>
    <row r="10" spans="1:13">
      <c r="A10" s="1038">
        <v>2014</v>
      </c>
      <c r="B10" s="1037">
        <v>9.8000000000000004E-2</v>
      </c>
      <c r="C10" s="1037">
        <v>0.25900000000000001</v>
      </c>
      <c r="D10" s="1037">
        <v>7.0999999999999994E-2</v>
      </c>
      <c r="E10" s="1037">
        <v>0.11899999999999999</v>
      </c>
      <c r="F10" s="1037">
        <v>8.5999999999999993E-2</v>
      </c>
      <c r="G10" s="1037">
        <v>0.22</v>
      </c>
      <c r="H10" s="1037">
        <v>0.25900000000000001</v>
      </c>
      <c r="I10" s="1037">
        <v>0.182</v>
      </c>
      <c r="J10" s="1037">
        <v>0.245</v>
      </c>
      <c r="K10" s="1037">
        <v>0.16500000000000001</v>
      </c>
      <c r="M10" s="54"/>
    </row>
    <row r="11" spans="1:13">
      <c r="A11" s="1060">
        <v>2015</v>
      </c>
      <c r="B11" s="1035">
        <v>0.124</v>
      </c>
      <c r="C11" s="1035">
        <v>0.20399999999999999</v>
      </c>
      <c r="D11" s="1035">
        <v>8.4000000000000005E-2</v>
      </c>
      <c r="E11" s="1035">
        <v>0.11799999999999999</v>
      </c>
      <c r="F11" s="1035">
        <v>0.11</v>
      </c>
      <c r="G11" s="1170" t="s">
        <v>114</v>
      </c>
      <c r="H11" s="1035">
        <v>0.20699999999999999</v>
      </c>
      <c r="I11" s="1035">
        <v>0.20399999999999999</v>
      </c>
      <c r="J11" s="1035">
        <v>0.28999999999999998</v>
      </c>
      <c r="K11" s="1035">
        <v>0.14199999999999999</v>
      </c>
      <c r="M11" s="54"/>
    </row>
    <row r="12" spans="1:13">
      <c r="A12" s="1038">
        <v>2016</v>
      </c>
      <c r="B12" s="1037">
        <v>0.126</v>
      </c>
      <c r="C12" s="1037">
        <v>0.184</v>
      </c>
      <c r="D12" s="1037">
        <v>7.8E-2</v>
      </c>
      <c r="E12" s="1037">
        <v>0.113</v>
      </c>
      <c r="F12" s="1037">
        <v>8.5999999999999993E-2</v>
      </c>
      <c r="G12" s="1171" t="s">
        <v>114</v>
      </c>
      <c r="H12" s="1037">
        <v>0.192</v>
      </c>
      <c r="I12" s="1037">
        <v>0.13400000000000001</v>
      </c>
      <c r="J12" s="1037">
        <v>0.25700000000000001</v>
      </c>
      <c r="K12" s="1037">
        <v>0.14899999999999999</v>
      </c>
      <c r="M12" s="54"/>
    </row>
    <row r="13" spans="1:13">
      <c r="A13" s="1060">
        <v>2017</v>
      </c>
      <c r="B13" s="1035">
        <v>0.11899999999999999</v>
      </c>
      <c r="C13" s="1035">
        <v>0.19600000000000001</v>
      </c>
      <c r="D13" s="1170" t="s">
        <v>114</v>
      </c>
      <c r="E13" s="1035">
        <v>0.09</v>
      </c>
      <c r="F13" s="1035">
        <v>0.11</v>
      </c>
      <c r="G13" s="1170" t="s">
        <v>114</v>
      </c>
      <c r="H13" s="1035">
        <v>0.248</v>
      </c>
      <c r="I13" s="1035">
        <v>9.1999999999999998E-2</v>
      </c>
      <c r="J13" s="1035">
        <v>0.22900000000000001</v>
      </c>
      <c r="K13" s="1035">
        <v>0.155</v>
      </c>
      <c r="M13" s="54"/>
    </row>
    <row r="14" spans="1:13">
      <c r="A14" s="1038">
        <v>2018</v>
      </c>
      <c r="B14" s="1037">
        <v>0.11799999999999999</v>
      </c>
      <c r="C14" s="1037">
        <v>0.223</v>
      </c>
      <c r="D14" s="1037">
        <v>7.8E-2</v>
      </c>
      <c r="E14" s="1037">
        <v>0.108</v>
      </c>
      <c r="F14" s="1037">
        <v>9.1999999999999998E-2</v>
      </c>
      <c r="G14" s="1037">
        <v>0.13400000000000001</v>
      </c>
      <c r="H14" s="1037">
        <v>0.19700000000000001</v>
      </c>
      <c r="I14" s="1037">
        <v>0.112</v>
      </c>
      <c r="J14" s="1037">
        <v>0.19800000000000001</v>
      </c>
      <c r="K14" s="1171" t="s">
        <v>114</v>
      </c>
      <c r="M14" s="54"/>
    </row>
    <row r="15" spans="1:13">
      <c r="A15" s="1060">
        <v>2019</v>
      </c>
      <c r="B15" s="1035">
        <v>0.128</v>
      </c>
      <c r="C15" s="1035">
        <v>0.189</v>
      </c>
      <c r="D15" s="1035">
        <v>5.8000000000000003E-2</v>
      </c>
      <c r="E15" s="1035">
        <v>8.8999999999999996E-2</v>
      </c>
      <c r="F15" s="1035">
        <v>8.3000000000000004E-2</v>
      </c>
      <c r="G15" s="1170" t="s">
        <v>114</v>
      </c>
      <c r="H15" s="1035">
        <v>0.109</v>
      </c>
      <c r="I15" s="1035">
        <v>0.13500000000000001</v>
      </c>
      <c r="J15" s="1035">
        <v>0.18099999999999999</v>
      </c>
      <c r="K15" s="1035">
        <v>0.1</v>
      </c>
      <c r="M15" s="54"/>
    </row>
    <row r="16" spans="1:13">
      <c r="A16" s="1038">
        <v>2020</v>
      </c>
      <c r="B16" s="1037">
        <v>0.107</v>
      </c>
      <c r="C16" s="1037">
        <v>0.17399999999999999</v>
      </c>
      <c r="D16" s="1037">
        <v>6.5000000000000002E-2</v>
      </c>
      <c r="E16" s="1037">
        <v>9.9000000000000005E-2</v>
      </c>
      <c r="F16" s="1037">
        <v>7.6999999999999999E-2</v>
      </c>
      <c r="G16" s="1037">
        <v>0.112</v>
      </c>
      <c r="H16" s="1037">
        <v>0.14000000000000001</v>
      </c>
      <c r="I16" s="1037">
        <v>0.13600000000000001</v>
      </c>
      <c r="J16" s="1037">
        <v>0.187</v>
      </c>
      <c r="K16" s="1171" t="s">
        <v>114</v>
      </c>
      <c r="M16" s="54"/>
    </row>
    <row r="17" spans="1:13">
      <c r="A17" s="92">
        <v>2021</v>
      </c>
      <c r="B17" s="1515">
        <v>7.8E-2</v>
      </c>
      <c r="C17" s="1515">
        <v>0.16500000000000001</v>
      </c>
      <c r="D17" s="1170" t="s">
        <v>114</v>
      </c>
      <c r="E17" s="1515">
        <v>8.1000000000000003E-2</v>
      </c>
      <c r="F17" s="1515">
        <v>8.2000000000000003E-2</v>
      </c>
      <c r="G17" s="1515">
        <v>0.11600000000000001</v>
      </c>
      <c r="H17" s="1170" t="s">
        <v>114</v>
      </c>
      <c r="I17" s="1515">
        <v>0.11899999999999999</v>
      </c>
      <c r="J17" s="1515">
        <v>0.151</v>
      </c>
      <c r="K17" s="1170" t="s">
        <v>114</v>
      </c>
      <c r="M17" s="54"/>
    </row>
    <row r="18" spans="1:13" ht="28.5" customHeight="1">
      <c r="A18" s="2680" t="s">
        <v>708</v>
      </c>
      <c r="B18" s="2681"/>
      <c r="C18" s="2681"/>
      <c r="D18" s="2681"/>
      <c r="E18" s="2681"/>
      <c r="F18" s="2681"/>
      <c r="G18" s="2681"/>
      <c r="H18" s="2681"/>
      <c r="I18" s="2681"/>
      <c r="J18" s="2681"/>
      <c r="K18" s="2682"/>
      <c r="M18" s="54"/>
    </row>
    <row r="20" spans="1:13">
      <c r="A20" s="2778" t="s">
        <v>664</v>
      </c>
      <c r="B20" s="2515"/>
      <c r="C20" s="2515"/>
      <c r="D20" s="2515"/>
      <c r="E20" s="2515"/>
      <c r="F20" s="2515"/>
      <c r="G20" s="2515"/>
      <c r="H20" s="2515"/>
      <c r="I20" s="2515"/>
    </row>
    <row r="21" spans="1:13">
      <c r="A21" s="22"/>
      <c r="B21" s="22"/>
      <c r="C21" s="22"/>
      <c r="D21" s="22"/>
      <c r="E21" s="22"/>
      <c r="F21" s="22"/>
      <c r="G21" s="22"/>
      <c r="H21" s="22"/>
      <c r="I21" s="22"/>
    </row>
    <row r="22" spans="1:13">
      <c r="A22" s="22"/>
      <c r="B22" s="22"/>
      <c r="C22" s="22"/>
      <c r="D22" s="22"/>
      <c r="E22" s="22"/>
      <c r="F22" s="22"/>
      <c r="G22" s="22"/>
      <c r="H22" s="22"/>
      <c r="I22" s="22"/>
    </row>
    <row r="23" spans="1:13" ht="34.5" customHeight="1">
      <c r="A23" s="2842" t="s">
        <v>672</v>
      </c>
      <c r="B23" s="2843"/>
      <c r="C23" s="2843"/>
      <c r="D23" s="2843"/>
      <c r="E23" s="2843"/>
      <c r="F23" s="2843"/>
      <c r="G23" s="2843"/>
      <c r="H23" s="2843"/>
      <c r="I23" s="2843"/>
      <c r="J23" s="2843"/>
      <c r="K23" s="2844"/>
    </row>
    <row r="25" spans="1:13" ht="17.5">
      <c r="A25" s="2957" t="s">
        <v>338</v>
      </c>
      <c r="B25" s="3067" t="s">
        <v>877</v>
      </c>
      <c r="C25" s="3068"/>
      <c r="D25" s="3068"/>
      <c r="E25" s="3068"/>
      <c r="F25" s="3068"/>
      <c r="G25" s="3068"/>
      <c r="H25" s="3068"/>
      <c r="I25" s="3068"/>
      <c r="J25" s="3068"/>
      <c r="K25" s="3068"/>
      <c r="M25" s="29"/>
    </row>
    <row r="26" spans="1:13" s="66" customFormat="1" ht="46">
      <c r="A26" s="2958"/>
      <c r="B26" s="587" t="s">
        <v>89</v>
      </c>
      <c r="C26" s="271" t="s">
        <v>85</v>
      </c>
      <c r="D26" s="563" t="s">
        <v>90</v>
      </c>
      <c r="E26" s="1169" t="s">
        <v>91</v>
      </c>
      <c r="F26" s="271" t="s">
        <v>92</v>
      </c>
      <c r="G26" s="271" t="s">
        <v>93</v>
      </c>
      <c r="H26" s="271" t="s">
        <v>94</v>
      </c>
      <c r="I26" s="271" t="s">
        <v>95</v>
      </c>
      <c r="J26" s="271" t="s">
        <v>96</v>
      </c>
      <c r="K26" s="272" t="s">
        <v>97</v>
      </c>
      <c r="M26" s="54"/>
    </row>
    <row r="27" spans="1:13">
      <c r="A27" s="1060">
        <v>2011</v>
      </c>
      <c r="B27" s="1035">
        <v>0.16200000000000001</v>
      </c>
      <c r="C27" s="1035">
        <v>0.254</v>
      </c>
      <c r="D27" s="1035">
        <v>8.4000000000000005E-2</v>
      </c>
      <c r="E27" s="1035">
        <v>0.11600000000000001</v>
      </c>
      <c r="F27" s="1035">
        <v>0.153</v>
      </c>
      <c r="G27" s="1035">
        <v>0.17699999999999999</v>
      </c>
      <c r="H27" s="1035">
        <v>0.255</v>
      </c>
      <c r="I27" s="1035">
        <v>0.221</v>
      </c>
      <c r="J27" s="1035">
        <v>0.17499999999999999</v>
      </c>
      <c r="K27" s="1035">
        <v>0.23400000000000001</v>
      </c>
      <c r="M27" s="54"/>
    </row>
    <row r="28" spans="1:13">
      <c r="A28" s="1038">
        <v>2012</v>
      </c>
      <c r="B28" s="1037">
        <v>0.14099999999999999</v>
      </c>
      <c r="C28" s="1037">
        <v>0.20699999999999999</v>
      </c>
      <c r="D28" s="1037">
        <v>6.2E-2</v>
      </c>
      <c r="E28" s="1037">
        <v>0.13500000000000001</v>
      </c>
      <c r="F28" s="1037">
        <v>0.14299999999999999</v>
      </c>
      <c r="G28" s="1037">
        <v>0.13300000000000001</v>
      </c>
      <c r="H28" s="1037">
        <v>0.20200000000000001</v>
      </c>
      <c r="I28" s="1037">
        <v>0.13600000000000001</v>
      </c>
      <c r="J28" s="1037">
        <v>0.192</v>
      </c>
      <c r="K28" s="1037">
        <v>0.17199999999999999</v>
      </c>
      <c r="M28" s="54"/>
    </row>
    <row r="29" spans="1:13">
      <c r="A29" s="1060">
        <v>2013</v>
      </c>
      <c r="B29" s="1035">
        <v>0.124</v>
      </c>
      <c r="C29" s="1035">
        <v>0.19600000000000001</v>
      </c>
      <c r="D29" s="1170" t="s">
        <v>114</v>
      </c>
      <c r="E29" s="1035">
        <v>0.11899999999999999</v>
      </c>
      <c r="F29" s="1035">
        <v>0.125</v>
      </c>
      <c r="G29" s="1035">
        <v>0.14399999999999999</v>
      </c>
      <c r="H29" s="1035">
        <v>0.185</v>
      </c>
      <c r="I29" s="1035">
        <v>0.13700000000000001</v>
      </c>
      <c r="J29" s="1035">
        <v>0.16900000000000001</v>
      </c>
      <c r="K29" s="1035">
        <v>0.14599999999999999</v>
      </c>
      <c r="M29" s="54"/>
    </row>
    <row r="30" spans="1:13">
      <c r="A30" s="1038">
        <v>2014</v>
      </c>
      <c r="B30" s="1037">
        <v>0.106</v>
      </c>
      <c r="C30" s="1037">
        <v>0.25600000000000001</v>
      </c>
      <c r="D30" s="1037">
        <v>7.0999999999999994E-2</v>
      </c>
      <c r="E30" s="1037">
        <v>0.122</v>
      </c>
      <c r="F30" s="1037">
        <v>0.106</v>
      </c>
      <c r="G30" s="1037">
        <v>0.223</v>
      </c>
      <c r="H30" s="1037">
        <v>0.23499999999999999</v>
      </c>
      <c r="I30" s="1037">
        <v>0.18</v>
      </c>
      <c r="J30" s="1037">
        <v>0.17699999999999999</v>
      </c>
      <c r="K30" s="1037">
        <v>0.16300000000000001</v>
      </c>
      <c r="M30" s="54"/>
    </row>
    <row r="31" spans="1:13">
      <c r="A31" s="1060">
        <v>2015</v>
      </c>
      <c r="B31" s="1035">
        <v>0.13600000000000001</v>
      </c>
      <c r="C31" s="1035">
        <v>0.19500000000000001</v>
      </c>
      <c r="D31" s="1035">
        <v>9.0999999999999998E-2</v>
      </c>
      <c r="E31" s="1035">
        <v>0.11700000000000001</v>
      </c>
      <c r="F31" s="1035">
        <v>0.13100000000000001</v>
      </c>
      <c r="G31" s="1170" t="s">
        <v>114</v>
      </c>
      <c r="H31" s="1035">
        <v>0.20699999999999999</v>
      </c>
      <c r="I31" s="1035">
        <v>0.219</v>
      </c>
      <c r="J31" s="1035">
        <v>0.24</v>
      </c>
      <c r="K31" s="1035">
        <v>0.124</v>
      </c>
      <c r="M31" s="54"/>
    </row>
    <row r="32" spans="1:13">
      <c r="A32" s="1038">
        <v>2016</v>
      </c>
      <c r="B32" s="1037">
        <v>0.13600000000000001</v>
      </c>
      <c r="C32" s="1037">
        <v>0.18099999999999999</v>
      </c>
      <c r="D32" s="1037">
        <v>8.1000000000000003E-2</v>
      </c>
      <c r="E32" s="1037">
        <v>0.114</v>
      </c>
      <c r="F32" s="1037">
        <v>0.09</v>
      </c>
      <c r="G32" s="1171" t="s">
        <v>114</v>
      </c>
      <c r="H32" s="1037">
        <v>0.20300000000000001</v>
      </c>
      <c r="I32" s="1037">
        <v>0.14099999999999999</v>
      </c>
      <c r="J32" s="1037">
        <v>0.16300000000000001</v>
      </c>
      <c r="K32" s="1037">
        <v>0.14699999999999999</v>
      </c>
      <c r="M32" s="54"/>
    </row>
    <row r="33" spans="1:13">
      <c r="A33" s="1060">
        <v>2017</v>
      </c>
      <c r="B33" s="1035">
        <v>0.129</v>
      </c>
      <c r="C33" s="1035">
        <v>0.20200000000000001</v>
      </c>
      <c r="D33" s="1035">
        <v>5.6000000000000001E-2</v>
      </c>
      <c r="E33" s="1035">
        <v>9.8000000000000004E-2</v>
      </c>
      <c r="F33" s="1035">
        <v>0.13500000000000001</v>
      </c>
      <c r="G33" s="1170" t="s">
        <v>114</v>
      </c>
      <c r="H33" s="1035">
        <v>0.26300000000000001</v>
      </c>
      <c r="I33" s="1035">
        <v>8.6999999999999994E-2</v>
      </c>
      <c r="J33" s="1035">
        <v>0.187</v>
      </c>
      <c r="K33" s="1035">
        <v>0.14899999999999999</v>
      </c>
      <c r="M33" s="54"/>
    </row>
    <row r="34" spans="1:13">
      <c r="A34" s="1038">
        <v>2018</v>
      </c>
      <c r="B34" s="1037">
        <v>0.127</v>
      </c>
      <c r="C34" s="1037">
        <v>0.22600000000000001</v>
      </c>
      <c r="D34" s="1037">
        <v>9.5000000000000001E-2</v>
      </c>
      <c r="E34" s="1037">
        <v>0.114</v>
      </c>
      <c r="F34" s="1037">
        <v>0.1</v>
      </c>
      <c r="G34" s="1037">
        <v>0.13400000000000001</v>
      </c>
      <c r="H34" s="1037">
        <v>0.20399999999999999</v>
      </c>
      <c r="I34" s="1037">
        <v>0.121</v>
      </c>
      <c r="J34" s="1037">
        <v>0.17899999999999999</v>
      </c>
      <c r="K34" s="1037">
        <v>9.2999999999999999E-2</v>
      </c>
      <c r="M34" s="54"/>
    </row>
    <row r="35" spans="1:13">
      <c r="A35" s="1060">
        <v>2019</v>
      </c>
      <c r="B35" s="1035">
        <v>0.13600000000000001</v>
      </c>
      <c r="C35" s="1035">
        <v>0.192</v>
      </c>
      <c r="D35" s="1035">
        <v>6.2E-2</v>
      </c>
      <c r="E35" s="1035">
        <v>0.09</v>
      </c>
      <c r="F35" s="1035">
        <v>8.2000000000000003E-2</v>
      </c>
      <c r="G35" s="1170" t="s">
        <v>114</v>
      </c>
      <c r="H35" s="1035">
        <v>0.155</v>
      </c>
      <c r="I35" s="1035">
        <v>0.13500000000000001</v>
      </c>
      <c r="J35" s="1035">
        <v>0.17</v>
      </c>
      <c r="K35" s="1035">
        <v>8.8999999999999996E-2</v>
      </c>
      <c r="M35" s="54"/>
    </row>
    <row r="36" spans="1:13">
      <c r="A36" s="1038">
        <v>2020</v>
      </c>
      <c r="B36" s="1037">
        <v>0.12</v>
      </c>
      <c r="C36" s="1037">
        <v>0.17199999999999999</v>
      </c>
      <c r="D36" s="1037">
        <v>6.3E-2</v>
      </c>
      <c r="E36" s="1037">
        <v>0.106</v>
      </c>
      <c r="F36" s="1037">
        <v>8.3000000000000004E-2</v>
      </c>
      <c r="G36" s="1037">
        <v>0.122</v>
      </c>
      <c r="H36" s="1037">
        <v>0.14000000000000001</v>
      </c>
      <c r="I36" s="1037">
        <v>0.13600000000000001</v>
      </c>
      <c r="J36" s="1037">
        <v>0.217</v>
      </c>
      <c r="K36" s="1037">
        <v>0.17699999999999999</v>
      </c>
      <c r="M36" s="54"/>
    </row>
    <row r="37" spans="1:13">
      <c r="A37" s="92">
        <v>2021</v>
      </c>
      <c r="B37" s="1515">
        <v>8.5000000000000006E-2</v>
      </c>
      <c r="C37" s="1515">
        <v>0.16900000000000001</v>
      </c>
      <c r="D37" s="1170" t="s">
        <v>114</v>
      </c>
      <c r="E37" s="1515">
        <v>8.3000000000000004E-2</v>
      </c>
      <c r="F37" s="1515">
        <v>8.3000000000000004E-2</v>
      </c>
      <c r="G37" s="1515">
        <v>0.10199999999999999</v>
      </c>
      <c r="H37" s="1515">
        <v>0.15</v>
      </c>
      <c r="I37" s="1515">
        <v>0.13700000000000001</v>
      </c>
      <c r="J37" s="1515">
        <v>0.20499999999999999</v>
      </c>
      <c r="K37" s="1170" t="s">
        <v>114</v>
      </c>
      <c r="M37" s="54"/>
    </row>
    <row r="38" spans="1:13" ht="28.5" customHeight="1">
      <c r="A38" s="2680" t="s">
        <v>708</v>
      </c>
      <c r="B38" s="2681"/>
      <c r="C38" s="2681"/>
      <c r="D38" s="2681"/>
      <c r="E38" s="2681"/>
      <c r="F38" s="2681"/>
      <c r="G38" s="2681"/>
      <c r="H38" s="2681"/>
      <c r="I38" s="2681"/>
      <c r="J38" s="2681"/>
      <c r="K38" s="2682"/>
      <c r="M38" s="54"/>
    </row>
    <row r="40" spans="1:13">
      <c r="A40" s="2778" t="s">
        <v>664</v>
      </c>
      <c r="B40" s="2515"/>
      <c r="C40" s="2515"/>
      <c r="D40" s="2515"/>
      <c r="E40" s="2515"/>
      <c r="F40" s="2515"/>
      <c r="G40" s="2515"/>
      <c r="H40" s="2515"/>
      <c r="I40" s="2515"/>
    </row>
    <row r="42" spans="1:13" ht="60" customHeight="1">
      <c r="A42" s="2801" t="s">
        <v>665</v>
      </c>
      <c r="B42" s="2802"/>
      <c r="C42" s="2802"/>
      <c r="D42" s="2802"/>
      <c r="E42" s="2802"/>
      <c r="F42" s="2802"/>
      <c r="G42" s="2802"/>
      <c r="H42" s="2802"/>
      <c r="I42" s="2802"/>
      <c r="J42" s="2802"/>
      <c r="K42" s="2803"/>
    </row>
  </sheetData>
  <mergeCells count="12">
    <mergeCell ref="B25:K25"/>
    <mergeCell ref="A38:K38"/>
    <mergeCell ref="A40:I40"/>
    <mergeCell ref="A42:K42"/>
    <mergeCell ref="A1:K1"/>
    <mergeCell ref="A3:K3"/>
    <mergeCell ref="A5:A6"/>
    <mergeCell ref="B5:K5"/>
    <mergeCell ref="A18:K18"/>
    <mergeCell ref="A20:I20"/>
    <mergeCell ref="A23:K23"/>
    <mergeCell ref="A25:A26"/>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FD5F-04A0-46C4-A4E7-51C9ED3ACDDD}">
  <dimension ref="A1:K54"/>
  <sheetViews>
    <sheetView workbookViewId="0">
      <selection sqref="A1:I1"/>
    </sheetView>
  </sheetViews>
  <sheetFormatPr defaultColWidth="9" defaultRowHeight="14"/>
  <cols>
    <col min="1" max="1" width="13.5" style="63" customWidth="1"/>
    <col min="2" max="9" width="11.25" style="45" customWidth="1"/>
    <col min="10" max="10" width="10.75" style="45" customWidth="1"/>
    <col min="11" max="11" width="11.58203125" style="54" customWidth="1"/>
    <col min="12" max="16384" width="9" style="45"/>
  </cols>
  <sheetData>
    <row r="1" spans="1:11" ht="25">
      <c r="A1" s="2453" t="s">
        <v>1583</v>
      </c>
      <c r="B1" s="2453"/>
      <c r="C1" s="2453"/>
      <c r="D1" s="2453"/>
      <c r="E1" s="2453"/>
      <c r="F1" s="2453"/>
      <c r="G1" s="2453"/>
      <c r="H1" s="2453"/>
      <c r="I1" s="2453"/>
      <c r="J1" s="1049"/>
      <c r="K1" s="697"/>
    </row>
    <row r="2" spans="1:11" ht="14.5" thickBot="1"/>
    <row r="3" spans="1:11" s="7" customFormat="1" ht="39" customHeight="1" thickTop="1" thickBot="1">
      <c r="A3" s="2730" t="s">
        <v>878</v>
      </c>
      <c r="B3" s="2731"/>
      <c r="C3" s="2731"/>
      <c r="D3" s="2731"/>
      <c r="E3" s="2731"/>
      <c r="F3" s="2731"/>
      <c r="G3" s="2731"/>
      <c r="H3" s="2731"/>
      <c r="I3" s="2732"/>
      <c r="K3" s="8"/>
    </row>
    <row r="4" spans="1:11" s="7" customFormat="1" ht="14.5" thickTop="1">
      <c r="K4" s="8"/>
    </row>
    <row r="5" spans="1:11" s="7" customFormat="1" ht="17.5">
      <c r="A5" s="3069" t="s">
        <v>338</v>
      </c>
      <c r="B5" s="2695" t="s">
        <v>879</v>
      </c>
      <c r="C5" s="2696"/>
      <c r="D5" s="2696"/>
      <c r="E5" s="2696"/>
      <c r="F5" s="2696"/>
      <c r="G5" s="2696"/>
      <c r="H5" s="2696"/>
      <c r="I5" s="2696"/>
      <c r="K5" s="29"/>
    </row>
    <row r="6" spans="1:11" s="7" customFormat="1" ht="17.5">
      <c r="A6" s="3069"/>
      <c r="B6" s="2640" t="s">
        <v>659</v>
      </c>
      <c r="C6" s="2641"/>
      <c r="D6" s="2641"/>
      <c r="E6" s="2642"/>
      <c r="F6" s="2748" t="s">
        <v>660</v>
      </c>
      <c r="G6" s="2748"/>
      <c r="H6" s="2748"/>
      <c r="I6" s="2749"/>
      <c r="K6" s="29"/>
    </row>
    <row r="7" spans="1:11" s="6" customFormat="1" ht="27.5">
      <c r="A7" s="3070"/>
      <c r="B7" s="1031" t="s">
        <v>661</v>
      </c>
      <c r="C7" s="1032" t="s">
        <v>86</v>
      </c>
      <c r="D7" s="1032" t="s">
        <v>662</v>
      </c>
      <c r="E7" s="1033" t="s">
        <v>663</v>
      </c>
      <c r="F7" s="1031" t="s">
        <v>661</v>
      </c>
      <c r="G7" s="1032" t="s">
        <v>86</v>
      </c>
      <c r="H7" s="1032" t="s">
        <v>662</v>
      </c>
      <c r="I7" s="1034" t="s">
        <v>663</v>
      </c>
      <c r="K7" s="49"/>
    </row>
    <row r="8" spans="1:11" s="7" customFormat="1">
      <c r="A8" s="1060">
        <v>2011</v>
      </c>
      <c r="B8" s="366">
        <v>176200</v>
      </c>
      <c r="C8" s="1035">
        <v>0.16800000000000001</v>
      </c>
      <c r="D8" s="1035">
        <v>0.155</v>
      </c>
      <c r="E8" s="341">
        <v>0.183</v>
      </c>
      <c r="F8" s="366">
        <v>46800</v>
      </c>
      <c r="G8" s="1035">
        <v>0.27800000000000002</v>
      </c>
      <c r="H8" s="1035">
        <v>0.23899999999999999</v>
      </c>
      <c r="I8" s="1035">
        <v>0.32100000000000001</v>
      </c>
      <c r="K8" s="8"/>
    </row>
    <row r="9" spans="1:11" s="7" customFormat="1">
      <c r="A9" s="1038">
        <v>2012</v>
      </c>
      <c r="B9" s="374">
        <v>155600</v>
      </c>
      <c r="C9" s="1037">
        <v>0.14599999999999999</v>
      </c>
      <c r="D9" s="1037">
        <v>0.13300000000000001</v>
      </c>
      <c r="E9" s="343">
        <v>0.159</v>
      </c>
      <c r="F9" s="374">
        <v>42600</v>
      </c>
      <c r="G9" s="1037">
        <v>0.218</v>
      </c>
      <c r="H9" s="1037">
        <v>0.184</v>
      </c>
      <c r="I9" s="1037">
        <v>0.255</v>
      </c>
      <c r="K9" s="8"/>
    </row>
    <row r="10" spans="1:11" s="7" customFormat="1">
      <c r="A10" s="1060">
        <v>2013</v>
      </c>
      <c r="B10" s="366">
        <v>143100</v>
      </c>
      <c r="C10" s="1035">
        <v>0.13300000000000001</v>
      </c>
      <c r="D10" s="1035">
        <v>0.122</v>
      </c>
      <c r="E10" s="341">
        <v>0.14499999999999999</v>
      </c>
      <c r="F10" s="366">
        <v>39000</v>
      </c>
      <c r="G10" s="1035">
        <v>0.20300000000000001</v>
      </c>
      <c r="H10" s="1035">
        <v>0.17499999999999999</v>
      </c>
      <c r="I10" s="1035">
        <v>0.23499999999999999</v>
      </c>
      <c r="K10" s="8"/>
    </row>
    <row r="11" spans="1:11" s="7" customFormat="1">
      <c r="A11" s="1038">
        <v>2014</v>
      </c>
      <c r="B11" s="374">
        <v>147300</v>
      </c>
      <c r="C11" s="1037">
        <v>0.14099999999999999</v>
      </c>
      <c r="D11" s="1037">
        <v>0.13</v>
      </c>
      <c r="E11" s="343">
        <v>0.154</v>
      </c>
      <c r="F11" s="374">
        <v>49600</v>
      </c>
      <c r="G11" s="1037">
        <v>0.25900000000000001</v>
      </c>
      <c r="H11" s="1037">
        <v>0.22800000000000001</v>
      </c>
      <c r="I11" s="1037">
        <v>0.29399999999999998</v>
      </c>
      <c r="K11" s="8"/>
    </row>
    <row r="12" spans="1:11" s="7" customFormat="1">
      <c r="A12" s="1060">
        <v>2015</v>
      </c>
      <c r="B12" s="366">
        <v>150800</v>
      </c>
      <c r="C12" s="1035">
        <v>0.14099999999999999</v>
      </c>
      <c r="D12" s="1035">
        <v>0.129</v>
      </c>
      <c r="E12" s="341">
        <v>0.154</v>
      </c>
      <c r="F12" s="366">
        <v>41200</v>
      </c>
      <c r="G12" s="1035">
        <v>0.20399999999999999</v>
      </c>
      <c r="H12" s="1035">
        <v>0.17599999999999999</v>
      </c>
      <c r="I12" s="1035">
        <v>0.23499999999999999</v>
      </c>
      <c r="K12" s="8"/>
    </row>
    <row r="13" spans="1:11" s="7" customFormat="1">
      <c r="A13" s="1038">
        <v>2016</v>
      </c>
      <c r="B13" s="374">
        <v>140700</v>
      </c>
      <c r="C13" s="1037">
        <v>0.13100000000000001</v>
      </c>
      <c r="D13" s="1037">
        <v>0.12</v>
      </c>
      <c r="E13" s="343">
        <v>0.14199999999999999</v>
      </c>
      <c r="F13" s="374">
        <v>35700</v>
      </c>
      <c r="G13" s="1037">
        <v>0.184</v>
      </c>
      <c r="H13" s="1037">
        <v>0.157</v>
      </c>
      <c r="I13" s="1037">
        <v>0.215</v>
      </c>
      <c r="K13" s="8"/>
    </row>
    <row r="14" spans="1:11" s="7" customFormat="1">
      <c r="A14" s="1060">
        <v>2017</v>
      </c>
      <c r="B14" s="366">
        <v>136400</v>
      </c>
      <c r="C14" s="1035">
        <v>0.128</v>
      </c>
      <c r="D14" s="1035">
        <v>0.11700000000000001</v>
      </c>
      <c r="E14" s="341">
        <v>0.13900000000000001</v>
      </c>
      <c r="F14" s="366">
        <v>37400</v>
      </c>
      <c r="G14" s="1035">
        <v>0.19600000000000001</v>
      </c>
      <c r="H14" s="1035">
        <v>0.17</v>
      </c>
      <c r="I14" s="1035">
        <v>0.22500000000000001</v>
      </c>
      <c r="K14" s="8"/>
    </row>
    <row r="15" spans="1:11" s="7" customFormat="1">
      <c r="A15" s="1038">
        <v>2018</v>
      </c>
      <c r="B15" s="374">
        <v>142800</v>
      </c>
      <c r="C15" s="1037">
        <v>0.13400000000000001</v>
      </c>
      <c r="D15" s="1037">
        <v>0.123</v>
      </c>
      <c r="E15" s="343">
        <v>0.14499999999999999</v>
      </c>
      <c r="F15" s="374">
        <v>42300</v>
      </c>
      <c r="G15" s="1037">
        <v>0.223</v>
      </c>
      <c r="H15" s="1037">
        <v>0.191</v>
      </c>
      <c r="I15" s="1037">
        <v>0.25900000000000001</v>
      </c>
      <c r="K15" s="8"/>
    </row>
    <row r="16" spans="1:11" s="7" customFormat="1">
      <c r="A16" s="1060">
        <v>2019</v>
      </c>
      <c r="B16" s="366">
        <v>130800</v>
      </c>
      <c r="C16" s="1035">
        <v>0.123</v>
      </c>
      <c r="D16" s="1035">
        <v>0.113</v>
      </c>
      <c r="E16" s="341">
        <v>0.13300000000000001</v>
      </c>
      <c r="F16" s="366">
        <v>34300</v>
      </c>
      <c r="G16" s="1035">
        <v>0.189</v>
      </c>
      <c r="H16" s="1035">
        <v>0.16300000000000001</v>
      </c>
      <c r="I16" s="1035">
        <v>0.217</v>
      </c>
      <c r="K16" s="8"/>
    </row>
    <row r="17" spans="1:11" s="7" customFormat="1">
      <c r="A17" s="1038">
        <v>2020</v>
      </c>
      <c r="B17" s="374">
        <v>123800</v>
      </c>
      <c r="C17" s="1037">
        <v>0.11600000000000001</v>
      </c>
      <c r="D17" s="1037">
        <v>0.106</v>
      </c>
      <c r="E17" s="343">
        <v>0.127</v>
      </c>
      <c r="F17" s="374">
        <v>33800</v>
      </c>
      <c r="G17" s="1037">
        <v>0.17399999999999999</v>
      </c>
      <c r="H17" s="1037">
        <v>0.14799999999999999</v>
      </c>
      <c r="I17" s="1037">
        <v>0.20200000000000001</v>
      </c>
      <c r="K17" s="8"/>
    </row>
    <row r="18" spans="1:11" s="7" customFormat="1">
      <c r="A18" s="92">
        <v>2021</v>
      </c>
      <c r="B18" s="51">
        <v>110200</v>
      </c>
      <c r="C18" s="1515">
        <v>0.10100000000000001</v>
      </c>
      <c r="D18" s="1515">
        <v>9.1999999999999998E-2</v>
      </c>
      <c r="E18" s="1853">
        <v>0.111</v>
      </c>
      <c r="F18" s="1533">
        <v>35800</v>
      </c>
      <c r="G18" s="1515">
        <v>0.16500000000000001</v>
      </c>
      <c r="H18" s="1515">
        <v>0.13900000000000001</v>
      </c>
      <c r="I18" s="1515">
        <v>0.19500000000000001</v>
      </c>
      <c r="K18" s="8"/>
    </row>
    <row r="19" spans="1:11" s="7" customFormat="1">
      <c r="K19" s="8"/>
    </row>
    <row r="20" spans="1:11" s="7" customFormat="1">
      <c r="K20" s="8"/>
    </row>
    <row r="21" spans="1:11" s="7" customFormat="1" ht="17.5">
      <c r="A21" s="3069" t="s">
        <v>338</v>
      </c>
      <c r="B21" s="2695" t="s">
        <v>880</v>
      </c>
      <c r="C21" s="2696"/>
      <c r="D21" s="2696"/>
      <c r="E21" s="2696"/>
      <c r="F21" s="2696"/>
      <c r="G21" s="2696"/>
      <c r="H21" s="2696"/>
      <c r="I21" s="2696"/>
      <c r="K21" s="29"/>
    </row>
    <row r="22" spans="1:11" s="7" customFormat="1" ht="17.5">
      <c r="A22" s="3069"/>
      <c r="B22" s="2640" t="s">
        <v>659</v>
      </c>
      <c r="C22" s="2641"/>
      <c r="D22" s="2641"/>
      <c r="E22" s="2642"/>
      <c r="F22" s="2748" t="s">
        <v>660</v>
      </c>
      <c r="G22" s="2748"/>
      <c r="H22" s="2748"/>
      <c r="I22" s="2749"/>
      <c r="K22" s="29"/>
    </row>
    <row r="23" spans="1:11" s="6" customFormat="1" ht="27.5">
      <c r="A23" s="3070"/>
      <c r="B23" s="1031" t="s">
        <v>661</v>
      </c>
      <c r="C23" s="1032" t="s">
        <v>86</v>
      </c>
      <c r="D23" s="1032" t="s">
        <v>662</v>
      </c>
      <c r="E23" s="1033" t="s">
        <v>663</v>
      </c>
      <c r="F23" s="1031" t="s">
        <v>661</v>
      </c>
      <c r="G23" s="1032" t="s">
        <v>86</v>
      </c>
      <c r="H23" s="1032" t="s">
        <v>662</v>
      </c>
      <c r="I23" s="1034" t="s">
        <v>663</v>
      </c>
      <c r="K23" s="49"/>
    </row>
    <row r="24" spans="1:11" s="7" customFormat="1">
      <c r="A24" s="1060">
        <v>2011</v>
      </c>
      <c r="B24" s="366">
        <v>271200</v>
      </c>
      <c r="C24" s="1035">
        <v>0.25900000000000001</v>
      </c>
      <c r="D24" s="1035">
        <v>0.245</v>
      </c>
      <c r="E24" s="341">
        <v>0.27400000000000002</v>
      </c>
      <c r="F24" s="366">
        <v>40300</v>
      </c>
      <c r="G24" s="1035">
        <v>0.23899999999999999</v>
      </c>
      <c r="H24" s="1035">
        <v>0.20799999999999999</v>
      </c>
      <c r="I24" s="1035">
        <v>0.27400000000000002</v>
      </c>
      <c r="K24" s="8"/>
    </row>
    <row r="25" spans="1:11" s="7" customFormat="1">
      <c r="A25" s="1038">
        <v>2012</v>
      </c>
      <c r="B25" s="374">
        <v>273300</v>
      </c>
      <c r="C25" s="1037">
        <v>0.25600000000000001</v>
      </c>
      <c r="D25" s="1037">
        <v>0.24199999999999999</v>
      </c>
      <c r="E25" s="343">
        <v>0.27100000000000002</v>
      </c>
      <c r="F25" s="374">
        <v>44900</v>
      </c>
      <c r="G25" s="1037">
        <v>0.22900000000000001</v>
      </c>
      <c r="H25" s="1037">
        <v>0.19800000000000001</v>
      </c>
      <c r="I25" s="1037">
        <v>0.26300000000000001</v>
      </c>
      <c r="K25" s="8"/>
    </row>
    <row r="26" spans="1:11" s="7" customFormat="1">
      <c r="A26" s="1060">
        <v>2013</v>
      </c>
      <c r="B26" s="366">
        <v>292500</v>
      </c>
      <c r="C26" s="1035">
        <v>0.27300000000000002</v>
      </c>
      <c r="D26" s="1035">
        <v>0.25800000000000001</v>
      </c>
      <c r="E26" s="341">
        <v>0.28699999999999998</v>
      </c>
      <c r="F26" s="366">
        <v>46700</v>
      </c>
      <c r="G26" s="1035">
        <v>0.24299999999999999</v>
      </c>
      <c r="H26" s="1035">
        <v>0.214</v>
      </c>
      <c r="I26" s="1035">
        <v>0.27600000000000002</v>
      </c>
      <c r="K26" s="8"/>
    </row>
    <row r="27" spans="1:11" s="7" customFormat="1">
      <c r="A27" s="1038">
        <v>2014</v>
      </c>
      <c r="B27" s="374">
        <v>270400</v>
      </c>
      <c r="C27" s="1037">
        <v>0.25900000000000001</v>
      </c>
      <c r="D27" s="1037">
        <v>0.245</v>
      </c>
      <c r="E27" s="343">
        <v>0.27400000000000002</v>
      </c>
      <c r="F27" s="374">
        <v>44100</v>
      </c>
      <c r="G27" s="1037">
        <v>0.23100000000000001</v>
      </c>
      <c r="H27" s="1037">
        <v>0.20300000000000001</v>
      </c>
      <c r="I27" s="1037">
        <v>0.26100000000000001</v>
      </c>
      <c r="K27" s="8"/>
    </row>
    <row r="28" spans="1:11" s="7" customFormat="1">
      <c r="A28" s="1060">
        <v>2015</v>
      </c>
      <c r="B28" s="366">
        <v>270400</v>
      </c>
      <c r="C28" s="1035">
        <v>0.253</v>
      </c>
      <c r="D28" s="1035">
        <v>0.23899999999999999</v>
      </c>
      <c r="E28" s="341">
        <v>0.26700000000000002</v>
      </c>
      <c r="F28" s="366">
        <v>46200</v>
      </c>
      <c r="G28" s="1035">
        <v>0.22800000000000001</v>
      </c>
      <c r="H28" s="1035">
        <v>0.19900000000000001</v>
      </c>
      <c r="I28" s="1035">
        <v>0.26100000000000001</v>
      </c>
      <c r="K28" s="8"/>
    </row>
    <row r="29" spans="1:11" s="7" customFormat="1">
      <c r="A29" s="1038">
        <v>2016</v>
      </c>
      <c r="B29" s="374">
        <v>273300</v>
      </c>
      <c r="C29" s="1037">
        <v>0.254</v>
      </c>
      <c r="D29" s="1037">
        <v>0.24099999999999999</v>
      </c>
      <c r="E29" s="343">
        <v>0.26700000000000002</v>
      </c>
      <c r="F29" s="374">
        <v>48700</v>
      </c>
      <c r="G29" s="1037">
        <v>0.252</v>
      </c>
      <c r="H29" s="1037">
        <v>0.224</v>
      </c>
      <c r="I29" s="1037">
        <v>0.28299999999999997</v>
      </c>
      <c r="K29" s="8"/>
    </row>
    <row r="30" spans="1:11" s="7" customFormat="1">
      <c r="A30" s="1060">
        <v>2017</v>
      </c>
      <c r="B30" s="366">
        <v>284600</v>
      </c>
      <c r="C30" s="1035">
        <v>0.26700000000000002</v>
      </c>
      <c r="D30" s="1035">
        <v>0.253</v>
      </c>
      <c r="E30" s="341">
        <v>0.28100000000000003</v>
      </c>
      <c r="F30" s="366">
        <v>47400</v>
      </c>
      <c r="G30" s="1035">
        <v>0.249</v>
      </c>
      <c r="H30" s="1035">
        <v>0.222</v>
      </c>
      <c r="I30" s="1035">
        <v>0.27800000000000002</v>
      </c>
      <c r="K30" s="8"/>
    </row>
    <row r="31" spans="1:11" s="7" customFormat="1">
      <c r="A31" s="1038">
        <v>2018</v>
      </c>
      <c r="B31" s="374">
        <v>277700</v>
      </c>
      <c r="C31" s="1037">
        <v>0.26</v>
      </c>
      <c r="D31" s="1037">
        <v>0.247</v>
      </c>
      <c r="E31" s="343">
        <v>0.27400000000000002</v>
      </c>
      <c r="F31" s="374">
        <v>50400</v>
      </c>
      <c r="G31" s="1037">
        <v>0.26600000000000001</v>
      </c>
      <c r="H31" s="1037">
        <v>0.23599999999999999</v>
      </c>
      <c r="I31" s="1037">
        <v>0.29699999999999999</v>
      </c>
      <c r="K31" s="8"/>
    </row>
    <row r="32" spans="1:11" s="7" customFormat="1">
      <c r="A32" s="1060">
        <v>2019</v>
      </c>
      <c r="B32" s="366">
        <v>271300</v>
      </c>
      <c r="C32" s="1035">
        <v>0.254</v>
      </c>
      <c r="D32" s="1035">
        <v>0.24199999999999999</v>
      </c>
      <c r="E32" s="341">
        <v>0.26700000000000002</v>
      </c>
      <c r="F32" s="366">
        <v>46000</v>
      </c>
      <c r="G32" s="1035">
        <v>0.253</v>
      </c>
      <c r="H32" s="1035">
        <v>0.22500000000000001</v>
      </c>
      <c r="I32" s="1035">
        <v>0.28299999999999997</v>
      </c>
      <c r="K32" s="8"/>
    </row>
    <row r="33" spans="1:11" s="7" customFormat="1">
      <c r="A33" s="1038">
        <v>2020</v>
      </c>
      <c r="B33" s="374">
        <v>274500</v>
      </c>
      <c r="C33" s="1037">
        <v>0.25700000000000001</v>
      </c>
      <c r="D33" s="1037">
        <v>0.24399999999999999</v>
      </c>
      <c r="E33" s="343">
        <v>0.27100000000000002</v>
      </c>
      <c r="F33" s="374">
        <v>49100</v>
      </c>
      <c r="G33" s="1037">
        <v>0.252</v>
      </c>
      <c r="H33" s="1037">
        <v>0.223</v>
      </c>
      <c r="I33" s="1037">
        <v>0.28399999999999997</v>
      </c>
      <c r="K33" s="8"/>
    </row>
    <row r="34" spans="1:11" s="7" customFormat="1">
      <c r="A34" s="92">
        <v>2021</v>
      </c>
      <c r="B34" s="51">
        <v>274600</v>
      </c>
      <c r="C34" s="1515">
        <v>0.252</v>
      </c>
      <c r="D34" s="1515">
        <v>0.23799999999999999</v>
      </c>
      <c r="E34" s="1853">
        <v>0.26600000000000001</v>
      </c>
      <c r="F34" s="1533">
        <v>48700</v>
      </c>
      <c r="G34" s="1515">
        <v>0.22500000000000001</v>
      </c>
      <c r="H34" s="1515">
        <v>0.19600000000000001</v>
      </c>
      <c r="I34" s="1515">
        <v>0.25700000000000001</v>
      </c>
      <c r="K34" s="8"/>
    </row>
    <row r="35" spans="1:11" s="7" customFormat="1">
      <c r="K35" s="8"/>
    </row>
    <row r="36" spans="1:11" s="7" customFormat="1">
      <c r="K36" s="8"/>
    </row>
    <row r="37" spans="1:11" s="7" customFormat="1" ht="17.5">
      <c r="A37" s="2638" t="s">
        <v>338</v>
      </c>
      <c r="B37" s="2695" t="s">
        <v>881</v>
      </c>
      <c r="C37" s="2696"/>
      <c r="D37" s="2696"/>
      <c r="E37" s="2696"/>
      <c r="F37" s="2696"/>
      <c r="G37" s="2696"/>
      <c r="H37" s="2696"/>
      <c r="I37" s="2696"/>
      <c r="K37" s="29"/>
    </row>
    <row r="38" spans="1:11" s="7" customFormat="1" ht="17.5">
      <c r="A38" s="2638"/>
      <c r="B38" s="2640" t="s">
        <v>659</v>
      </c>
      <c r="C38" s="2641"/>
      <c r="D38" s="2641"/>
      <c r="E38" s="2642"/>
      <c r="F38" s="2748" t="s">
        <v>660</v>
      </c>
      <c r="G38" s="2748"/>
      <c r="H38" s="2748"/>
      <c r="I38" s="2749"/>
      <c r="K38" s="29"/>
    </row>
    <row r="39" spans="1:11" s="6" customFormat="1" ht="27.5">
      <c r="A39" s="2639"/>
      <c r="B39" s="1031" t="s">
        <v>661</v>
      </c>
      <c r="C39" s="1032" t="s">
        <v>86</v>
      </c>
      <c r="D39" s="1032" t="s">
        <v>662</v>
      </c>
      <c r="E39" s="1033" t="s">
        <v>663</v>
      </c>
      <c r="F39" s="1031" t="s">
        <v>661</v>
      </c>
      <c r="G39" s="1032" t="s">
        <v>86</v>
      </c>
      <c r="H39" s="1032" t="s">
        <v>662</v>
      </c>
      <c r="I39" s="1034" t="s">
        <v>663</v>
      </c>
      <c r="K39" s="49"/>
    </row>
    <row r="40" spans="1:11" s="7" customFormat="1">
      <c r="A40" s="1060">
        <v>2011</v>
      </c>
      <c r="B40" s="366">
        <v>599800</v>
      </c>
      <c r="C40" s="1035">
        <v>0.57299999999999995</v>
      </c>
      <c r="D40" s="1035">
        <v>0.55500000000000005</v>
      </c>
      <c r="E40" s="341">
        <v>0.59</v>
      </c>
      <c r="F40" s="366">
        <v>81300</v>
      </c>
      <c r="G40" s="1035">
        <v>0.48299999999999998</v>
      </c>
      <c r="H40" s="1035">
        <v>0.442</v>
      </c>
      <c r="I40" s="1035">
        <v>0.52400000000000002</v>
      </c>
      <c r="K40" s="8"/>
    </row>
    <row r="41" spans="1:11" s="7" customFormat="1">
      <c r="A41" s="1038">
        <v>2012</v>
      </c>
      <c r="B41" s="374">
        <v>639300</v>
      </c>
      <c r="C41" s="1037">
        <v>0.59799999999999998</v>
      </c>
      <c r="D41" s="1037">
        <v>0.58099999999999996</v>
      </c>
      <c r="E41" s="343">
        <v>0.61499999999999999</v>
      </c>
      <c r="F41" s="374">
        <v>108400</v>
      </c>
      <c r="G41" s="1037">
        <v>0.55300000000000005</v>
      </c>
      <c r="H41" s="1037">
        <v>0.51200000000000001</v>
      </c>
      <c r="I41" s="1037">
        <v>0.59399999999999997</v>
      </c>
      <c r="K41" s="8"/>
    </row>
    <row r="42" spans="1:11" s="7" customFormat="1">
      <c r="A42" s="1060">
        <v>2013</v>
      </c>
      <c r="B42" s="366">
        <v>637500</v>
      </c>
      <c r="C42" s="1035">
        <v>0.59399999999999997</v>
      </c>
      <c r="D42" s="1035">
        <v>0.57799999999999996</v>
      </c>
      <c r="E42" s="341">
        <v>0.61</v>
      </c>
      <c r="F42" s="366">
        <v>106100</v>
      </c>
      <c r="G42" s="1035">
        <v>0.55300000000000005</v>
      </c>
      <c r="H42" s="1035">
        <v>0.51600000000000001</v>
      </c>
      <c r="I42" s="1035">
        <v>0.58899999999999997</v>
      </c>
      <c r="K42" s="8"/>
    </row>
    <row r="43" spans="1:11" s="7" customFormat="1">
      <c r="A43" s="1038">
        <v>2014</v>
      </c>
      <c r="B43" s="374">
        <v>624700</v>
      </c>
      <c r="C43" s="1037">
        <v>0.59899999999999998</v>
      </c>
      <c r="D43" s="1037">
        <v>0.58299999999999996</v>
      </c>
      <c r="E43" s="343">
        <v>0.61599999999999999</v>
      </c>
      <c r="F43" s="374">
        <v>97500</v>
      </c>
      <c r="G43" s="1037">
        <v>0.51</v>
      </c>
      <c r="H43" s="1037">
        <v>0.47299999999999998</v>
      </c>
      <c r="I43" s="1037">
        <v>0.54600000000000004</v>
      </c>
      <c r="K43" s="8"/>
    </row>
    <row r="44" spans="1:11" s="7" customFormat="1">
      <c r="A44" s="1060">
        <v>2015</v>
      </c>
      <c r="B44" s="366">
        <v>648700</v>
      </c>
      <c r="C44" s="1035">
        <v>0.60599999999999998</v>
      </c>
      <c r="D44" s="1035">
        <v>0.59</v>
      </c>
      <c r="E44" s="341">
        <v>0.623</v>
      </c>
      <c r="F44" s="366">
        <v>114700</v>
      </c>
      <c r="G44" s="1035">
        <v>0.56799999999999995</v>
      </c>
      <c r="H44" s="1035">
        <v>0.53200000000000003</v>
      </c>
      <c r="I44" s="1035">
        <v>0.60299999999999998</v>
      </c>
      <c r="K44" s="8"/>
    </row>
    <row r="45" spans="1:11" s="7" customFormat="1">
      <c r="A45" s="1038">
        <v>2016</v>
      </c>
      <c r="B45" s="374">
        <v>663900</v>
      </c>
      <c r="C45" s="1037">
        <v>0.61599999999999999</v>
      </c>
      <c r="D45" s="1037">
        <v>0.6</v>
      </c>
      <c r="E45" s="343">
        <v>0.63100000000000001</v>
      </c>
      <c r="F45" s="374">
        <v>108900</v>
      </c>
      <c r="G45" s="1037">
        <v>0.56299999999999994</v>
      </c>
      <c r="H45" s="1037">
        <v>0.52800000000000002</v>
      </c>
      <c r="I45" s="1037">
        <v>0.59799999999999998</v>
      </c>
      <c r="K45" s="8"/>
    </row>
    <row r="46" spans="1:11" s="7" customFormat="1">
      <c r="A46" s="1060">
        <v>2017</v>
      </c>
      <c r="B46" s="366">
        <v>645200</v>
      </c>
      <c r="C46" s="1035">
        <v>0.60499999999999998</v>
      </c>
      <c r="D46" s="1035">
        <v>0.58899999999999997</v>
      </c>
      <c r="E46" s="341">
        <v>0.621</v>
      </c>
      <c r="F46" s="366">
        <v>105700</v>
      </c>
      <c r="G46" s="1035">
        <v>0.55500000000000005</v>
      </c>
      <c r="H46" s="1035">
        <v>0.52100000000000002</v>
      </c>
      <c r="I46" s="1035">
        <v>0.58699999999999997</v>
      </c>
      <c r="K46" s="8"/>
    </row>
    <row r="47" spans="1:11" s="7" customFormat="1">
      <c r="A47" s="1038">
        <v>2018</v>
      </c>
      <c r="B47" s="374">
        <v>647400</v>
      </c>
      <c r="C47" s="1037">
        <v>0.60599999999999998</v>
      </c>
      <c r="D47" s="1037">
        <v>0.59099999999999997</v>
      </c>
      <c r="E47" s="343">
        <v>0.621</v>
      </c>
      <c r="F47" s="374">
        <v>97000</v>
      </c>
      <c r="G47" s="1037">
        <v>0.51100000000000001</v>
      </c>
      <c r="H47" s="1037">
        <v>0.47499999999999998</v>
      </c>
      <c r="I47" s="1037">
        <v>0.54800000000000004</v>
      </c>
      <c r="K47" s="8"/>
    </row>
    <row r="48" spans="1:11" s="7" customFormat="1">
      <c r="A48" s="1060">
        <v>2019</v>
      </c>
      <c r="B48" s="366">
        <v>664900</v>
      </c>
      <c r="C48" s="1035">
        <v>0.623</v>
      </c>
      <c r="D48" s="1035">
        <v>0.60799999999999998</v>
      </c>
      <c r="E48" s="341">
        <v>0.63800000000000001</v>
      </c>
      <c r="F48" s="366">
        <v>101400</v>
      </c>
      <c r="G48" s="1035">
        <v>0.55800000000000005</v>
      </c>
      <c r="H48" s="1035">
        <v>0.52400000000000002</v>
      </c>
      <c r="I48" s="1035">
        <v>0.59199999999999997</v>
      </c>
      <c r="K48" s="8"/>
    </row>
    <row r="49" spans="1:11" s="7" customFormat="1">
      <c r="A49" s="1038">
        <v>2020</v>
      </c>
      <c r="B49" s="374">
        <v>668800</v>
      </c>
      <c r="C49" s="1037">
        <v>0.627</v>
      </c>
      <c r="D49" s="1037">
        <v>0.61099999999999999</v>
      </c>
      <c r="E49" s="343">
        <v>0.64200000000000002</v>
      </c>
      <c r="F49" s="374">
        <v>111900</v>
      </c>
      <c r="G49" s="1037">
        <v>0.57399999999999995</v>
      </c>
      <c r="H49" s="1037">
        <v>0.53900000000000003</v>
      </c>
      <c r="I49" s="1037">
        <v>0.60799999999999998</v>
      </c>
      <c r="K49" s="8"/>
    </row>
    <row r="50" spans="1:11" s="7" customFormat="1">
      <c r="A50" s="92">
        <v>2021</v>
      </c>
      <c r="B50" s="51">
        <v>706600</v>
      </c>
      <c r="C50" s="1515">
        <v>0.64700000000000002</v>
      </c>
      <c r="D50" s="1515">
        <v>0.63200000000000001</v>
      </c>
      <c r="E50" s="1853">
        <v>0.66300000000000003</v>
      </c>
      <c r="F50" s="1533">
        <v>132200</v>
      </c>
      <c r="G50" s="1515">
        <v>0.61</v>
      </c>
      <c r="H50" s="1515">
        <v>0.57399999999999995</v>
      </c>
      <c r="I50" s="1515">
        <v>0.64500000000000002</v>
      </c>
      <c r="K50" s="8"/>
    </row>
    <row r="51" spans="1:11" s="7" customFormat="1">
      <c r="K51" s="8"/>
    </row>
    <row r="52" spans="1:11" s="7" customFormat="1">
      <c r="A52" s="2778" t="s">
        <v>664</v>
      </c>
      <c r="B52" s="2515"/>
      <c r="C52" s="2515"/>
      <c r="D52" s="2515"/>
      <c r="E52" s="2515"/>
      <c r="F52" s="2515"/>
      <c r="G52" s="2515"/>
      <c r="H52" s="2515"/>
      <c r="I52" s="2515"/>
      <c r="K52" s="8"/>
    </row>
    <row r="53" spans="1:11" s="7" customFormat="1">
      <c r="K53" s="8"/>
    </row>
    <row r="54" spans="1:11" s="7" customFormat="1" ht="70" customHeight="1">
      <c r="A54" s="2795" t="s">
        <v>665</v>
      </c>
      <c r="B54" s="2795"/>
      <c r="C54" s="2795"/>
      <c r="D54" s="2795"/>
      <c r="E54" s="2795"/>
      <c r="F54" s="2795"/>
      <c r="G54" s="2795"/>
      <c r="H54" s="2795"/>
      <c r="I54" s="2795"/>
      <c r="K54" s="8"/>
    </row>
  </sheetData>
  <mergeCells count="16">
    <mergeCell ref="A1:I1"/>
    <mergeCell ref="A3:I3"/>
    <mergeCell ref="A5:A7"/>
    <mergeCell ref="B5:I5"/>
    <mergeCell ref="B6:E6"/>
    <mergeCell ref="F6:I6"/>
    <mergeCell ref="B38:E38"/>
    <mergeCell ref="F38:I38"/>
    <mergeCell ref="A52:I52"/>
    <mergeCell ref="A54:I54"/>
    <mergeCell ref="A21:A23"/>
    <mergeCell ref="B21:I21"/>
    <mergeCell ref="B22:E22"/>
    <mergeCell ref="F22:I22"/>
    <mergeCell ref="A37:A39"/>
    <mergeCell ref="B37:I37"/>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9C251-914A-47EF-8FCE-ACAD2D01C766}">
  <dimension ref="A1:N34"/>
  <sheetViews>
    <sheetView workbookViewId="0">
      <selection sqref="A1:I1"/>
    </sheetView>
  </sheetViews>
  <sheetFormatPr defaultColWidth="9" defaultRowHeight="14"/>
  <cols>
    <col min="1" max="1" width="11.75" style="63" customWidth="1"/>
    <col min="2" max="9" width="11.08203125" style="45" customWidth="1"/>
    <col min="10" max="10" width="11.5" style="45" customWidth="1"/>
    <col min="11" max="11" width="9" style="54"/>
    <col min="12" max="12" width="9" style="45"/>
    <col min="13" max="13" width="10.83203125" style="45" customWidth="1"/>
    <col min="14" max="14" width="11.08203125" style="45" customWidth="1"/>
    <col min="15" max="16384" width="9" style="45"/>
  </cols>
  <sheetData>
    <row r="1" spans="1:14" ht="25">
      <c r="A1" s="2453" t="s">
        <v>1584</v>
      </c>
      <c r="B1" s="2453"/>
      <c r="C1" s="2453"/>
      <c r="D1" s="2453"/>
      <c r="E1" s="2453"/>
      <c r="F1" s="2453"/>
      <c r="G1" s="2453"/>
      <c r="H1" s="2453"/>
      <c r="I1" s="2453"/>
      <c r="J1" s="1049"/>
      <c r="K1" s="697"/>
      <c r="L1" s="22"/>
      <c r="M1" s="22"/>
      <c r="N1" s="22"/>
    </row>
    <row r="2" spans="1:14" ht="14.5" thickBot="1"/>
    <row r="3" spans="1:14" ht="25" customHeight="1" thickTop="1" thickBot="1">
      <c r="A3" s="2730" t="s">
        <v>882</v>
      </c>
      <c r="B3" s="2731"/>
      <c r="C3" s="2731"/>
      <c r="D3" s="2731"/>
      <c r="E3" s="2731"/>
      <c r="F3" s="2731"/>
      <c r="G3" s="2731"/>
      <c r="H3" s="2731"/>
      <c r="I3" s="2732"/>
    </row>
    <row r="4" spans="1:14" ht="14.5" thickTop="1">
      <c r="A4" s="45"/>
    </row>
    <row r="5" spans="1:14" ht="17.5">
      <c r="A5" s="2638" t="s">
        <v>338</v>
      </c>
      <c r="B5" s="2695" t="s">
        <v>883</v>
      </c>
      <c r="C5" s="2696"/>
      <c r="D5" s="2696"/>
      <c r="E5" s="2696"/>
      <c r="F5" s="2696"/>
      <c r="G5" s="2696"/>
      <c r="H5" s="2696"/>
      <c r="I5" s="2696"/>
      <c r="K5" s="29"/>
    </row>
    <row r="6" spans="1:14" ht="17.5">
      <c r="A6" s="2638"/>
      <c r="B6" s="2640" t="s">
        <v>659</v>
      </c>
      <c r="C6" s="2641"/>
      <c r="D6" s="2641"/>
      <c r="E6" s="2642"/>
      <c r="F6" s="2748" t="s">
        <v>660</v>
      </c>
      <c r="G6" s="2748"/>
      <c r="H6" s="2748"/>
      <c r="I6" s="2749"/>
      <c r="K6" s="29"/>
    </row>
    <row r="7" spans="1:14" s="66" customFormat="1" ht="27.5">
      <c r="A7" s="2639"/>
      <c r="B7" s="1031" t="s">
        <v>661</v>
      </c>
      <c r="C7" s="1032" t="s">
        <v>86</v>
      </c>
      <c r="D7" s="1032" t="s">
        <v>662</v>
      </c>
      <c r="E7" s="1033" t="s">
        <v>663</v>
      </c>
      <c r="F7" s="1031" t="s">
        <v>661</v>
      </c>
      <c r="G7" s="1032" t="s">
        <v>86</v>
      </c>
      <c r="H7" s="1032" t="s">
        <v>662</v>
      </c>
      <c r="I7" s="1034" t="s">
        <v>663</v>
      </c>
      <c r="K7" s="49"/>
    </row>
    <row r="8" spans="1:14">
      <c r="A8" s="738">
        <v>2014</v>
      </c>
      <c r="B8" s="1043">
        <v>55500</v>
      </c>
      <c r="C8" s="1035">
        <v>5.8000000000000003E-2</v>
      </c>
      <c r="D8" s="1035">
        <v>4.9000000000000002E-2</v>
      </c>
      <c r="E8" s="341">
        <v>6.8000000000000005E-2</v>
      </c>
      <c r="F8" s="366">
        <v>15200</v>
      </c>
      <c r="G8" s="1035">
        <v>8.3000000000000004E-2</v>
      </c>
      <c r="H8" s="1035">
        <v>6.4000000000000001E-2</v>
      </c>
      <c r="I8" s="1035">
        <v>0.108</v>
      </c>
    </row>
    <row r="9" spans="1:14">
      <c r="A9" s="1036">
        <v>2016</v>
      </c>
      <c r="B9" s="1045">
        <v>46100</v>
      </c>
      <c r="C9" s="1037">
        <v>4.2999999999999997E-2</v>
      </c>
      <c r="D9" s="1037">
        <v>3.6999999999999998E-2</v>
      </c>
      <c r="E9" s="343">
        <v>0.05</v>
      </c>
      <c r="F9" s="374">
        <v>12200</v>
      </c>
      <c r="G9" s="1037">
        <v>6.3E-2</v>
      </c>
      <c r="H9" s="1037">
        <v>4.5999999999999999E-2</v>
      </c>
      <c r="I9" s="1037">
        <v>8.4000000000000005E-2</v>
      </c>
    </row>
    <row r="10" spans="1:14">
      <c r="A10" s="738">
        <v>2017</v>
      </c>
      <c r="B10" s="1043">
        <v>49400</v>
      </c>
      <c r="C10" s="1035">
        <v>4.7E-2</v>
      </c>
      <c r="D10" s="1035">
        <v>0.04</v>
      </c>
      <c r="E10" s="341">
        <v>5.3999999999999999E-2</v>
      </c>
      <c r="F10" s="366">
        <v>12900</v>
      </c>
      <c r="G10" s="1035">
        <v>6.8000000000000005E-2</v>
      </c>
      <c r="H10" s="1035">
        <v>5.1999999999999998E-2</v>
      </c>
      <c r="I10" s="1035">
        <v>8.8999999999999996E-2</v>
      </c>
    </row>
    <row r="11" spans="1:14">
      <c r="A11" s="1036">
        <v>2018</v>
      </c>
      <c r="B11" s="1045">
        <v>72000</v>
      </c>
      <c r="C11" s="1037">
        <v>7.0999999999999994E-2</v>
      </c>
      <c r="D11" s="1037">
        <v>6.3E-2</v>
      </c>
      <c r="E11" s="343">
        <v>8.1000000000000003E-2</v>
      </c>
      <c r="F11" s="374">
        <v>22100</v>
      </c>
      <c r="G11" s="1037">
        <v>0.122</v>
      </c>
      <c r="H11" s="1037">
        <v>9.8000000000000004E-2</v>
      </c>
      <c r="I11" s="1037">
        <v>0.15</v>
      </c>
    </row>
    <row r="12" spans="1:14">
      <c r="A12" s="738">
        <v>2019</v>
      </c>
      <c r="B12" s="1043">
        <v>57100</v>
      </c>
      <c r="C12" s="1035">
        <v>6.2E-2</v>
      </c>
      <c r="D12" s="1035">
        <v>5.2999999999999999E-2</v>
      </c>
      <c r="E12" s="341">
        <v>7.0999999999999994E-2</v>
      </c>
      <c r="F12" s="366">
        <v>12800</v>
      </c>
      <c r="G12" s="1035">
        <v>0.08</v>
      </c>
      <c r="H12" s="1035">
        <v>6.2E-2</v>
      </c>
      <c r="I12" s="1035">
        <v>0.10299999999999999</v>
      </c>
    </row>
    <row r="13" spans="1:14">
      <c r="A13" s="1038">
        <v>2020</v>
      </c>
      <c r="B13" s="1045">
        <v>59500</v>
      </c>
      <c r="C13" s="1037">
        <v>5.8999999999999997E-2</v>
      </c>
      <c r="D13" s="1037">
        <v>5.0999999999999997E-2</v>
      </c>
      <c r="E13" s="343">
        <v>6.8000000000000005E-2</v>
      </c>
      <c r="F13" s="374">
        <v>18000</v>
      </c>
      <c r="G13" s="1037">
        <v>9.6000000000000002E-2</v>
      </c>
      <c r="H13" s="1037">
        <v>7.3999999999999996E-2</v>
      </c>
      <c r="I13" s="1037">
        <v>0.124</v>
      </c>
    </row>
    <row r="14" spans="1:14">
      <c r="A14" s="92">
        <v>2021</v>
      </c>
      <c r="B14" s="51">
        <v>77000</v>
      </c>
      <c r="C14" s="1515">
        <v>7.1999999999999995E-2</v>
      </c>
      <c r="D14" s="1515">
        <v>6.3E-2</v>
      </c>
      <c r="E14" s="1853">
        <v>8.2000000000000003E-2</v>
      </c>
      <c r="F14" s="1533">
        <v>23100</v>
      </c>
      <c r="G14" s="1515">
        <v>0.106</v>
      </c>
      <c r="H14" s="1515">
        <v>8.5000000000000006E-2</v>
      </c>
      <c r="I14" s="1515">
        <v>0.13300000000000001</v>
      </c>
    </row>
    <row r="15" spans="1:14">
      <c r="A15" s="45"/>
    </row>
    <row r="16" spans="1:14" s="78" customFormat="1">
      <c r="A16" s="2778" t="s">
        <v>664</v>
      </c>
      <c r="B16" s="2515"/>
      <c r="C16" s="2515"/>
      <c r="D16" s="2515"/>
      <c r="E16" s="2515"/>
      <c r="F16" s="2515"/>
      <c r="G16" s="2515"/>
      <c r="H16" s="2515"/>
      <c r="I16" s="2515"/>
    </row>
    <row r="17" spans="1:11" s="78" customFormat="1">
      <c r="A17" s="22"/>
      <c r="B17" s="22"/>
      <c r="C17" s="22"/>
      <c r="D17" s="22"/>
      <c r="E17" s="22"/>
      <c r="F17" s="22"/>
      <c r="G17" s="22"/>
      <c r="H17" s="22"/>
      <c r="I17" s="22"/>
    </row>
    <row r="18" spans="1:11" s="78" customFormat="1">
      <c r="A18" s="22"/>
      <c r="B18" s="22"/>
      <c r="C18" s="22"/>
      <c r="D18" s="22"/>
      <c r="E18" s="22"/>
      <c r="F18" s="22"/>
      <c r="G18" s="22"/>
      <c r="H18" s="22"/>
      <c r="I18" s="22"/>
    </row>
    <row r="19" spans="1:11" s="78" customFormat="1" ht="47.25" customHeight="1">
      <c r="A19" s="2826" t="s">
        <v>672</v>
      </c>
      <c r="B19" s="2827"/>
      <c r="C19" s="2827"/>
      <c r="D19" s="2827"/>
      <c r="E19" s="2827"/>
      <c r="F19" s="2827"/>
      <c r="G19" s="2827"/>
      <c r="H19" s="2827"/>
      <c r="I19" s="2828"/>
    </row>
    <row r="20" spans="1:11" s="78" customFormat="1"/>
    <row r="21" spans="1:11" s="78" customFormat="1" ht="17.5">
      <c r="A21" s="2723" t="s">
        <v>338</v>
      </c>
      <c r="B21" s="2695" t="s">
        <v>883</v>
      </c>
      <c r="C21" s="2696"/>
      <c r="D21" s="2696"/>
      <c r="E21" s="2696"/>
      <c r="F21" s="2696"/>
      <c r="G21" s="2696"/>
      <c r="H21" s="2696"/>
      <c r="I21" s="2696"/>
      <c r="K21" s="29"/>
    </row>
    <row r="22" spans="1:11" s="78" customFormat="1" ht="20.149999999999999" customHeight="1">
      <c r="A22" s="2723"/>
      <c r="B22" s="2640" t="s">
        <v>688</v>
      </c>
      <c r="C22" s="2641"/>
      <c r="D22" s="2641"/>
      <c r="E22" s="2642"/>
      <c r="F22" s="2640" t="s">
        <v>689</v>
      </c>
      <c r="G22" s="2641"/>
      <c r="H22" s="2641"/>
      <c r="I22" s="2643"/>
      <c r="K22" s="29"/>
    </row>
    <row r="23" spans="1:11" s="78" customFormat="1" ht="27.5">
      <c r="A23" s="2724"/>
      <c r="B23" s="1031" t="s">
        <v>112</v>
      </c>
      <c r="C23" s="1032" t="s">
        <v>86</v>
      </c>
      <c r="D23" s="1032" t="s">
        <v>662</v>
      </c>
      <c r="E23" s="1033" t="s">
        <v>663</v>
      </c>
      <c r="F23" s="1031" t="s">
        <v>112</v>
      </c>
      <c r="G23" s="1032" t="s">
        <v>86</v>
      </c>
      <c r="H23" s="1032" t="s">
        <v>662</v>
      </c>
      <c r="I23" s="1034" t="s">
        <v>663</v>
      </c>
      <c r="K23" s="49"/>
    </row>
    <row r="24" spans="1:11" s="78" customFormat="1">
      <c r="A24" s="738">
        <v>2014</v>
      </c>
      <c r="B24" s="1043">
        <v>55400</v>
      </c>
      <c r="C24" s="1035">
        <v>6.2E-2</v>
      </c>
      <c r="D24" s="1035">
        <v>5.2999999999999999E-2</v>
      </c>
      <c r="E24" s="341">
        <v>7.2999999999999995E-2</v>
      </c>
      <c r="F24" s="366">
        <v>15200</v>
      </c>
      <c r="G24" s="1035">
        <v>7.3999999999999996E-2</v>
      </c>
      <c r="H24" s="1035">
        <v>5.7000000000000002E-2</v>
      </c>
      <c r="I24" s="1035">
        <v>9.5000000000000001E-2</v>
      </c>
    </row>
    <row r="25" spans="1:11" s="78" customFormat="1">
      <c r="A25" s="1036">
        <v>2016</v>
      </c>
      <c r="B25" s="1045">
        <v>45300</v>
      </c>
      <c r="C25" s="1037">
        <v>4.7E-2</v>
      </c>
      <c r="D25" s="1037">
        <v>0.04</v>
      </c>
      <c r="E25" s="343">
        <v>5.5E-2</v>
      </c>
      <c r="F25" s="374">
        <v>11400</v>
      </c>
      <c r="G25" s="1037">
        <v>5.3999999999999999E-2</v>
      </c>
      <c r="H25" s="1037">
        <v>0.04</v>
      </c>
      <c r="I25" s="1037">
        <v>7.2999999999999995E-2</v>
      </c>
    </row>
    <row r="26" spans="1:11" s="78" customFormat="1">
      <c r="A26" s="738">
        <v>2017</v>
      </c>
      <c r="B26" s="1043">
        <v>48700</v>
      </c>
      <c r="C26" s="1035">
        <v>5.0999999999999997E-2</v>
      </c>
      <c r="D26" s="1035">
        <v>4.3999999999999997E-2</v>
      </c>
      <c r="E26" s="341">
        <v>5.8999999999999997E-2</v>
      </c>
      <c r="F26" s="366">
        <v>12900</v>
      </c>
      <c r="G26" s="1035">
        <v>6.3E-2</v>
      </c>
      <c r="H26" s="1035">
        <v>4.8000000000000001E-2</v>
      </c>
      <c r="I26" s="1035">
        <v>8.3000000000000004E-2</v>
      </c>
    </row>
    <row r="27" spans="1:11" s="78" customFormat="1">
      <c r="A27" s="1036">
        <v>2018</v>
      </c>
      <c r="B27" s="1045">
        <v>71900</v>
      </c>
      <c r="C27" s="1037">
        <v>8.1000000000000003E-2</v>
      </c>
      <c r="D27" s="1037">
        <v>7.1999999999999995E-2</v>
      </c>
      <c r="E27" s="343">
        <v>9.1999999999999998E-2</v>
      </c>
      <c r="F27" s="374">
        <v>22100</v>
      </c>
      <c r="G27" s="1037">
        <v>0.113</v>
      </c>
      <c r="H27" s="1037">
        <v>9.1999999999999998E-2</v>
      </c>
      <c r="I27" s="1037">
        <v>0.13900000000000001</v>
      </c>
    </row>
    <row r="28" spans="1:11" s="78" customFormat="1" ht="14.5" customHeight="1">
      <c r="A28" s="738">
        <v>2019</v>
      </c>
      <c r="B28" s="1043">
        <v>56900</v>
      </c>
      <c r="C28" s="1035">
        <v>7.1999999999999995E-2</v>
      </c>
      <c r="D28" s="1035">
        <v>6.2E-2</v>
      </c>
      <c r="E28" s="341">
        <v>8.3000000000000004E-2</v>
      </c>
      <c r="F28" s="366">
        <v>12800</v>
      </c>
      <c r="G28" s="1035">
        <v>7.8E-2</v>
      </c>
      <c r="H28" s="1035">
        <v>6.0999999999999999E-2</v>
      </c>
      <c r="I28" s="1035">
        <v>9.9000000000000005E-2</v>
      </c>
    </row>
    <row r="29" spans="1:11" s="78" customFormat="1" ht="14.5" customHeight="1">
      <c r="A29" s="1038">
        <v>2020</v>
      </c>
      <c r="B29" s="1045">
        <v>59100</v>
      </c>
      <c r="C29" s="1037">
        <v>6.7000000000000004E-2</v>
      </c>
      <c r="D29" s="1037">
        <v>5.8999999999999997E-2</v>
      </c>
      <c r="E29" s="343">
        <v>7.6999999999999999E-2</v>
      </c>
      <c r="F29" s="374">
        <v>17700</v>
      </c>
      <c r="G29" s="1037">
        <v>8.5999999999999993E-2</v>
      </c>
      <c r="H29" s="1037">
        <v>6.7000000000000004E-2</v>
      </c>
      <c r="I29" s="1037">
        <v>0.109</v>
      </c>
    </row>
    <row r="30" spans="1:11" s="78" customFormat="1">
      <c r="A30" s="92">
        <v>2021</v>
      </c>
      <c r="B30" s="51">
        <v>76800</v>
      </c>
      <c r="C30" s="1515">
        <v>8.4000000000000005E-2</v>
      </c>
      <c r="D30" s="1515">
        <v>7.3999999999999996E-2</v>
      </c>
      <c r="E30" s="1853">
        <v>9.5000000000000001E-2</v>
      </c>
      <c r="F30" s="1533">
        <v>23100</v>
      </c>
      <c r="G30" s="1515">
        <v>9.8000000000000004E-2</v>
      </c>
      <c r="H30" s="1515">
        <v>7.9000000000000001E-2</v>
      </c>
      <c r="I30" s="1515">
        <v>0.12</v>
      </c>
    </row>
    <row r="31" spans="1:11" s="78" customFormat="1"/>
    <row r="32" spans="1:11" s="78" customFormat="1">
      <c r="A32" s="2778" t="s">
        <v>664</v>
      </c>
      <c r="B32" s="2515"/>
      <c r="C32" s="2515"/>
      <c r="D32" s="2515"/>
      <c r="E32" s="2515"/>
      <c r="F32" s="2515"/>
      <c r="G32" s="2515"/>
      <c r="H32" s="2515"/>
      <c r="I32" s="2515"/>
    </row>
    <row r="33" spans="1:9" s="78" customFormat="1"/>
    <row r="34" spans="1:9" s="78" customFormat="1" ht="74.150000000000006" customHeight="1">
      <c r="A34" s="2801" t="s">
        <v>665</v>
      </c>
      <c r="B34" s="2802"/>
      <c r="C34" s="2802"/>
      <c r="D34" s="2802"/>
      <c r="E34" s="2802"/>
      <c r="F34" s="2802"/>
      <c r="G34" s="2802"/>
      <c r="H34" s="2802"/>
      <c r="I34" s="2803"/>
    </row>
  </sheetData>
  <mergeCells count="14">
    <mergeCell ref="A1:I1"/>
    <mergeCell ref="A3:I3"/>
    <mergeCell ref="A5:A7"/>
    <mergeCell ref="B5:I5"/>
    <mergeCell ref="B6:E6"/>
    <mergeCell ref="F6:I6"/>
    <mergeCell ref="A34:I34"/>
    <mergeCell ref="A32:I32"/>
    <mergeCell ref="A16:I16"/>
    <mergeCell ref="A19:I19"/>
    <mergeCell ref="A21:A23"/>
    <mergeCell ref="B21:I21"/>
    <mergeCell ref="B22:E22"/>
    <mergeCell ref="F22:I22"/>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C652-FDD8-44B5-8D73-94BD5B0F1929}">
  <dimension ref="A1:K42"/>
  <sheetViews>
    <sheetView workbookViewId="0">
      <selection activeCell="E12" sqref="E12"/>
    </sheetView>
  </sheetViews>
  <sheetFormatPr defaultColWidth="9" defaultRowHeight="14"/>
  <cols>
    <col min="1" max="1" width="11.75" style="63" customWidth="1"/>
    <col min="2" max="9" width="11.58203125" style="45" customWidth="1"/>
    <col min="10" max="10" width="9" style="45"/>
    <col min="11" max="11" width="9" style="54"/>
    <col min="12" max="16384" width="9" style="45"/>
  </cols>
  <sheetData>
    <row r="1" spans="1:11" ht="33" customHeight="1">
      <c r="A1" s="2453" t="s">
        <v>1605</v>
      </c>
      <c r="B1" s="2453"/>
      <c r="C1" s="2453"/>
      <c r="D1" s="2453"/>
      <c r="E1" s="2453"/>
      <c r="F1" s="2453"/>
      <c r="G1" s="2453"/>
      <c r="H1" s="2453"/>
      <c r="I1" s="2453"/>
      <c r="J1" s="44"/>
      <c r="K1" s="1899" t="s">
        <v>1606</v>
      </c>
    </row>
    <row r="2" spans="1:11" ht="14.5" thickBot="1"/>
    <row r="3" spans="1:11" ht="40.5" customHeight="1" thickTop="1" thickBot="1">
      <c r="A3" s="2821" t="s">
        <v>1607</v>
      </c>
      <c r="B3" s="2822"/>
      <c r="C3" s="2822"/>
      <c r="D3" s="2822"/>
      <c r="E3" s="2822"/>
      <c r="F3" s="2822"/>
      <c r="G3" s="2822"/>
      <c r="H3" s="2822"/>
      <c r="I3" s="2823"/>
    </row>
    <row r="4" spans="1:11" ht="14.5" thickTop="1">
      <c r="A4" s="7"/>
      <c r="B4" s="7"/>
      <c r="C4" s="7"/>
      <c r="D4" s="7"/>
      <c r="E4" s="7"/>
      <c r="F4" s="7"/>
      <c r="G4" s="7"/>
      <c r="H4" s="7"/>
      <c r="I4" s="7"/>
    </row>
    <row r="5" spans="1:11" ht="17.5">
      <c r="A5" s="2763" t="s">
        <v>338</v>
      </c>
      <c r="B5" s="2695" t="s">
        <v>1608</v>
      </c>
      <c r="C5" s="2696"/>
      <c r="D5" s="2696"/>
      <c r="E5" s="2696"/>
      <c r="F5" s="2696"/>
      <c r="G5" s="2696"/>
      <c r="H5" s="2696"/>
      <c r="I5" s="2696"/>
      <c r="K5" s="29"/>
    </row>
    <row r="6" spans="1:11" ht="17.5">
      <c r="A6" s="2763"/>
      <c r="B6" s="2640" t="s">
        <v>659</v>
      </c>
      <c r="C6" s="2641"/>
      <c r="D6" s="2641"/>
      <c r="E6" s="2642"/>
      <c r="F6" s="2748" t="s">
        <v>660</v>
      </c>
      <c r="G6" s="2748"/>
      <c r="H6" s="2748"/>
      <c r="I6" s="2749"/>
      <c r="K6" s="29"/>
    </row>
    <row r="7" spans="1:11" s="66" customFormat="1" ht="27.5">
      <c r="A7" s="2764"/>
      <c r="B7" s="1031" t="s">
        <v>661</v>
      </c>
      <c r="C7" s="1032" t="s">
        <v>86</v>
      </c>
      <c r="D7" s="1032" t="s">
        <v>662</v>
      </c>
      <c r="E7" s="1033" t="s">
        <v>663</v>
      </c>
      <c r="F7" s="1031" t="s">
        <v>661</v>
      </c>
      <c r="G7" s="1032" t="s">
        <v>86</v>
      </c>
      <c r="H7" s="1032" t="s">
        <v>662</v>
      </c>
      <c r="I7" s="1034" t="s">
        <v>663</v>
      </c>
      <c r="K7" s="49"/>
    </row>
    <row r="8" spans="1:11">
      <c r="A8" s="738">
        <v>2011</v>
      </c>
      <c r="B8" s="334">
        <v>530500</v>
      </c>
      <c r="C8" s="890">
        <v>0.53100000000000003</v>
      </c>
      <c r="D8" s="890">
        <v>0.51300000000000001</v>
      </c>
      <c r="E8" s="459">
        <v>0.54900000000000004</v>
      </c>
      <c r="F8" s="334">
        <v>83400</v>
      </c>
      <c r="G8" s="890">
        <v>0.51700000000000002</v>
      </c>
      <c r="H8" s="890">
        <v>0.47399999999999998</v>
      </c>
      <c r="I8" s="890">
        <v>0.55900000000000005</v>
      </c>
    </row>
    <row r="9" spans="1:11">
      <c r="A9" s="1036">
        <v>2012</v>
      </c>
      <c r="B9" s="79">
        <v>534000</v>
      </c>
      <c r="C9" s="1521">
        <v>0.503</v>
      </c>
      <c r="D9" s="1521">
        <v>0.48499999999999999</v>
      </c>
      <c r="E9" s="456">
        <v>0.52</v>
      </c>
      <c r="F9" s="79">
        <v>96000</v>
      </c>
      <c r="G9" s="1521">
        <v>0.49199999999999999</v>
      </c>
      <c r="H9" s="1521">
        <v>0.45100000000000001</v>
      </c>
      <c r="I9" s="1521">
        <v>0.53400000000000003</v>
      </c>
    </row>
    <row r="10" spans="1:11">
      <c r="A10" s="738">
        <v>2013</v>
      </c>
      <c r="B10" s="334">
        <v>526100</v>
      </c>
      <c r="C10" s="890">
        <v>0.49299999999999999</v>
      </c>
      <c r="D10" s="890">
        <v>0.47599999999999998</v>
      </c>
      <c r="E10" s="459">
        <v>0.51</v>
      </c>
      <c r="F10" s="334">
        <v>93500</v>
      </c>
      <c r="G10" s="890">
        <v>0.48899999999999999</v>
      </c>
      <c r="H10" s="890">
        <v>0.45200000000000001</v>
      </c>
      <c r="I10" s="890">
        <v>0.52600000000000002</v>
      </c>
    </row>
    <row r="11" spans="1:11">
      <c r="A11" s="1036">
        <v>2014</v>
      </c>
      <c r="B11" s="79">
        <v>531000</v>
      </c>
      <c r="C11" s="1521">
        <v>0.51</v>
      </c>
      <c r="D11" s="1521">
        <v>0.49299999999999999</v>
      </c>
      <c r="E11" s="456">
        <v>0.52700000000000002</v>
      </c>
      <c r="F11" s="79">
        <v>94900</v>
      </c>
      <c r="G11" s="1521">
        <v>0.498</v>
      </c>
      <c r="H11" s="1521">
        <v>0.46100000000000002</v>
      </c>
      <c r="I11" s="1521">
        <v>0.53500000000000003</v>
      </c>
    </row>
    <row r="12" spans="1:11">
      <c r="A12" s="738">
        <v>2015</v>
      </c>
      <c r="B12" s="334">
        <v>550000</v>
      </c>
      <c r="C12" s="890">
        <v>0.51800000000000002</v>
      </c>
      <c r="D12" s="890">
        <v>0.501</v>
      </c>
      <c r="E12" s="459">
        <v>0.53500000000000003</v>
      </c>
      <c r="F12" s="334">
        <v>99500</v>
      </c>
      <c r="G12" s="890">
        <v>0.495</v>
      </c>
      <c r="H12" s="890">
        <v>0.45900000000000002</v>
      </c>
      <c r="I12" s="890">
        <v>0.53100000000000003</v>
      </c>
    </row>
    <row r="13" spans="1:11">
      <c r="A13" s="1036">
        <v>2016</v>
      </c>
      <c r="B13" s="79">
        <v>530900</v>
      </c>
      <c r="C13" s="1521">
        <v>0.496</v>
      </c>
      <c r="D13" s="1521">
        <v>0.48</v>
      </c>
      <c r="E13" s="456">
        <v>0.51200000000000001</v>
      </c>
      <c r="F13" s="79">
        <v>91400</v>
      </c>
      <c r="G13" s="1521">
        <v>0.47299999999999998</v>
      </c>
      <c r="H13" s="1521">
        <v>0.437</v>
      </c>
      <c r="I13" s="1521">
        <v>0.50800000000000001</v>
      </c>
    </row>
    <row r="14" spans="1:11">
      <c r="A14" s="738">
        <v>2017</v>
      </c>
      <c r="B14" s="334">
        <v>541400</v>
      </c>
      <c r="C14" s="890">
        <v>0.51600000000000001</v>
      </c>
      <c r="D14" s="890">
        <v>0.5</v>
      </c>
      <c r="E14" s="459">
        <v>0.53200000000000003</v>
      </c>
      <c r="F14" s="334">
        <v>93300</v>
      </c>
      <c r="G14" s="890">
        <v>0.496</v>
      </c>
      <c r="H14" s="890">
        <v>0.46200000000000002</v>
      </c>
      <c r="I14" s="890">
        <v>0.52900000000000003</v>
      </c>
    </row>
    <row r="15" spans="1:11">
      <c r="A15" s="1036">
        <v>2018</v>
      </c>
      <c r="B15" s="79">
        <v>545700</v>
      </c>
      <c r="C15" s="1521">
        <v>0.51400000000000001</v>
      </c>
      <c r="D15" s="1521">
        <v>0.498</v>
      </c>
      <c r="E15" s="456">
        <v>0.52900000000000003</v>
      </c>
      <c r="F15" s="79">
        <v>96500</v>
      </c>
      <c r="G15" s="1521">
        <v>0.51200000000000001</v>
      </c>
      <c r="H15" s="1521">
        <v>0.47599999999999998</v>
      </c>
      <c r="I15" s="1521">
        <v>0.54800000000000004</v>
      </c>
    </row>
    <row r="16" spans="1:11">
      <c r="A16" s="92">
        <v>2019</v>
      </c>
      <c r="B16" s="334">
        <v>538300</v>
      </c>
      <c r="C16" s="890">
        <v>0.50600000000000001</v>
      </c>
      <c r="D16" s="890">
        <v>0.49099999999999999</v>
      </c>
      <c r="E16" s="459">
        <v>0.52100000000000002</v>
      </c>
      <c r="F16" s="334">
        <v>87000</v>
      </c>
      <c r="G16" s="890">
        <v>0.48299999999999998</v>
      </c>
      <c r="H16" s="890">
        <v>0.44800000000000001</v>
      </c>
      <c r="I16" s="890">
        <v>0.51800000000000002</v>
      </c>
    </row>
    <row r="17" spans="1:11">
      <c r="A17" s="98">
        <v>2020</v>
      </c>
      <c r="B17" s="56">
        <v>496500</v>
      </c>
      <c r="C17" s="1517">
        <v>0.46800000000000003</v>
      </c>
      <c r="D17" s="1517">
        <v>0.45200000000000001</v>
      </c>
      <c r="E17" s="1518">
        <v>0.48399999999999999</v>
      </c>
      <c r="F17" s="74">
        <v>91900</v>
      </c>
      <c r="G17" s="1517">
        <v>0.47599999999999998</v>
      </c>
      <c r="H17" s="1517">
        <v>0.441</v>
      </c>
      <c r="I17" s="1517">
        <v>0.51100000000000001</v>
      </c>
    </row>
    <row r="18" spans="1:11">
      <c r="A18" s="92">
        <v>2021</v>
      </c>
      <c r="B18" s="51">
        <v>532800</v>
      </c>
      <c r="C18" s="1515">
        <v>0.49099999999999999</v>
      </c>
      <c r="D18" s="1515">
        <v>0.47499999999999998</v>
      </c>
      <c r="E18" s="1516">
        <v>0.50700000000000001</v>
      </c>
      <c r="F18" s="458">
        <v>103100</v>
      </c>
      <c r="G18" s="1515">
        <v>0.47799999999999998</v>
      </c>
      <c r="H18" s="1515">
        <v>0.442</v>
      </c>
      <c r="I18" s="1515">
        <v>0.51400000000000001</v>
      </c>
    </row>
    <row r="19" spans="1:11">
      <c r="A19" s="7"/>
      <c r="B19" s="7"/>
      <c r="C19" s="7"/>
      <c r="D19" s="7"/>
      <c r="E19" s="7"/>
      <c r="F19" s="7"/>
      <c r="G19" s="7"/>
      <c r="H19" s="7"/>
      <c r="I19" s="7"/>
    </row>
    <row r="20" spans="1:11">
      <c r="A20" s="2778" t="s">
        <v>664</v>
      </c>
      <c r="B20" s="2515"/>
      <c r="C20" s="2515"/>
      <c r="D20" s="2515"/>
      <c r="E20" s="2515"/>
      <c r="F20" s="2515"/>
      <c r="G20" s="2515"/>
      <c r="H20" s="2515"/>
      <c r="I20" s="2515"/>
    </row>
    <row r="21" spans="1:11">
      <c r="A21" s="7"/>
      <c r="B21" s="7"/>
      <c r="C21" s="7"/>
      <c r="D21" s="7"/>
      <c r="E21" s="7"/>
      <c r="F21" s="7"/>
      <c r="G21" s="7"/>
      <c r="H21" s="7"/>
      <c r="I21" s="7"/>
    </row>
    <row r="22" spans="1:11">
      <c r="A22" s="7"/>
      <c r="B22" s="7"/>
      <c r="C22" s="7"/>
      <c r="D22" s="7"/>
      <c r="E22" s="7"/>
      <c r="F22" s="7"/>
      <c r="G22" s="7"/>
      <c r="H22" s="7"/>
      <c r="I22" s="7"/>
    </row>
    <row r="23" spans="1:11" ht="50.25" customHeight="1">
      <c r="A23" s="3071" t="s">
        <v>672</v>
      </c>
      <c r="B23" s="3071"/>
      <c r="C23" s="3071"/>
      <c r="D23" s="3071"/>
      <c r="E23" s="3071"/>
      <c r="F23" s="3071"/>
      <c r="G23" s="3071"/>
      <c r="H23" s="3071"/>
      <c r="I23" s="3071"/>
    </row>
    <row r="24" spans="1:11">
      <c r="A24" s="7"/>
      <c r="B24" s="7"/>
      <c r="C24" s="7"/>
      <c r="D24" s="7"/>
      <c r="E24" s="7"/>
      <c r="F24" s="7"/>
      <c r="G24" s="7"/>
      <c r="H24" s="7"/>
      <c r="I24" s="7"/>
    </row>
    <row r="25" spans="1:11" ht="17.5">
      <c r="A25" s="2763" t="s">
        <v>338</v>
      </c>
      <c r="B25" s="2712" t="s">
        <v>1608</v>
      </c>
      <c r="C25" s="2713"/>
      <c r="D25" s="2713"/>
      <c r="E25" s="2713"/>
      <c r="F25" s="2713"/>
      <c r="G25" s="2713"/>
      <c r="H25" s="2713"/>
      <c r="I25" s="2713"/>
      <c r="K25" s="29"/>
    </row>
    <row r="26" spans="1:11" ht="17.5">
      <c r="A26" s="2763"/>
      <c r="B26" s="2640" t="s">
        <v>699</v>
      </c>
      <c r="C26" s="2641"/>
      <c r="D26" s="2641"/>
      <c r="E26" s="2642"/>
      <c r="F26" s="2640" t="s">
        <v>700</v>
      </c>
      <c r="G26" s="2641"/>
      <c r="H26" s="2641"/>
      <c r="I26" s="2643"/>
      <c r="K26" s="29"/>
    </row>
    <row r="27" spans="1:11" s="66" customFormat="1" ht="27.5">
      <c r="A27" s="2764"/>
      <c r="B27" s="1031" t="s">
        <v>661</v>
      </c>
      <c r="C27" s="1032" t="s">
        <v>86</v>
      </c>
      <c r="D27" s="1032" t="s">
        <v>662</v>
      </c>
      <c r="E27" s="1033" t="s">
        <v>663</v>
      </c>
      <c r="F27" s="1031" t="s">
        <v>661</v>
      </c>
      <c r="G27" s="1032" t="s">
        <v>86</v>
      </c>
      <c r="H27" s="1032" t="s">
        <v>662</v>
      </c>
      <c r="I27" s="1034" t="s">
        <v>663</v>
      </c>
      <c r="K27" s="49"/>
    </row>
    <row r="28" spans="1:11">
      <c r="A28" s="738">
        <v>2011</v>
      </c>
      <c r="B28" s="334">
        <v>527800</v>
      </c>
      <c r="C28" s="890">
        <v>0.54200000000000004</v>
      </c>
      <c r="D28" s="890">
        <v>0.52400000000000002</v>
      </c>
      <c r="E28" s="459">
        <v>0.56100000000000005</v>
      </c>
      <c r="F28" s="334">
        <v>83100</v>
      </c>
      <c r="G28" s="890">
        <v>0.5</v>
      </c>
      <c r="H28" s="890">
        <v>0.46100000000000002</v>
      </c>
      <c r="I28" s="890">
        <v>0.53900000000000003</v>
      </c>
    </row>
    <row r="29" spans="1:11">
      <c r="A29" s="1036">
        <v>2012</v>
      </c>
      <c r="B29" s="79">
        <v>531000</v>
      </c>
      <c r="C29" s="1521">
        <v>0.51100000000000001</v>
      </c>
      <c r="D29" s="1521">
        <v>0.49299999999999999</v>
      </c>
      <c r="E29" s="456">
        <v>0.52900000000000003</v>
      </c>
      <c r="F29" s="79">
        <v>95500</v>
      </c>
      <c r="G29" s="1521">
        <v>0.47599999999999998</v>
      </c>
      <c r="H29" s="1521">
        <v>0.437</v>
      </c>
      <c r="I29" s="1521">
        <v>0.51500000000000001</v>
      </c>
    </row>
    <row r="30" spans="1:11">
      <c r="A30" s="738">
        <v>2013</v>
      </c>
      <c r="B30" s="334">
        <v>523600</v>
      </c>
      <c r="C30" s="890">
        <v>0.499</v>
      </c>
      <c r="D30" s="890">
        <v>0.48099999999999998</v>
      </c>
      <c r="E30" s="459">
        <v>0.51600000000000001</v>
      </c>
      <c r="F30" s="334">
        <v>92900</v>
      </c>
      <c r="G30" s="890">
        <v>0.46200000000000002</v>
      </c>
      <c r="H30" s="890">
        <v>0.42699999999999999</v>
      </c>
      <c r="I30" s="890">
        <v>0.498</v>
      </c>
    </row>
    <row r="31" spans="1:11">
      <c r="A31" s="1036">
        <v>2014</v>
      </c>
      <c r="B31" s="79">
        <v>525500</v>
      </c>
      <c r="C31" s="1521">
        <v>0.52300000000000002</v>
      </c>
      <c r="D31" s="1521">
        <v>0.505</v>
      </c>
      <c r="E31" s="456">
        <v>0.54</v>
      </c>
      <c r="F31" s="79">
        <v>94800</v>
      </c>
      <c r="G31" s="1521">
        <v>0.47399999999999998</v>
      </c>
      <c r="H31" s="1521">
        <v>0.439</v>
      </c>
      <c r="I31" s="1521">
        <v>0.50800000000000001</v>
      </c>
    </row>
    <row r="32" spans="1:11">
      <c r="A32" s="738">
        <v>2015</v>
      </c>
      <c r="B32" s="334">
        <v>545700</v>
      </c>
      <c r="C32" s="890">
        <v>0.52800000000000002</v>
      </c>
      <c r="D32" s="890">
        <v>0.51100000000000001</v>
      </c>
      <c r="E32" s="459">
        <v>0.54600000000000004</v>
      </c>
      <c r="F32" s="334">
        <v>98700</v>
      </c>
      <c r="G32" s="890">
        <v>0.48599999999999999</v>
      </c>
      <c r="H32" s="890">
        <v>0.45200000000000001</v>
      </c>
      <c r="I32" s="890">
        <v>0.52</v>
      </c>
    </row>
    <row r="33" spans="1:9" ht="14.25" customHeight="1">
      <c r="A33" s="1036">
        <v>2016</v>
      </c>
      <c r="B33" s="79">
        <v>526100</v>
      </c>
      <c r="C33" s="1521">
        <v>0.503</v>
      </c>
      <c r="D33" s="1521">
        <v>0.48599999999999999</v>
      </c>
      <c r="E33" s="456">
        <v>0.52</v>
      </c>
      <c r="F33" s="79">
        <v>91200</v>
      </c>
      <c r="G33" s="1521">
        <v>0.46899999999999997</v>
      </c>
      <c r="H33" s="1521">
        <v>0.436</v>
      </c>
      <c r="I33" s="1521">
        <v>0.503</v>
      </c>
    </row>
    <row r="34" spans="1:9" ht="14.25" customHeight="1">
      <c r="A34" s="738">
        <v>2017</v>
      </c>
      <c r="B34" s="334">
        <v>533900</v>
      </c>
      <c r="C34" s="890">
        <v>0.52800000000000002</v>
      </c>
      <c r="D34" s="890">
        <v>0.51100000000000001</v>
      </c>
      <c r="E34" s="459">
        <v>0.54400000000000004</v>
      </c>
      <c r="F34" s="334">
        <v>91300</v>
      </c>
      <c r="G34" s="890">
        <v>0.49</v>
      </c>
      <c r="H34" s="890">
        <v>0.45600000000000002</v>
      </c>
      <c r="I34" s="890">
        <v>0.52300000000000002</v>
      </c>
    </row>
    <row r="35" spans="1:9">
      <c r="A35" s="1036">
        <v>2018</v>
      </c>
      <c r="B35" s="79">
        <v>540800</v>
      </c>
      <c r="C35" s="1521">
        <v>0.52900000000000003</v>
      </c>
      <c r="D35" s="1521">
        <v>0.51200000000000001</v>
      </c>
      <c r="E35" s="456">
        <v>0.54500000000000004</v>
      </c>
      <c r="F35" s="79">
        <v>95400</v>
      </c>
      <c r="G35" s="1521">
        <v>0.50600000000000001</v>
      </c>
      <c r="H35" s="1521">
        <v>0.47099999999999997</v>
      </c>
      <c r="I35" s="1521">
        <v>0.54100000000000004</v>
      </c>
    </row>
    <row r="36" spans="1:9">
      <c r="A36" s="92">
        <v>2019</v>
      </c>
      <c r="B36" s="334">
        <v>534100</v>
      </c>
      <c r="C36" s="890">
        <v>0.52300000000000002</v>
      </c>
      <c r="D36" s="890">
        <v>0.50600000000000001</v>
      </c>
      <c r="E36" s="459">
        <v>0.53900000000000003</v>
      </c>
      <c r="F36" s="334">
        <v>86800</v>
      </c>
      <c r="G36" s="890">
        <v>0.47499999999999998</v>
      </c>
      <c r="H36" s="890">
        <v>0.442</v>
      </c>
      <c r="I36" s="890">
        <v>0.50900000000000001</v>
      </c>
    </row>
    <row r="37" spans="1:9">
      <c r="A37" s="98">
        <v>2020</v>
      </c>
      <c r="B37" s="374"/>
      <c r="C37" s="1037"/>
      <c r="D37" s="1037"/>
      <c r="E37" s="343"/>
      <c r="F37" s="374"/>
      <c r="G37" s="1037"/>
      <c r="H37" s="1037"/>
      <c r="I37" s="1037"/>
    </row>
    <row r="38" spans="1:9">
      <c r="A38" s="92">
        <v>2021</v>
      </c>
      <c r="B38" s="366"/>
      <c r="C38" s="1035"/>
      <c r="D38" s="1035"/>
      <c r="E38" s="341"/>
      <c r="F38" s="366"/>
      <c r="G38" s="1035"/>
      <c r="H38" s="1035"/>
      <c r="I38" s="1035"/>
    </row>
    <row r="39" spans="1:9">
      <c r="A39" s="45"/>
    </row>
    <row r="40" spans="1:9">
      <c r="A40" s="2778" t="s">
        <v>677</v>
      </c>
      <c r="B40" s="2515"/>
      <c r="C40" s="2515"/>
      <c r="D40" s="2515"/>
      <c r="E40" s="2515"/>
      <c r="F40" s="2515"/>
      <c r="G40" s="2515"/>
      <c r="H40" s="2515"/>
      <c r="I40" s="2515"/>
    </row>
    <row r="41" spans="1:9">
      <c r="A41" s="45"/>
    </row>
    <row r="42" spans="1:9" ht="59.15" customHeight="1">
      <c r="A42" s="3048" t="s">
        <v>665</v>
      </c>
      <c r="B42" s="3048"/>
      <c r="C42" s="3048"/>
      <c r="D42" s="3048"/>
      <c r="E42" s="3048"/>
      <c r="F42" s="3048"/>
      <c r="G42" s="3048"/>
      <c r="H42" s="3048"/>
      <c r="I42" s="3048"/>
    </row>
  </sheetData>
  <mergeCells count="14">
    <mergeCell ref="A1:I1"/>
    <mergeCell ref="A3:I3"/>
    <mergeCell ref="A5:A7"/>
    <mergeCell ref="B5:I5"/>
    <mergeCell ref="B6:E6"/>
    <mergeCell ref="F6:I6"/>
    <mergeCell ref="A40:I40"/>
    <mergeCell ref="A42:I42"/>
    <mergeCell ref="A20:I20"/>
    <mergeCell ref="A23:I23"/>
    <mergeCell ref="A25:A27"/>
    <mergeCell ref="B25:I25"/>
    <mergeCell ref="B26:E26"/>
    <mergeCell ref="F26:I26"/>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649F-3FB9-4E04-971C-7D9F70954823}">
  <dimension ref="A1:K30"/>
  <sheetViews>
    <sheetView workbookViewId="0">
      <selection sqref="A1:I1"/>
    </sheetView>
  </sheetViews>
  <sheetFormatPr defaultColWidth="9" defaultRowHeight="14"/>
  <cols>
    <col min="1" max="1" width="13.58203125" style="63" customWidth="1"/>
    <col min="2" max="9" width="10.9140625" style="45" customWidth="1"/>
    <col min="10" max="10" width="9" style="45"/>
    <col min="11" max="11" width="9" style="54"/>
    <col min="12" max="16384" width="9" style="45"/>
  </cols>
  <sheetData>
    <row r="1" spans="1:11" ht="25">
      <c r="A1" s="2453" t="s">
        <v>884</v>
      </c>
      <c r="B1" s="2453"/>
      <c r="C1" s="2453"/>
      <c r="D1" s="2453"/>
      <c r="E1" s="2453"/>
      <c r="F1" s="2453"/>
      <c r="G1" s="2453"/>
      <c r="H1" s="2453"/>
      <c r="I1" s="2453"/>
      <c r="J1" s="44"/>
    </row>
    <row r="2" spans="1:11" ht="14.5" thickBot="1"/>
    <row r="3" spans="1:11" ht="42.65" customHeight="1" thickTop="1" thickBot="1">
      <c r="A3" s="2730" t="s">
        <v>885</v>
      </c>
      <c r="B3" s="2731"/>
      <c r="C3" s="2731"/>
      <c r="D3" s="2731"/>
      <c r="E3" s="2731"/>
      <c r="F3" s="2731"/>
      <c r="G3" s="2731"/>
      <c r="H3" s="2731"/>
      <c r="I3" s="2732"/>
    </row>
    <row r="4" spans="1:11" ht="14.5" thickTop="1">
      <c r="A4" s="7"/>
      <c r="B4" s="7"/>
      <c r="C4" s="7"/>
      <c r="D4" s="7"/>
      <c r="E4" s="7"/>
      <c r="F4" s="7"/>
      <c r="G4" s="7"/>
      <c r="H4" s="7"/>
      <c r="I4" s="7"/>
    </row>
    <row r="5" spans="1:11" ht="17.5">
      <c r="A5" s="2723" t="s">
        <v>338</v>
      </c>
      <c r="B5" s="2695" t="s">
        <v>886</v>
      </c>
      <c r="C5" s="2696"/>
      <c r="D5" s="2696"/>
      <c r="E5" s="2696"/>
      <c r="F5" s="2696"/>
      <c r="G5" s="2696"/>
      <c r="H5" s="2696"/>
      <c r="I5" s="2696"/>
      <c r="K5" s="29"/>
    </row>
    <row r="6" spans="1:11" ht="17.5">
      <c r="A6" s="2723"/>
      <c r="B6" s="2640" t="s">
        <v>686</v>
      </c>
      <c r="C6" s="2641"/>
      <c r="D6" s="2641"/>
      <c r="E6" s="2642"/>
      <c r="F6" s="2640" t="s">
        <v>687</v>
      </c>
      <c r="G6" s="2641"/>
      <c r="H6" s="2641"/>
      <c r="I6" s="2643"/>
      <c r="K6" s="29"/>
    </row>
    <row r="7" spans="1:11" s="66" customFormat="1" ht="27.5">
      <c r="A7" s="2724"/>
      <c r="B7" s="1031" t="s">
        <v>112</v>
      </c>
      <c r="C7" s="1032" t="s">
        <v>86</v>
      </c>
      <c r="D7" s="1032" t="s">
        <v>662</v>
      </c>
      <c r="E7" s="1033" t="s">
        <v>663</v>
      </c>
      <c r="F7" s="1031" t="s">
        <v>112</v>
      </c>
      <c r="G7" s="1032" t="s">
        <v>86</v>
      </c>
      <c r="H7" s="1032" t="s">
        <v>662</v>
      </c>
      <c r="I7" s="1034" t="s">
        <v>663</v>
      </c>
      <c r="K7" s="49"/>
    </row>
    <row r="8" spans="1:11">
      <c r="A8" s="1060">
        <v>2012</v>
      </c>
      <c r="B8" s="366">
        <v>31200</v>
      </c>
      <c r="C8" s="1035">
        <v>5.8999999999999997E-2</v>
      </c>
      <c r="D8" s="1035">
        <v>4.7E-2</v>
      </c>
      <c r="E8" s="341">
        <v>7.2999999999999995E-2</v>
      </c>
      <c r="F8" s="366">
        <v>9500</v>
      </c>
      <c r="G8" s="1035">
        <v>0.10100000000000001</v>
      </c>
      <c r="H8" s="1035">
        <v>6.5000000000000002E-2</v>
      </c>
      <c r="I8" s="1035">
        <v>0.153</v>
      </c>
    </row>
    <row r="9" spans="1:11">
      <c r="A9" s="1038">
        <v>2014</v>
      </c>
      <c r="B9" s="374">
        <v>21500</v>
      </c>
      <c r="C9" s="1037">
        <v>4.1000000000000002E-2</v>
      </c>
      <c r="D9" s="1037">
        <v>3.3000000000000002E-2</v>
      </c>
      <c r="E9" s="343">
        <v>5.0999999999999997E-2</v>
      </c>
      <c r="F9" s="374">
        <v>6500</v>
      </c>
      <c r="G9" s="1037">
        <v>6.9000000000000006E-2</v>
      </c>
      <c r="H9" s="1037">
        <v>4.8000000000000001E-2</v>
      </c>
      <c r="I9" s="1037">
        <v>0.1</v>
      </c>
    </row>
    <row r="10" spans="1:11">
      <c r="A10" s="1060">
        <v>2016</v>
      </c>
      <c r="B10" s="366">
        <v>28700</v>
      </c>
      <c r="C10" s="1035">
        <v>5.5E-2</v>
      </c>
      <c r="D10" s="1035">
        <v>4.5999999999999999E-2</v>
      </c>
      <c r="E10" s="341">
        <v>6.6000000000000003E-2</v>
      </c>
      <c r="F10" s="366">
        <v>6900</v>
      </c>
      <c r="G10" s="1035">
        <v>7.8E-2</v>
      </c>
      <c r="H10" s="1035">
        <v>5.3999999999999999E-2</v>
      </c>
      <c r="I10" s="1035">
        <v>0.11</v>
      </c>
    </row>
    <row r="11" spans="1:11">
      <c r="A11" s="1038">
        <v>2018</v>
      </c>
      <c r="B11" s="374">
        <v>22200</v>
      </c>
      <c r="C11" s="1037">
        <v>4.1000000000000002E-2</v>
      </c>
      <c r="D11" s="1037">
        <v>3.3000000000000002E-2</v>
      </c>
      <c r="E11" s="343">
        <v>5.0999999999999997E-2</v>
      </c>
      <c r="F11" s="374">
        <v>6400</v>
      </c>
      <c r="G11" s="1037">
        <v>6.8000000000000005E-2</v>
      </c>
      <c r="H11" s="1037">
        <v>4.5999999999999999E-2</v>
      </c>
      <c r="I11" s="1037">
        <v>9.8000000000000004E-2</v>
      </c>
    </row>
    <row r="12" spans="1:11">
      <c r="A12" s="1060">
        <v>2020</v>
      </c>
      <c r="B12" s="366">
        <v>14500</v>
      </c>
      <c r="C12" s="1035">
        <v>2.9000000000000001E-2</v>
      </c>
      <c r="D12" s="1035">
        <v>2.3E-2</v>
      </c>
      <c r="E12" s="341">
        <v>3.7999999999999999E-2</v>
      </c>
      <c r="F12" s="366">
        <v>3400</v>
      </c>
      <c r="G12" s="1035">
        <v>3.6999999999999998E-2</v>
      </c>
      <c r="H12" s="1035">
        <v>2.3E-2</v>
      </c>
      <c r="I12" s="1035">
        <v>5.8000000000000003E-2</v>
      </c>
    </row>
    <row r="13" spans="1:11">
      <c r="A13" s="45"/>
    </row>
    <row r="14" spans="1:11">
      <c r="A14" s="2778" t="s">
        <v>664</v>
      </c>
      <c r="B14" s="2515"/>
      <c r="C14" s="2515"/>
      <c r="D14" s="2515"/>
      <c r="E14" s="2515"/>
      <c r="F14" s="2515"/>
      <c r="G14" s="2515"/>
      <c r="H14" s="2515"/>
      <c r="I14" s="2515"/>
    </row>
    <row r="15" spans="1:11">
      <c r="A15" s="22"/>
      <c r="B15" s="22"/>
      <c r="C15" s="22"/>
      <c r="D15" s="22"/>
      <c r="E15" s="22"/>
      <c r="F15" s="22"/>
      <c r="G15" s="22"/>
      <c r="H15" s="22"/>
      <c r="I15" s="22"/>
    </row>
    <row r="16" spans="1:11">
      <c r="A16" s="22"/>
      <c r="B16" s="22"/>
      <c r="C16" s="22"/>
      <c r="D16" s="22"/>
      <c r="E16" s="22"/>
      <c r="F16" s="22"/>
      <c r="G16" s="22"/>
      <c r="H16" s="22"/>
      <c r="I16" s="22"/>
    </row>
    <row r="17" spans="1:11" ht="47.25" customHeight="1">
      <c r="A17" s="2842" t="s">
        <v>672</v>
      </c>
      <c r="B17" s="2843"/>
      <c r="C17" s="2843"/>
      <c r="D17" s="2843"/>
      <c r="E17" s="2843"/>
      <c r="F17" s="2843"/>
      <c r="G17" s="2843"/>
      <c r="H17" s="2843"/>
      <c r="I17" s="2844"/>
    </row>
    <row r="18" spans="1:11">
      <c r="A18" s="45"/>
    </row>
    <row r="19" spans="1:11" ht="17.5">
      <c r="A19" s="2638" t="s">
        <v>338</v>
      </c>
      <c r="B19" s="2712" t="s">
        <v>886</v>
      </c>
      <c r="C19" s="2713"/>
      <c r="D19" s="2713"/>
      <c r="E19" s="2713"/>
      <c r="F19" s="2713"/>
      <c r="G19" s="2713"/>
      <c r="H19" s="2713"/>
      <c r="I19" s="2713"/>
      <c r="K19" s="29"/>
    </row>
    <row r="20" spans="1:11" ht="17.5">
      <c r="A20" s="2638"/>
      <c r="B20" s="2640" t="s">
        <v>699</v>
      </c>
      <c r="C20" s="2641"/>
      <c r="D20" s="2641"/>
      <c r="E20" s="2642"/>
      <c r="F20" s="2640" t="s">
        <v>700</v>
      </c>
      <c r="G20" s="2641"/>
      <c r="H20" s="2641"/>
      <c r="I20" s="2643"/>
      <c r="K20" s="29"/>
    </row>
    <row r="21" spans="1:11" s="66" customFormat="1" ht="27.5">
      <c r="A21" s="2639"/>
      <c r="B21" s="1031" t="s">
        <v>661</v>
      </c>
      <c r="C21" s="1032" t="s">
        <v>86</v>
      </c>
      <c r="D21" s="1032" t="s">
        <v>662</v>
      </c>
      <c r="E21" s="1033" t="s">
        <v>663</v>
      </c>
      <c r="F21" s="1031" t="s">
        <v>661</v>
      </c>
      <c r="G21" s="1032" t="s">
        <v>86</v>
      </c>
      <c r="H21" s="1032" t="s">
        <v>662</v>
      </c>
      <c r="I21" s="1034" t="s">
        <v>663</v>
      </c>
      <c r="K21" s="49"/>
    </row>
    <row r="22" spans="1:11">
      <c r="A22" s="1060">
        <v>2012</v>
      </c>
      <c r="B22" s="366">
        <v>31200</v>
      </c>
      <c r="C22" s="1035">
        <v>0.06</v>
      </c>
      <c r="D22" s="1035">
        <v>4.8000000000000001E-2</v>
      </c>
      <c r="E22" s="341">
        <v>7.3999999999999996E-2</v>
      </c>
      <c r="F22" s="366">
        <v>9500</v>
      </c>
      <c r="G22" s="1035">
        <v>9.1999999999999998E-2</v>
      </c>
      <c r="H22" s="1035">
        <v>6.0999999999999999E-2</v>
      </c>
      <c r="I22" s="1035">
        <v>0.13600000000000001</v>
      </c>
    </row>
    <row r="23" spans="1:11">
      <c r="A23" s="1038">
        <v>2014</v>
      </c>
      <c r="B23" s="374">
        <v>20900</v>
      </c>
      <c r="C23" s="1037">
        <v>3.7999999999999999E-2</v>
      </c>
      <c r="D23" s="1037">
        <v>0.03</v>
      </c>
      <c r="E23" s="343">
        <v>4.7E-2</v>
      </c>
      <c r="F23" s="374">
        <v>6500</v>
      </c>
      <c r="G23" s="1037">
        <v>6.7000000000000004E-2</v>
      </c>
      <c r="H23" s="1037">
        <v>4.2999999999999997E-2</v>
      </c>
      <c r="I23" s="1037">
        <v>0.10199999999999999</v>
      </c>
    </row>
    <row r="24" spans="1:11">
      <c r="A24" s="1060">
        <v>2016</v>
      </c>
      <c r="B24" s="366">
        <v>28700</v>
      </c>
      <c r="C24" s="1035">
        <v>5.3999999999999999E-2</v>
      </c>
      <c r="D24" s="1035">
        <v>4.4999999999999998E-2</v>
      </c>
      <c r="E24" s="341">
        <v>6.6000000000000003E-2</v>
      </c>
      <c r="F24" s="366">
        <v>6900</v>
      </c>
      <c r="G24" s="1035">
        <v>7.1999999999999995E-2</v>
      </c>
      <c r="H24" s="1035">
        <v>5.0999999999999997E-2</v>
      </c>
      <c r="I24" s="1035">
        <v>0.10199999999999999</v>
      </c>
    </row>
    <row r="25" spans="1:11">
      <c r="A25" s="1038">
        <v>2018</v>
      </c>
      <c r="B25" s="374">
        <v>22100</v>
      </c>
      <c r="C25" s="1037">
        <v>4.2999999999999997E-2</v>
      </c>
      <c r="D25" s="1037">
        <v>3.4000000000000002E-2</v>
      </c>
      <c r="E25" s="343">
        <v>5.2999999999999999E-2</v>
      </c>
      <c r="F25" s="374">
        <v>6400</v>
      </c>
      <c r="G25" s="1037">
        <v>6.2E-2</v>
      </c>
      <c r="H25" s="1037">
        <v>4.3999999999999997E-2</v>
      </c>
      <c r="I25" s="1037">
        <v>8.7999999999999995E-2</v>
      </c>
    </row>
    <row r="26" spans="1:11">
      <c r="A26" s="1060">
        <v>2020</v>
      </c>
      <c r="B26" s="366">
        <v>14300</v>
      </c>
      <c r="C26" s="1035">
        <v>2.8000000000000001E-2</v>
      </c>
      <c r="D26" s="1035">
        <v>2.1999999999999999E-2</v>
      </c>
      <c r="E26" s="341">
        <v>3.5999999999999997E-2</v>
      </c>
      <c r="F26" s="366">
        <v>3400</v>
      </c>
      <c r="G26" s="1035">
        <v>3.5999999999999997E-2</v>
      </c>
      <c r="H26" s="1035">
        <v>2.3E-2</v>
      </c>
      <c r="I26" s="1035">
        <v>5.6000000000000001E-2</v>
      </c>
    </row>
    <row r="27" spans="1:11">
      <c r="A27" s="45"/>
    </row>
    <row r="28" spans="1:11" ht="27" customHeight="1">
      <c r="A28" s="2778" t="s">
        <v>664</v>
      </c>
      <c r="B28" s="2515"/>
      <c r="C28" s="2515"/>
      <c r="D28" s="2515"/>
      <c r="E28" s="2515"/>
      <c r="F28" s="2515"/>
      <c r="G28" s="2515"/>
      <c r="H28" s="2515"/>
      <c r="I28" s="2515"/>
    </row>
    <row r="29" spans="1:11">
      <c r="A29" s="45"/>
    </row>
    <row r="30" spans="1:11" ht="74.5" customHeight="1">
      <c r="A30" s="2795" t="s">
        <v>665</v>
      </c>
      <c r="B30" s="2795"/>
      <c r="C30" s="2795"/>
      <c r="D30" s="2795"/>
      <c r="E30" s="2795"/>
      <c r="F30" s="2795"/>
      <c r="G30" s="2795"/>
      <c r="H30" s="2795"/>
      <c r="I30" s="2795"/>
    </row>
  </sheetData>
  <mergeCells count="14">
    <mergeCell ref="A1:I1"/>
    <mergeCell ref="A3:I3"/>
    <mergeCell ref="A5:A7"/>
    <mergeCell ref="B5:I5"/>
    <mergeCell ref="B6:E6"/>
    <mergeCell ref="F6:I6"/>
    <mergeCell ref="A28:I28"/>
    <mergeCell ref="A30:I30"/>
    <mergeCell ref="A14:I14"/>
    <mergeCell ref="A17:I17"/>
    <mergeCell ref="A19:A21"/>
    <mergeCell ref="B19:I19"/>
    <mergeCell ref="B20:E20"/>
    <mergeCell ref="F20:I20"/>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DBD4-FB50-4A96-BE31-0256FBC9A53C}">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6384" width="8.58203125" style="7"/>
  </cols>
  <sheetData>
    <row r="1" spans="1:11" ht="25">
      <c r="A1" s="2477" t="s">
        <v>1585</v>
      </c>
      <c r="B1" s="2477"/>
      <c r="C1" s="2477"/>
      <c r="D1" s="2477"/>
      <c r="E1" s="2477"/>
      <c r="F1" s="2477"/>
      <c r="G1" s="2477"/>
      <c r="H1" s="2477"/>
      <c r="I1" s="2477"/>
      <c r="J1" s="35"/>
    </row>
    <row r="2" spans="1:11" ht="14.5" thickBot="1"/>
    <row r="3" spans="1:11" ht="39" customHeight="1" thickTop="1" thickBot="1">
      <c r="A3" s="2730" t="s">
        <v>887</v>
      </c>
      <c r="B3" s="2731"/>
      <c r="C3" s="2731"/>
      <c r="D3" s="2731"/>
      <c r="E3" s="2731"/>
      <c r="F3" s="2731"/>
      <c r="G3" s="2731"/>
      <c r="H3" s="2731"/>
      <c r="I3" s="2732"/>
    </row>
    <row r="4" spans="1:11" ht="14.5" thickTop="1"/>
    <row r="5" spans="1:11" ht="18" customHeight="1">
      <c r="A5" s="2723" t="s">
        <v>338</v>
      </c>
      <c r="B5" s="3072" t="s">
        <v>888</v>
      </c>
      <c r="C5" s="3073"/>
      <c r="D5" s="3073"/>
      <c r="E5" s="3073"/>
      <c r="F5" s="3073"/>
      <c r="G5" s="3073"/>
      <c r="H5" s="3073"/>
      <c r="I5" s="3074"/>
      <c r="K5" s="29"/>
    </row>
    <row r="6" spans="1:11" ht="18" customHeight="1">
      <c r="A6" s="2723"/>
      <c r="B6" s="2640" t="s">
        <v>686</v>
      </c>
      <c r="C6" s="2641"/>
      <c r="D6" s="2641"/>
      <c r="E6" s="2642"/>
      <c r="F6" s="2640" t="s">
        <v>687</v>
      </c>
      <c r="G6" s="2641"/>
      <c r="H6" s="2641"/>
      <c r="I6" s="2643"/>
      <c r="K6" s="29"/>
    </row>
    <row r="7" spans="1:11" s="6" customFormat="1" ht="27.5">
      <c r="A7" s="2724"/>
      <c r="B7" s="1031" t="s">
        <v>112</v>
      </c>
      <c r="C7" s="1032" t="s">
        <v>86</v>
      </c>
      <c r="D7" s="1032" t="s">
        <v>662</v>
      </c>
      <c r="E7" s="1033" t="s">
        <v>663</v>
      </c>
      <c r="F7" s="1031" t="s">
        <v>112</v>
      </c>
      <c r="G7" s="1032" t="s">
        <v>86</v>
      </c>
      <c r="H7" s="1032" t="s">
        <v>662</v>
      </c>
      <c r="I7" s="1034" t="s">
        <v>663</v>
      </c>
      <c r="K7" s="49"/>
    </row>
    <row r="8" spans="1:11">
      <c r="A8" s="738">
        <v>2011</v>
      </c>
      <c r="B8" s="1043">
        <v>530500</v>
      </c>
      <c r="C8" s="1035">
        <v>0.53100000000000003</v>
      </c>
      <c r="D8" s="1035">
        <v>0.51300000000000001</v>
      </c>
      <c r="E8" s="341">
        <v>0.54900000000000004</v>
      </c>
      <c r="F8" s="366">
        <v>83400</v>
      </c>
      <c r="G8" s="1035">
        <v>0.51700000000000002</v>
      </c>
      <c r="H8" s="1035">
        <v>0.47399999999999998</v>
      </c>
      <c r="I8" s="1035">
        <v>0.55900000000000005</v>
      </c>
    </row>
    <row r="9" spans="1:11">
      <c r="A9" s="1036">
        <v>2012</v>
      </c>
      <c r="B9" s="1045">
        <v>534000</v>
      </c>
      <c r="C9" s="1037">
        <v>0.503</v>
      </c>
      <c r="D9" s="1037">
        <v>0.48499999999999999</v>
      </c>
      <c r="E9" s="343">
        <v>0.52</v>
      </c>
      <c r="F9" s="374">
        <v>96000</v>
      </c>
      <c r="G9" s="1037">
        <v>0.49199999999999999</v>
      </c>
      <c r="H9" s="1037">
        <v>0.45100000000000001</v>
      </c>
      <c r="I9" s="1037">
        <v>0.53400000000000003</v>
      </c>
    </row>
    <row r="10" spans="1:11">
      <c r="A10" s="738">
        <v>2013</v>
      </c>
      <c r="B10" s="1043">
        <v>526100</v>
      </c>
      <c r="C10" s="1035">
        <v>0.49299999999999999</v>
      </c>
      <c r="D10" s="1035">
        <v>0.47599999999999998</v>
      </c>
      <c r="E10" s="341">
        <v>0.51</v>
      </c>
      <c r="F10" s="366">
        <v>93500</v>
      </c>
      <c r="G10" s="1035">
        <v>0.48899999999999999</v>
      </c>
      <c r="H10" s="1035">
        <v>0.45200000000000001</v>
      </c>
      <c r="I10" s="1035">
        <v>0.52600000000000002</v>
      </c>
    </row>
    <row r="11" spans="1:11">
      <c r="A11" s="1036">
        <v>2014</v>
      </c>
      <c r="B11" s="1045">
        <v>531000</v>
      </c>
      <c r="C11" s="1037">
        <v>0.51</v>
      </c>
      <c r="D11" s="1037">
        <v>0.49299999999999999</v>
      </c>
      <c r="E11" s="343">
        <v>0.52700000000000002</v>
      </c>
      <c r="F11" s="374">
        <v>94900</v>
      </c>
      <c r="G11" s="1037">
        <v>0.498</v>
      </c>
      <c r="H11" s="1037">
        <v>0.46100000000000002</v>
      </c>
      <c r="I11" s="1037">
        <v>0.53500000000000003</v>
      </c>
    </row>
    <row r="12" spans="1:11">
      <c r="A12" s="738">
        <v>2015</v>
      </c>
      <c r="B12" s="1043">
        <v>550000</v>
      </c>
      <c r="C12" s="1035">
        <v>0.51800000000000002</v>
      </c>
      <c r="D12" s="1035">
        <v>0.501</v>
      </c>
      <c r="E12" s="341">
        <v>0.53500000000000003</v>
      </c>
      <c r="F12" s="366">
        <v>99500</v>
      </c>
      <c r="G12" s="1035">
        <v>0.495</v>
      </c>
      <c r="H12" s="1035">
        <v>0.45900000000000002</v>
      </c>
      <c r="I12" s="1035">
        <v>0.53100000000000003</v>
      </c>
    </row>
    <row r="13" spans="1:11">
      <c r="A13" s="1036">
        <v>2016</v>
      </c>
      <c r="B13" s="1045">
        <v>530900</v>
      </c>
      <c r="C13" s="1037">
        <v>0.496</v>
      </c>
      <c r="D13" s="1037">
        <v>0.48</v>
      </c>
      <c r="E13" s="343">
        <v>0.51200000000000001</v>
      </c>
      <c r="F13" s="374">
        <v>91400</v>
      </c>
      <c r="G13" s="1037">
        <v>0.47299999999999998</v>
      </c>
      <c r="H13" s="1037">
        <v>0.437</v>
      </c>
      <c r="I13" s="1037">
        <v>0.50800000000000001</v>
      </c>
    </row>
    <row r="14" spans="1:11" ht="14.25" customHeight="1">
      <c r="A14" s="738">
        <v>2017</v>
      </c>
      <c r="B14" s="1043">
        <v>541400</v>
      </c>
      <c r="C14" s="1035">
        <v>0.51600000000000001</v>
      </c>
      <c r="D14" s="1035">
        <v>0.5</v>
      </c>
      <c r="E14" s="341">
        <v>0.53200000000000003</v>
      </c>
      <c r="F14" s="366">
        <v>93300</v>
      </c>
      <c r="G14" s="1035">
        <v>0.496</v>
      </c>
      <c r="H14" s="1035">
        <v>0.46200000000000002</v>
      </c>
      <c r="I14" s="1035">
        <v>0.52900000000000003</v>
      </c>
    </row>
    <row r="15" spans="1:11" ht="14.25" customHeight="1">
      <c r="A15" s="1036">
        <v>2018</v>
      </c>
      <c r="B15" s="1045">
        <v>545700</v>
      </c>
      <c r="C15" s="1037">
        <v>0.51400000000000001</v>
      </c>
      <c r="D15" s="1037">
        <v>0.498</v>
      </c>
      <c r="E15" s="343">
        <v>0.52900000000000003</v>
      </c>
      <c r="F15" s="374">
        <v>96500</v>
      </c>
      <c r="G15" s="1037">
        <v>0.51200000000000001</v>
      </c>
      <c r="H15" s="1037">
        <v>0.47599999999999998</v>
      </c>
      <c r="I15" s="1037">
        <v>0.54800000000000004</v>
      </c>
    </row>
    <row r="16" spans="1:11" ht="14.25" customHeight="1">
      <c r="A16" s="92">
        <v>2019</v>
      </c>
      <c r="B16" s="1043">
        <v>538300</v>
      </c>
      <c r="C16" s="1035">
        <v>0.50600000000000001</v>
      </c>
      <c r="D16" s="1035">
        <v>0.49099999999999999</v>
      </c>
      <c r="E16" s="341">
        <v>0.52100000000000002</v>
      </c>
      <c r="F16" s="366">
        <v>87000</v>
      </c>
      <c r="G16" s="1035">
        <v>0.48299999999999998</v>
      </c>
      <c r="H16" s="1035">
        <v>0.44800000000000001</v>
      </c>
      <c r="I16" s="1035">
        <v>0.51800000000000002</v>
      </c>
    </row>
    <row r="17" spans="1:11" ht="14.25" customHeight="1">
      <c r="A17" s="1038">
        <v>2020</v>
      </c>
      <c r="B17" s="1172">
        <v>496500</v>
      </c>
      <c r="C17" s="1037">
        <v>0.46800000000000003</v>
      </c>
      <c r="D17" s="1037">
        <v>0.45200000000000001</v>
      </c>
      <c r="E17" s="343">
        <v>0.48399999999999999</v>
      </c>
      <c r="F17" s="374">
        <v>91900</v>
      </c>
      <c r="G17" s="1037">
        <v>0.47599999999999998</v>
      </c>
      <c r="H17" s="1037">
        <v>0.441</v>
      </c>
      <c r="I17" s="1037">
        <v>0.51100000000000001</v>
      </c>
    </row>
    <row r="18" spans="1:11" ht="14.25" customHeight="1">
      <c r="A18" s="92">
        <v>2021</v>
      </c>
      <c r="B18" s="51">
        <v>532800</v>
      </c>
      <c r="C18" s="1515">
        <v>0.49099999999999999</v>
      </c>
      <c r="D18" s="1515">
        <v>0.47499999999999998</v>
      </c>
      <c r="E18" s="1853">
        <v>0.50700000000000001</v>
      </c>
      <c r="F18" s="1533">
        <v>103100</v>
      </c>
      <c r="G18" s="1515">
        <v>0.47799999999999998</v>
      </c>
      <c r="H18" s="1515">
        <v>0.442</v>
      </c>
      <c r="I18" s="1515">
        <v>0.51400000000000001</v>
      </c>
    </row>
    <row r="19" spans="1:11" ht="14.25" customHeight="1">
      <c r="A19" s="45"/>
      <c r="B19" s="45"/>
      <c r="C19" s="45"/>
      <c r="D19" s="45"/>
      <c r="E19" s="45"/>
      <c r="F19" s="45"/>
      <c r="G19" s="45"/>
      <c r="H19" s="45"/>
      <c r="I19" s="45"/>
    </row>
    <row r="20" spans="1:11" ht="14.25" customHeight="1">
      <c r="A20" s="2778" t="s">
        <v>664</v>
      </c>
      <c r="B20" s="2515"/>
      <c r="C20" s="2515"/>
      <c r="D20" s="2515"/>
      <c r="E20" s="2515"/>
      <c r="F20" s="2515"/>
      <c r="G20" s="2515"/>
      <c r="H20" s="2515"/>
      <c r="I20" s="2515"/>
    </row>
    <row r="23" spans="1:11" ht="51" customHeight="1">
      <c r="A23" s="2804" t="s">
        <v>672</v>
      </c>
      <c r="B23" s="2804"/>
      <c r="C23" s="2804"/>
      <c r="D23" s="2804"/>
      <c r="E23" s="2804"/>
      <c r="F23" s="2804"/>
      <c r="G23" s="2804"/>
      <c r="H23" s="2804"/>
      <c r="I23" s="2804"/>
    </row>
    <row r="25" spans="1:11" ht="18" customHeight="1">
      <c r="A25" s="2723" t="s">
        <v>338</v>
      </c>
      <c r="B25" s="3072" t="s">
        <v>888</v>
      </c>
      <c r="C25" s="3073"/>
      <c r="D25" s="3073"/>
      <c r="E25" s="3073"/>
      <c r="F25" s="3073"/>
      <c r="G25" s="3073"/>
      <c r="H25" s="3073"/>
      <c r="I25" s="3074"/>
      <c r="K25" s="29"/>
    </row>
    <row r="26" spans="1:11" ht="18" customHeight="1">
      <c r="A26" s="2723"/>
      <c r="B26" s="2640" t="s">
        <v>688</v>
      </c>
      <c r="C26" s="2641"/>
      <c r="D26" s="2641"/>
      <c r="E26" s="2642"/>
      <c r="F26" s="2640" t="s">
        <v>689</v>
      </c>
      <c r="G26" s="2641"/>
      <c r="H26" s="2641"/>
      <c r="I26" s="2643"/>
      <c r="K26" s="29"/>
    </row>
    <row r="27" spans="1:11" s="6" customFormat="1" ht="27.5">
      <c r="A27" s="2724"/>
      <c r="B27" s="1031" t="s">
        <v>112</v>
      </c>
      <c r="C27" s="1032" t="s">
        <v>86</v>
      </c>
      <c r="D27" s="1032" t="s">
        <v>662</v>
      </c>
      <c r="E27" s="1033" t="s">
        <v>663</v>
      </c>
      <c r="F27" s="1031" t="s">
        <v>112</v>
      </c>
      <c r="G27" s="1032" t="s">
        <v>86</v>
      </c>
      <c r="H27" s="1032" t="s">
        <v>662</v>
      </c>
      <c r="I27" s="1034" t="s">
        <v>663</v>
      </c>
      <c r="K27" s="49"/>
    </row>
    <row r="28" spans="1:11">
      <c r="A28" s="738">
        <v>2011</v>
      </c>
      <c r="B28" s="1043">
        <v>527800</v>
      </c>
      <c r="C28" s="1035">
        <v>0.54200000000000004</v>
      </c>
      <c r="D28" s="1035">
        <v>0.52400000000000002</v>
      </c>
      <c r="E28" s="341">
        <v>0.56100000000000005</v>
      </c>
      <c r="F28" s="366">
        <v>83100</v>
      </c>
      <c r="G28" s="1035">
        <v>0.5</v>
      </c>
      <c r="H28" s="1035">
        <v>0.46100000000000002</v>
      </c>
      <c r="I28" s="1035">
        <v>0.53900000000000003</v>
      </c>
    </row>
    <row r="29" spans="1:11">
      <c r="A29" s="1036">
        <v>2012</v>
      </c>
      <c r="B29" s="1045">
        <v>531000</v>
      </c>
      <c r="C29" s="1037">
        <v>0.51100000000000001</v>
      </c>
      <c r="D29" s="1037">
        <v>0.49299999999999999</v>
      </c>
      <c r="E29" s="343">
        <v>0.52900000000000003</v>
      </c>
      <c r="F29" s="374">
        <v>95500</v>
      </c>
      <c r="G29" s="1037">
        <v>0.47599999999999998</v>
      </c>
      <c r="H29" s="1037">
        <v>0.437</v>
      </c>
      <c r="I29" s="1037">
        <v>0.51500000000000001</v>
      </c>
    </row>
    <row r="30" spans="1:11">
      <c r="A30" s="738">
        <v>2013</v>
      </c>
      <c r="B30" s="1043">
        <v>523600</v>
      </c>
      <c r="C30" s="1035">
        <v>0.499</v>
      </c>
      <c r="D30" s="1035">
        <v>0.48099999999999998</v>
      </c>
      <c r="E30" s="341">
        <v>0.51600000000000001</v>
      </c>
      <c r="F30" s="366">
        <v>92900</v>
      </c>
      <c r="G30" s="1035">
        <v>0.46200000000000002</v>
      </c>
      <c r="H30" s="1035">
        <v>0.42699999999999999</v>
      </c>
      <c r="I30" s="1035">
        <v>0.498</v>
      </c>
    </row>
    <row r="31" spans="1:11">
      <c r="A31" s="1036">
        <v>2014</v>
      </c>
      <c r="B31" s="1045">
        <v>525500</v>
      </c>
      <c r="C31" s="1037">
        <v>0.52300000000000002</v>
      </c>
      <c r="D31" s="1037">
        <v>0.505</v>
      </c>
      <c r="E31" s="343">
        <v>0.54</v>
      </c>
      <c r="F31" s="374">
        <v>94800</v>
      </c>
      <c r="G31" s="1037">
        <v>0.47399999999999998</v>
      </c>
      <c r="H31" s="1037">
        <v>0.439</v>
      </c>
      <c r="I31" s="1037">
        <v>0.50800000000000001</v>
      </c>
    </row>
    <row r="32" spans="1:11">
      <c r="A32" s="738">
        <v>2015</v>
      </c>
      <c r="B32" s="1043">
        <v>545700</v>
      </c>
      <c r="C32" s="1035">
        <v>0.52800000000000002</v>
      </c>
      <c r="D32" s="1035">
        <v>0.51100000000000001</v>
      </c>
      <c r="E32" s="341">
        <v>0.54600000000000004</v>
      </c>
      <c r="F32" s="366">
        <v>98700</v>
      </c>
      <c r="G32" s="1035">
        <v>0.48599999999999999</v>
      </c>
      <c r="H32" s="1035">
        <v>0.45200000000000001</v>
      </c>
      <c r="I32" s="1035">
        <v>0.52</v>
      </c>
    </row>
    <row r="33" spans="1:9">
      <c r="A33" s="1036">
        <v>2016</v>
      </c>
      <c r="B33" s="1045">
        <v>526100</v>
      </c>
      <c r="C33" s="1037">
        <v>0.503</v>
      </c>
      <c r="D33" s="1037">
        <v>0.48599999999999999</v>
      </c>
      <c r="E33" s="343">
        <v>0.52</v>
      </c>
      <c r="F33" s="374">
        <v>91200</v>
      </c>
      <c r="G33" s="1037">
        <v>0.46899999999999997</v>
      </c>
      <c r="H33" s="1037">
        <v>0.436</v>
      </c>
      <c r="I33" s="1037">
        <v>0.503</v>
      </c>
    </row>
    <row r="34" spans="1:9" ht="14.25" customHeight="1">
      <c r="A34" s="738">
        <v>2017</v>
      </c>
      <c r="B34" s="1043">
        <v>533900</v>
      </c>
      <c r="C34" s="1035">
        <v>0.52800000000000002</v>
      </c>
      <c r="D34" s="1035">
        <v>0.51100000000000001</v>
      </c>
      <c r="E34" s="341">
        <v>0.54400000000000004</v>
      </c>
      <c r="F34" s="366">
        <v>91300</v>
      </c>
      <c r="G34" s="1035">
        <v>0.49</v>
      </c>
      <c r="H34" s="1035">
        <v>0.45600000000000002</v>
      </c>
      <c r="I34" s="1035">
        <v>0.52300000000000002</v>
      </c>
    </row>
    <row r="35" spans="1:9" ht="14.25" customHeight="1">
      <c r="A35" s="1036">
        <v>2018</v>
      </c>
      <c r="B35" s="1045">
        <v>540800</v>
      </c>
      <c r="C35" s="1037">
        <v>0.52900000000000003</v>
      </c>
      <c r="D35" s="1037">
        <v>0.51200000000000001</v>
      </c>
      <c r="E35" s="343">
        <v>0.54500000000000004</v>
      </c>
      <c r="F35" s="374">
        <v>95400</v>
      </c>
      <c r="G35" s="1037">
        <v>0.50600000000000001</v>
      </c>
      <c r="H35" s="1037">
        <v>0.47099999999999997</v>
      </c>
      <c r="I35" s="1037">
        <v>0.54100000000000004</v>
      </c>
    </row>
    <row r="36" spans="1:9">
      <c r="A36" s="92">
        <v>2019</v>
      </c>
      <c r="B36" s="1043">
        <v>534100</v>
      </c>
      <c r="C36" s="1035">
        <v>0.52300000000000002</v>
      </c>
      <c r="D36" s="1035">
        <v>0.50600000000000001</v>
      </c>
      <c r="E36" s="341">
        <v>0.53900000000000003</v>
      </c>
      <c r="F36" s="366">
        <v>86800</v>
      </c>
      <c r="G36" s="1035">
        <v>0.47499999999999998</v>
      </c>
      <c r="H36" s="1035">
        <v>0.442</v>
      </c>
      <c r="I36" s="1035">
        <v>0.50900000000000001</v>
      </c>
    </row>
    <row r="37" spans="1:9">
      <c r="A37" s="1038">
        <v>2020</v>
      </c>
      <c r="B37" s="1172">
        <v>493800</v>
      </c>
      <c r="C37" s="1037">
        <v>0.48099999999999998</v>
      </c>
      <c r="D37" s="1037">
        <v>0.46500000000000002</v>
      </c>
      <c r="E37" s="343">
        <v>0.498</v>
      </c>
      <c r="F37" s="374">
        <v>91800</v>
      </c>
      <c r="G37" s="1037">
        <v>0.47399999999999998</v>
      </c>
      <c r="H37" s="1037">
        <v>0.44</v>
      </c>
      <c r="I37" s="1037">
        <v>0.50800000000000001</v>
      </c>
    </row>
    <row r="38" spans="1:9">
      <c r="A38" s="92">
        <v>2021</v>
      </c>
      <c r="B38" s="51">
        <v>527600</v>
      </c>
      <c r="C38" s="1515">
        <v>0.50700000000000001</v>
      </c>
      <c r="D38" s="1515">
        <v>0.49</v>
      </c>
      <c r="E38" s="1516">
        <v>0.52400000000000002</v>
      </c>
      <c r="F38" s="458">
        <v>102600</v>
      </c>
      <c r="G38" s="1515">
        <v>0.47699999999999998</v>
      </c>
      <c r="H38" s="1515">
        <v>0.442</v>
      </c>
      <c r="I38" s="1515">
        <v>0.51300000000000001</v>
      </c>
    </row>
    <row r="40" spans="1:9" ht="14.15" customHeight="1">
      <c r="A40" s="2778" t="s">
        <v>664</v>
      </c>
      <c r="B40" s="2515"/>
      <c r="C40" s="2515"/>
      <c r="D40" s="2515"/>
      <c r="E40" s="2515"/>
      <c r="F40" s="2515"/>
      <c r="G40" s="2515"/>
      <c r="H40" s="2515"/>
      <c r="I40" s="2515"/>
    </row>
    <row r="42" spans="1:9" ht="57"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23B75-255F-43FF-847E-86360917365F}">
  <dimension ref="A1:K43"/>
  <sheetViews>
    <sheetView workbookViewId="0">
      <selection sqref="A1:I1"/>
    </sheetView>
  </sheetViews>
  <sheetFormatPr defaultColWidth="9" defaultRowHeight="13"/>
  <cols>
    <col min="1" max="1" width="11.08203125" style="63" customWidth="1"/>
    <col min="2" max="9" width="11.08203125" style="45" customWidth="1"/>
    <col min="10" max="16384" width="9" style="45"/>
  </cols>
  <sheetData>
    <row r="1" spans="1:11" ht="25">
      <c r="A1" s="2477" t="s">
        <v>1586</v>
      </c>
      <c r="B1" s="2477"/>
      <c r="C1" s="2477"/>
      <c r="D1" s="2477"/>
      <c r="E1" s="2477"/>
      <c r="F1" s="2477"/>
      <c r="G1" s="2477"/>
      <c r="H1" s="2477"/>
      <c r="I1" s="2477"/>
      <c r="J1" s="44"/>
    </row>
    <row r="2" spans="1:11" ht="13.5" thickBot="1"/>
    <row r="3" spans="1:11" ht="37.5" customHeight="1" thickTop="1" thickBot="1">
      <c r="A3" s="2730" t="s">
        <v>889</v>
      </c>
      <c r="B3" s="2731"/>
      <c r="C3" s="2731"/>
      <c r="D3" s="2731"/>
      <c r="E3" s="2731"/>
      <c r="F3" s="2731"/>
      <c r="G3" s="2731"/>
      <c r="H3" s="2731"/>
      <c r="I3" s="2732"/>
    </row>
    <row r="4" spans="1:11" ht="13.5" thickTop="1">
      <c r="A4" s="45"/>
    </row>
    <row r="5" spans="1:11" s="78" customFormat="1" ht="17.5">
      <c r="A5" s="2723" t="s">
        <v>338</v>
      </c>
      <c r="B5" s="2712" t="s">
        <v>890</v>
      </c>
      <c r="C5" s="2713"/>
      <c r="D5" s="2713"/>
      <c r="E5" s="2713"/>
      <c r="F5" s="2713"/>
      <c r="G5" s="2713"/>
      <c r="H5" s="2713"/>
      <c r="I5" s="2713"/>
      <c r="J5" s="29"/>
      <c r="K5" s="29"/>
    </row>
    <row r="6" spans="1:11" s="78" customFormat="1" ht="17.5">
      <c r="A6" s="2723"/>
      <c r="B6" s="2640" t="s">
        <v>686</v>
      </c>
      <c r="C6" s="2641"/>
      <c r="D6" s="2641"/>
      <c r="E6" s="2642"/>
      <c r="F6" s="2640" t="s">
        <v>687</v>
      </c>
      <c r="G6" s="2641"/>
      <c r="H6" s="2641"/>
      <c r="I6" s="2643"/>
      <c r="J6" s="29"/>
      <c r="K6" s="29"/>
    </row>
    <row r="7" spans="1:11" s="78" customFormat="1" ht="27.5">
      <c r="A7" s="2724"/>
      <c r="B7" s="1031" t="s">
        <v>112</v>
      </c>
      <c r="C7" s="1032" t="s">
        <v>86</v>
      </c>
      <c r="D7" s="1032" t="s">
        <v>662</v>
      </c>
      <c r="E7" s="1033" t="s">
        <v>663</v>
      </c>
      <c r="F7" s="1031" t="s">
        <v>112</v>
      </c>
      <c r="G7" s="1032" t="s">
        <v>86</v>
      </c>
      <c r="H7" s="1032" t="s">
        <v>662</v>
      </c>
      <c r="I7" s="1034" t="s">
        <v>663</v>
      </c>
      <c r="J7" s="49"/>
      <c r="K7" s="49"/>
    </row>
    <row r="8" spans="1:11" s="78" customFormat="1" ht="14">
      <c r="A8" s="738">
        <v>2011</v>
      </c>
      <c r="B8" s="1043">
        <v>214400</v>
      </c>
      <c r="C8" s="1035">
        <v>0.215</v>
      </c>
      <c r="D8" s="1035">
        <v>0.2</v>
      </c>
      <c r="E8" s="341">
        <v>0.23200000000000001</v>
      </c>
      <c r="F8" s="366">
        <v>49800</v>
      </c>
      <c r="G8" s="1035">
        <v>0.31</v>
      </c>
      <c r="H8" s="1035">
        <v>0.26800000000000002</v>
      </c>
      <c r="I8" s="1035">
        <v>0.35499999999999998</v>
      </c>
    </row>
    <row r="9" spans="1:11" s="78" customFormat="1" ht="14">
      <c r="A9" s="1036">
        <v>2012</v>
      </c>
      <c r="B9" s="1045">
        <v>191200</v>
      </c>
      <c r="C9" s="1037">
        <v>0.182</v>
      </c>
      <c r="D9" s="1037">
        <v>0.16900000000000001</v>
      </c>
      <c r="E9" s="343">
        <v>0.19600000000000001</v>
      </c>
      <c r="F9" s="374">
        <v>50500</v>
      </c>
      <c r="G9" s="1037">
        <v>0.26500000000000001</v>
      </c>
      <c r="H9" s="1037">
        <v>0.22900000000000001</v>
      </c>
      <c r="I9" s="1037">
        <v>0.30399999999999999</v>
      </c>
    </row>
    <row r="10" spans="1:11" s="78" customFormat="1" ht="14">
      <c r="A10" s="738">
        <v>2013</v>
      </c>
      <c r="B10" s="1043">
        <v>193700</v>
      </c>
      <c r="C10" s="1035">
        <v>0.183</v>
      </c>
      <c r="D10" s="1035">
        <v>0.17</v>
      </c>
      <c r="E10" s="341">
        <v>0.19600000000000001</v>
      </c>
      <c r="F10" s="366">
        <v>49700</v>
      </c>
      <c r="G10" s="1035">
        <v>0.26200000000000001</v>
      </c>
      <c r="H10" s="1035">
        <v>0.22800000000000001</v>
      </c>
      <c r="I10" s="1035">
        <v>0.29799999999999999</v>
      </c>
    </row>
    <row r="11" spans="1:11" s="78" customFormat="1" ht="14">
      <c r="A11" s="1036">
        <v>2014</v>
      </c>
      <c r="B11" s="1045">
        <v>203100</v>
      </c>
      <c r="C11" s="1037">
        <v>0.19700000000000001</v>
      </c>
      <c r="D11" s="1037">
        <v>0.183</v>
      </c>
      <c r="E11" s="343">
        <v>0.21199999999999999</v>
      </c>
      <c r="F11" s="374">
        <v>56900</v>
      </c>
      <c r="G11" s="1037">
        <v>0.3</v>
      </c>
      <c r="H11" s="1037">
        <v>0.26500000000000001</v>
      </c>
      <c r="I11" s="1037">
        <v>0.33700000000000002</v>
      </c>
    </row>
    <row r="12" spans="1:11" s="78" customFormat="1" ht="14">
      <c r="A12" s="738">
        <v>2015</v>
      </c>
      <c r="B12" s="1043">
        <v>198500</v>
      </c>
      <c r="C12" s="1035">
        <v>0.189</v>
      </c>
      <c r="D12" s="1035">
        <v>0.17599999999999999</v>
      </c>
      <c r="E12" s="341">
        <v>0.20300000000000001</v>
      </c>
      <c r="F12" s="366">
        <v>52700</v>
      </c>
      <c r="G12" s="1035">
        <v>0.26600000000000001</v>
      </c>
      <c r="H12" s="1035">
        <v>0.23499999999999999</v>
      </c>
      <c r="I12" s="1035">
        <v>0.29899999999999999</v>
      </c>
    </row>
    <row r="13" spans="1:11" s="78" customFormat="1" ht="14">
      <c r="A13" s="1036">
        <v>2016</v>
      </c>
      <c r="B13" s="1045">
        <v>196600</v>
      </c>
      <c r="C13" s="1037">
        <v>0.186</v>
      </c>
      <c r="D13" s="1037">
        <v>0.17299999999999999</v>
      </c>
      <c r="E13" s="343">
        <v>0.19900000000000001</v>
      </c>
      <c r="F13" s="374">
        <v>46500</v>
      </c>
      <c r="G13" s="1037">
        <v>0.245</v>
      </c>
      <c r="H13" s="1037">
        <v>0.214</v>
      </c>
      <c r="I13" s="1037">
        <v>0.27800000000000002</v>
      </c>
    </row>
    <row r="14" spans="1:11" s="78" customFormat="1" ht="14">
      <c r="A14" s="738">
        <v>2017</v>
      </c>
      <c r="B14" s="1043">
        <v>203000</v>
      </c>
      <c r="C14" s="1035">
        <v>0.19500000000000001</v>
      </c>
      <c r="D14" s="1035">
        <v>0.182</v>
      </c>
      <c r="E14" s="341">
        <v>0.20899999999999999</v>
      </c>
      <c r="F14" s="366">
        <v>48900</v>
      </c>
      <c r="G14" s="1035">
        <v>0.26400000000000001</v>
      </c>
      <c r="H14" s="1035">
        <v>0.23499999999999999</v>
      </c>
      <c r="I14" s="1035">
        <v>0.29399999999999998</v>
      </c>
    </row>
    <row r="15" spans="1:11" s="78" customFormat="1" ht="14">
      <c r="A15" s="1036">
        <v>2018</v>
      </c>
      <c r="B15" s="1045">
        <v>202200</v>
      </c>
      <c r="C15" s="1037">
        <v>0.192</v>
      </c>
      <c r="D15" s="1037">
        <v>0.17899999999999999</v>
      </c>
      <c r="E15" s="343">
        <v>0.20499999999999999</v>
      </c>
      <c r="F15" s="374">
        <v>47900</v>
      </c>
      <c r="G15" s="1037">
        <v>0.25800000000000001</v>
      </c>
      <c r="H15" s="1037">
        <v>0.22600000000000001</v>
      </c>
      <c r="I15" s="1037">
        <v>0.29299999999999998</v>
      </c>
    </row>
    <row r="16" spans="1:11" s="78" customFormat="1" ht="14">
      <c r="A16" s="92">
        <v>2019</v>
      </c>
      <c r="B16" s="1043">
        <v>182700</v>
      </c>
      <c r="C16" s="1035">
        <v>0.17299999999999999</v>
      </c>
      <c r="D16" s="1035">
        <v>0.16200000000000001</v>
      </c>
      <c r="E16" s="341">
        <v>0.186</v>
      </c>
      <c r="F16" s="366">
        <v>41000</v>
      </c>
      <c r="G16" s="1035">
        <v>0.22900000000000001</v>
      </c>
      <c r="H16" s="1035">
        <v>0.19800000000000001</v>
      </c>
      <c r="I16" s="1035">
        <v>0.26300000000000001</v>
      </c>
    </row>
    <row r="17" spans="1:11" s="78" customFormat="1" ht="14">
      <c r="A17" s="1174">
        <v>2020</v>
      </c>
      <c r="B17" s="1172">
        <v>165000</v>
      </c>
      <c r="C17" s="1037">
        <v>0.157</v>
      </c>
      <c r="D17" s="1037">
        <v>0.14499999999999999</v>
      </c>
      <c r="E17" s="343">
        <v>0.16900000000000001</v>
      </c>
      <c r="F17" s="374">
        <v>41300</v>
      </c>
      <c r="G17" s="1037">
        <v>0.215</v>
      </c>
      <c r="H17" s="1037">
        <v>0.187</v>
      </c>
      <c r="I17" s="1037">
        <v>0.247</v>
      </c>
    </row>
    <row r="18" spans="1:11">
      <c r="A18" s="92">
        <v>2021</v>
      </c>
      <c r="B18" s="51">
        <v>177900</v>
      </c>
      <c r="C18" s="1515">
        <v>0.16600000000000001</v>
      </c>
      <c r="D18" s="1515">
        <v>0.154</v>
      </c>
      <c r="E18" s="1516">
        <v>0.17799999999999999</v>
      </c>
      <c r="F18" s="334">
        <v>53200</v>
      </c>
      <c r="G18" s="1888">
        <v>0.25</v>
      </c>
      <c r="H18" s="1888">
        <v>0.219</v>
      </c>
      <c r="I18" s="1888">
        <v>0.28499999999999998</v>
      </c>
    </row>
    <row r="19" spans="1:11">
      <c r="A19" s="45"/>
    </row>
    <row r="20" spans="1:11">
      <c r="A20" s="2778" t="s">
        <v>664</v>
      </c>
      <c r="B20" s="2515"/>
      <c r="C20" s="2515"/>
      <c r="D20" s="2515"/>
      <c r="E20" s="2515"/>
      <c r="F20" s="2515"/>
      <c r="G20" s="2515"/>
      <c r="H20" s="2515"/>
      <c r="I20" s="2515"/>
    </row>
    <row r="21" spans="1:11">
      <c r="A21" s="22"/>
      <c r="B21" s="22"/>
      <c r="C21" s="22"/>
      <c r="D21" s="22"/>
      <c r="E21" s="22"/>
      <c r="F21" s="22"/>
      <c r="G21" s="22"/>
      <c r="H21" s="22"/>
      <c r="I21" s="22"/>
    </row>
    <row r="22" spans="1:11">
      <c r="A22" s="22"/>
      <c r="B22" s="22"/>
      <c r="C22" s="22"/>
      <c r="D22" s="22"/>
      <c r="E22" s="22"/>
      <c r="F22" s="22"/>
      <c r="G22" s="22"/>
      <c r="H22" s="22"/>
      <c r="I22" s="22"/>
    </row>
    <row r="23" spans="1:11" ht="44.15" customHeight="1">
      <c r="A23" s="2842" t="s">
        <v>672</v>
      </c>
      <c r="B23" s="2843"/>
      <c r="C23" s="2843"/>
      <c r="D23" s="2843"/>
      <c r="E23" s="2843"/>
      <c r="F23" s="2843"/>
      <c r="G23" s="2843"/>
      <c r="H23" s="2843"/>
      <c r="I23" s="2844"/>
    </row>
    <row r="24" spans="1:11">
      <c r="A24" s="45"/>
    </row>
    <row r="25" spans="1:11" s="78" customFormat="1" ht="17.5">
      <c r="A25" s="2723" t="s">
        <v>338</v>
      </c>
      <c r="B25" s="2712" t="s">
        <v>890</v>
      </c>
      <c r="C25" s="2713"/>
      <c r="D25" s="2713"/>
      <c r="E25" s="2713"/>
      <c r="F25" s="2713"/>
      <c r="G25" s="2713"/>
      <c r="H25" s="2713"/>
      <c r="I25" s="2713"/>
      <c r="J25" s="29"/>
      <c r="K25" s="29"/>
    </row>
    <row r="26" spans="1:11" s="78" customFormat="1" ht="17.5">
      <c r="A26" s="2723"/>
      <c r="B26" s="2640" t="s">
        <v>688</v>
      </c>
      <c r="C26" s="2641"/>
      <c r="D26" s="2641"/>
      <c r="E26" s="2642"/>
      <c r="F26" s="2640" t="s">
        <v>689</v>
      </c>
      <c r="G26" s="2641"/>
      <c r="H26" s="2641"/>
      <c r="I26" s="2643"/>
      <c r="J26" s="29"/>
      <c r="K26" s="29"/>
    </row>
    <row r="27" spans="1:11" s="78" customFormat="1" ht="27.5">
      <c r="A27" s="2724"/>
      <c r="B27" s="1031" t="s">
        <v>112</v>
      </c>
      <c r="C27" s="1032" t="s">
        <v>86</v>
      </c>
      <c r="D27" s="1032" t="s">
        <v>662</v>
      </c>
      <c r="E27" s="1033" t="s">
        <v>663</v>
      </c>
      <c r="F27" s="1031" t="s">
        <v>112</v>
      </c>
      <c r="G27" s="1032" t="s">
        <v>86</v>
      </c>
      <c r="H27" s="1032" t="s">
        <v>662</v>
      </c>
      <c r="I27" s="1034" t="s">
        <v>663</v>
      </c>
      <c r="J27" s="49"/>
      <c r="K27" s="49"/>
    </row>
    <row r="28" spans="1:11" s="78" customFormat="1" ht="14">
      <c r="A28" s="738">
        <v>2011</v>
      </c>
      <c r="B28" s="1043">
        <v>213800</v>
      </c>
      <c r="C28" s="1035">
        <v>0.22700000000000001</v>
      </c>
      <c r="D28" s="1035">
        <v>0.21</v>
      </c>
      <c r="E28" s="341">
        <v>0.24399999999999999</v>
      </c>
      <c r="F28" s="366">
        <v>49800</v>
      </c>
      <c r="G28" s="1035">
        <v>0.28699999999999998</v>
      </c>
      <c r="H28" s="1035">
        <v>0.252</v>
      </c>
      <c r="I28" s="1035">
        <v>0.32500000000000001</v>
      </c>
    </row>
    <row r="29" spans="1:11" s="78" customFormat="1" ht="14">
      <c r="A29" s="1036">
        <v>2012</v>
      </c>
      <c r="B29" s="1045">
        <v>190500</v>
      </c>
      <c r="C29" s="1037">
        <v>0.192</v>
      </c>
      <c r="D29" s="1037">
        <v>0.17799999999999999</v>
      </c>
      <c r="E29" s="343">
        <v>0.20699999999999999</v>
      </c>
      <c r="F29" s="374">
        <v>50200</v>
      </c>
      <c r="G29" s="1037">
        <v>0.253</v>
      </c>
      <c r="H29" s="1037">
        <v>0.219</v>
      </c>
      <c r="I29" s="1037">
        <v>0.28999999999999998</v>
      </c>
    </row>
    <row r="30" spans="1:11" s="78" customFormat="1" ht="14">
      <c r="A30" s="738">
        <v>2013</v>
      </c>
      <c r="B30" s="1043">
        <v>193100</v>
      </c>
      <c r="C30" s="1035">
        <v>0.19400000000000001</v>
      </c>
      <c r="D30" s="1035">
        <v>0.18099999999999999</v>
      </c>
      <c r="E30" s="341">
        <v>0.20899999999999999</v>
      </c>
      <c r="F30" s="366">
        <v>49300</v>
      </c>
      <c r="G30" s="1035">
        <v>0.23100000000000001</v>
      </c>
      <c r="H30" s="1035">
        <v>0.20200000000000001</v>
      </c>
      <c r="I30" s="1035">
        <v>0.26300000000000001</v>
      </c>
    </row>
    <row r="31" spans="1:11" s="78" customFormat="1" ht="14">
      <c r="A31" s="1036">
        <v>2014</v>
      </c>
      <c r="B31" s="1045">
        <v>201300</v>
      </c>
      <c r="C31" s="1037">
        <v>0.21</v>
      </c>
      <c r="D31" s="1037">
        <v>0.19500000000000001</v>
      </c>
      <c r="E31" s="343">
        <v>0.22600000000000001</v>
      </c>
      <c r="F31" s="374">
        <v>56800</v>
      </c>
      <c r="G31" s="1037">
        <v>0.27800000000000002</v>
      </c>
      <c r="H31" s="1037">
        <v>0.247</v>
      </c>
      <c r="I31" s="1037">
        <v>0.312</v>
      </c>
    </row>
    <row r="32" spans="1:11" s="78" customFormat="1" ht="14">
      <c r="A32" s="738">
        <v>2015</v>
      </c>
      <c r="B32" s="1043">
        <v>196800</v>
      </c>
      <c r="C32" s="1035">
        <v>0.19900000000000001</v>
      </c>
      <c r="D32" s="1035">
        <v>0.185</v>
      </c>
      <c r="E32" s="341">
        <v>0.215</v>
      </c>
      <c r="F32" s="366">
        <v>52300</v>
      </c>
      <c r="G32" s="1035">
        <v>0.255</v>
      </c>
      <c r="H32" s="1035">
        <v>0.22600000000000001</v>
      </c>
      <c r="I32" s="1035">
        <v>0.28599999999999998</v>
      </c>
    </row>
    <row r="33" spans="1:9" s="78" customFormat="1" ht="14">
      <c r="A33" s="1036">
        <v>2016</v>
      </c>
      <c r="B33" s="1045">
        <v>196100</v>
      </c>
      <c r="C33" s="1037">
        <v>0.19700000000000001</v>
      </c>
      <c r="D33" s="1037">
        <v>0.183</v>
      </c>
      <c r="E33" s="343">
        <v>0.21099999999999999</v>
      </c>
      <c r="F33" s="374">
        <v>46500</v>
      </c>
      <c r="G33" s="1037">
        <v>0.24399999999999999</v>
      </c>
      <c r="H33" s="1037">
        <v>0.214</v>
      </c>
      <c r="I33" s="1037">
        <v>0.27500000000000002</v>
      </c>
    </row>
    <row r="34" spans="1:9" s="78" customFormat="1" ht="14">
      <c r="A34" s="738">
        <v>2017</v>
      </c>
      <c r="B34" s="1043">
        <v>200800</v>
      </c>
      <c r="C34" s="1035">
        <v>0.20799999999999999</v>
      </c>
      <c r="D34" s="1035">
        <v>0.19400000000000001</v>
      </c>
      <c r="E34" s="341">
        <v>0.222</v>
      </c>
      <c r="F34" s="366">
        <v>48800</v>
      </c>
      <c r="G34" s="1035">
        <v>0.26100000000000001</v>
      </c>
      <c r="H34" s="1035">
        <v>0.23300000000000001</v>
      </c>
      <c r="I34" s="1035">
        <v>0.29099999999999998</v>
      </c>
    </row>
    <row r="35" spans="1:9" s="78" customFormat="1" ht="14">
      <c r="A35" s="1036">
        <v>2018</v>
      </c>
      <c r="B35" s="1045">
        <v>201200</v>
      </c>
      <c r="C35" s="1037">
        <v>0.21</v>
      </c>
      <c r="D35" s="1037">
        <v>0.19600000000000001</v>
      </c>
      <c r="E35" s="343">
        <v>0.22500000000000001</v>
      </c>
      <c r="F35" s="374">
        <v>47600</v>
      </c>
      <c r="G35" s="1037">
        <v>0.254</v>
      </c>
      <c r="H35" s="1037">
        <v>0.224</v>
      </c>
      <c r="I35" s="1037">
        <v>0.28699999999999998</v>
      </c>
    </row>
    <row r="36" spans="1:9" s="78" customFormat="1" ht="14">
      <c r="A36" s="92">
        <v>2019</v>
      </c>
      <c r="B36" s="1043">
        <v>180500</v>
      </c>
      <c r="C36" s="1035">
        <v>0.187</v>
      </c>
      <c r="D36" s="1035">
        <v>0.17499999999999999</v>
      </c>
      <c r="E36" s="341">
        <v>0.20100000000000001</v>
      </c>
      <c r="F36" s="366">
        <v>40900</v>
      </c>
      <c r="G36" s="1035">
        <v>0.222</v>
      </c>
      <c r="H36" s="1035">
        <v>0.19400000000000001</v>
      </c>
      <c r="I36" s="1035">
        <v>0.254</v>
      </c>
    </row>
    <row r="37" spans="1:9" s="78" customFormat="1" ht="14">
      <c r="A37" s="1038">
        <v>2020</v>
      </c>
      <c r="B37" s="374">
        <v>163800</v>
      </c>
      <c r="C37" s="1037">
        <v>0.17100000000000001</v>
      </c>
      <c r="D37" s="1037">
        <v>0.158</v>
      </c>
      <c r="E37" s="343">
        <v>0.184</v>
      </c>
      <c r="F37" s="374">
        <v>41300</v>
      </c>
      <c r="G37" s="1037">
        <v>0.20799999999999999</v>
      </c>
      <c r="H37" s="1037">
        <v>0.18099999999999999</v>
      </c>
      <c r="I37" s="1037">
        <v>0.23799999999999999</v>
      </c>
    </row>
    <row r="38" spans="1:9">
      <c r="A38" s="92">
        <v>2021</v>
      </c>
      <c r="B38" s="51">
        <v>177100</v>
      </c>
      <c r="C38" s="1515">
        <v>0.185</v>
      </c>
      <c r="D38" s="1515">
        <v>0.17199999999999999</v>
      </c>
      <c r="E38" s="1516">
        <v>0.19800000000000001</v>
      </c>
      <c r="F38" s="458">
        <v>53200</v>
      </c>
      <c r="G38" s="1515">
        <v>0.251</v>
      </c>
      <c r="H38" s="1515">
        <v>0.221</v>
      </c>
      <c r="I38" s="1515">
        <v>0.28299999999999997</v>
      </c>
    </row>
    <row r="40" spans="1:9">
      <c r="A40" s="2778" t="s">
        <v>664</v>
      </c>
      <c r="B40" s="2515"/>
      <c r="C40" s="2515"/>
      <c r="D40" s="2515"/>
      <c r="E40" s="2515"/>
      <c r="F40" s="2515"/>
      <c r="G40" s="2515"/>
      <c r="H40" s="2515"/>
      <c r="I40" s="2515"/>
    </row>
    <row r="41" spans="1:9">
      <c r="A41" s="45"/>
    </row>
    <row r="42" spans="1:9" ht="60" customHeight="1">
      <c r="A42" s="2795" t="s">
        <v>665</v>
      </c>
      <c r="B42" s="2795"/>
      <c r="C42" s="2795"/>
      <c r="D42" s="2795"/>
      <c r="E42" s="2795"/>
      <c r="F42" s="2795"/>
      <c r="G42" s="2795"/>
      <c r="H42" s="2795"/>
      <c r="I42" s="2795"/>
    </row>
    <row r="43" spans="1:9">
      <c r="A43" s="4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F60-FBFD-4AE9-9BDC-D06BC094410B}">
  <dimension ref="A1:K42"/>
  <sheetViews>
    <sheetView workbookViewId="0">
      <selection sqref="A1:I1"/>
    </sheetView>
  </sheetViews>
  <sheetFormatPr defaultColWidth="9" defaultRowHeight="13"/>
  <cols>
    <col min="1" max="1" width="13.33203125" style="63" customWidth="1"/>
    <col min="2" max="9" width="11.25" style="45" customWidth="1"/>
    <col min="10" max="16384" width="9" style="45"/>
  </cols>
  <sheetData>
    <row r="1" spans="1:11" ht="25">
      <c r="A1" s="2477" t="s">
        <v>1587</v>
      </c>
      <c r="B1" s="2477"/>
      <c r="C1" s="2477"/>
      <c r="D1" s="2477"/>
      <c r="E1" s="2477"/>
      <c r="F1" s="2477"/>
      <c r="G1" s="2477"/>
      <c r="H1" s="2477"/>
      <c r="I1" s="2477"/>
      <c r="J1" s="44"/>
    </row>
    <row r="2" spans="1:11" ht="13.5" thickBot="1"/>
    <row r="3" spans="1:11" ht="50.15" customHeight="1" thickTop="1" thickBot="1">
      <c r="A3" s="2730" t="s">
        <v>891</v>
      </c>
      <c r="B3" s="2731"/>
      <c r="C3" s="2731"/>
      <c r="D3" s="2731"/>
      <c r="E3" s="2731"/>
      <c r="F3" s="2731"/>
      <c r="G3" s="2731"/>
      <c r="H3" s="2731"/>
      <c r="I3" s="2732"/>
    </row>
    <row r="4" spans="1:11" ht="13.5" thickTop="1">
      <c r="A4" s="45"/>
    </row>
    <row r="5" spans="1:11" ht="17.5">
      <c r="A5" s="2763" t="s">
        <v>338</v>
      </c>
      <c r="B5" s="2695" t="s">
        <v>892</v>
      </c>
      <c r="C5" s="2696"/>
      <c r="D5" s="2696"/>
      <c r="E5" s="2696"/>
      <c r="F5" s="2696"/>
      <c r="G5" s="2696"/>
      <c r="H5" s="2696"/>
      <c r="I5" s="2696"/>
      <c r="K5" s="29"/>
    </row>
    <row r="6" spans="1:11" ht="17.5">
      <c r="A6" s="2763"/>
      <c r="B6" s="2640" t="s">
        <v>659</v>
      </c>
      <c r="C6" s="2641"/>
      <c r="D6" s="2641"/>
      <c r="E6" s="2642"/>
      <c r="F6" s="2748" t="s">
        <v>660</v>
      </c>
      <c r="G6" s="2748"/>
      <c r="H6" s="2748"/>
      <c r="I6" s="2749"/>
      <c r="K6" s="29"/>
    </row>
    <row r="7" spans="1:11" s="66" customFormat="1" ht="27.5">
      <c r="A7" s="2764"/>
      <c r="B7" s="1031" t="s">
        <v>661</v>
      </c>
      <c r="C7" s="1032" t="s">
        <v>86</v>
      </c>
      <c r="D7" s="1032" t="s">
        <v>662</v>
      </c>
      <c r="E7" s="1033" t="s">
        <v>663</v>
      </c>
      <c r="F7" s="1031" t="s">
        <v>661</v>
      </c>
      <c r="G7" s="1032" t="s">
        <v>86</v>
      </c>
      <c r="H7" s="1032" t="s">
        <v>662</v>
      </c>
      <c r="I7" s="1034" t="s">
        <v>663</v>
      </c>
      <c r="K7" s="49"/>
    </row>
    <row r="8" spans="1:11">
      <c r="A8" s="738">
        <v>2011</v>
      </c>
      <c r="B8" s="1043">
        <v>227100</v>
      </c>
      <c r="C8" s="1035">
        <v>0.22800000000000001</v>
      </c>
      <c r="D8" s="1035">
        <v>0.21299999999999999</v>
      </c>
      <c r="E8" s="341">
        <v>0.245</v>
      </c>
      <c r="F8" s="366">
        <v>51100</v>
      </c>
      <c r="G8" s="1035">
        <v>0.31900000000000001</v>
      </c>
      <c r="H8" s="1035">
        <v>0.27700000000000002</v>
      </c>
      <c r="I8" s="1035">
        <v>0.36299999999999999</v>
      </c>
    </row>
    <row r="9" spans="1:11">
      <c r="A9" s="1036">
        <v>2012</v>
      </c>
      <c r="B9" s="1045">
        <v>207300</v>
      </c>
      <c r="C9" s="1037">
        <v>0.19700000000000001</v>
      </c>
      <c r="D9" s="1037">
        <v>0.184</v>
      </c>
      <c r="E9" s="343">
        <v>0.21099999999999999</v>
      </c>
      <c r="F9" s="374">
        <v>53700</v>
      </c>
      <c r="G9" s="1037">
        <v>0.28100000000000003</v>
      </c>
      <c r="H9" s="1037">
        <v>0.24399999999999999</v>
      </c>
      <c r="I9" s="1037">
        <v>0.32200000000000001</v>
      </c>
    </row>
    <row r="10" spans="1:11">
      <c r="A10" s="738">
        <v>2013</v>
      </c>
      <c r="B10" s="1043">
        <v>208400</v>
      </c>
      <c r="C10" s="1035">
        <v>0.19700000000000001</v>
      </c>
      <c r="D10" s="1035">
        <v>0.184</v>
      </c>
      <c r="E10" s="341">
        <v>0.21099999999999999</v>
      </c>
      <c r="F10" s="366">
        <v>50900</v>
      </c>
      <c r="G10" s="1035">
        <v>0.27</v>
      </c>
      <c r="H10" s="1035">
        <v>0.23699999999999999</v>
      </c>
      <c r="I10" s="1035">
        <v>0.307</v>
      </c>
    </row>
    <row r="11" spans="1:11">
      <c r="A11" s="1036">
        <v>2014</v>
      </c>
      <c r="B11" s="1045">
        <v>217400</v>
      </c>
      <c r="C11" s="1037">
        <v>0.21099999999999999</v>
      </c>
      <c r="D11" s="1037">
        <v>0.19700000000000001</v>
      </c>
      <c r="E11" s="343">
        <v>0.22600000000000001</v>
      </c>
      <c r="F11" s="374">
        <v>57800</v>
      </c>
      <c r="G11" s="1037">
        <v>0.30599999999999999</v>
      </c>
      <c r="H11" s="1037">
        <v>0.27100000000000002</v>
      </c>
      <c r="I11" s="1037">
        <v>0.34300000000000003</v>
      </c>
    </row>
    <row r="12" spans="1:11">
      <c r="A12" s="738">
        <v>2015</v>
      </c>
      <c r="B12" s="1043">
        <v>216000</v>
      </c>
      <c r="C12" s="1035">
        <v>0.20499999999999999</v>
      </c>
      <c r="D12" s="1035">
        <v>0.192</v>
      </c>
      <c r="E12" s="341">
        <v>0.22</v>
      </c>
      <c r="F12" s="366">
        <v>55300</v>
      </c>
      <c r="G12" s="1035">
        <v>0.27900000000000003</v>
      </c>
      <c r="H12" s="1035">
        <v>0.248</v>
      </c>
      <c r="I12" s="1035">
        <v>0.312</v>
      </c>
    </row>
    <row r="13" spans="1:11">
      <c r="A13" s="1036">
        <v>2016</v>
      </c>
      <c r="B13" s="1045">
        <v>215400</v>
      </c>
      <c r="C13" s="1037">
        <v>0.20300000000000001</v>
      </c>
      <c r="D13" s="1037">
        <v>0.19</v>
      </c>
      <c r="E13" s="343">
        <v>0.217</v>
      </c>
      <c r="F13" s="374">
        <v>50700</v>
      </c>
      <c r="G13" s="1037">
        <v>0.26500000000000001</v>
      </c>
      <c r="H13" s="1037">
        <v>0.23400000000000001</v>
      </c>
      <c r="I13" s="1037">
        <v>0.29899999999999999</v>
      </c>
    </row>
    <row r="14" spans="1:11">
      <c r="A14" s="738">
        <v>2017</v>
      </c>
      <c r="B14" s="1043">
        <v>219900</v>
      </c>
      <c r="C14" s="1035">
        <v>0.21099999999999999</v>
      </c>
      <c r="D14" s="1035">
        <v>0.19800000000000001</v>
      </c>
      <c r="E14" s="341">
        <v>0.22500000000000001</v>
      </c>
      <c r="F14" s="366">
        <v>50400</v>
      </c>
      <c r="G14" s="1035">
        <v>0.27300000000000002</v>
      </c>
      <c r="H14" s="1035">
        <v>0.24399999999999999</v>
      </c>
      <c r="I14" s="1035">
        <v>0.30399999999999999</v>
      </c>
    </row>
    <row r="15" spans="1:11">
      <c r="A15" s="1036">
        <v>2018</v>
      </c>
      <c r="B15" s="1045">
        <v>224300</v>
      </c>
      <c r="C15" s="1037">
        <v>0.21299999999999999</v>
      </c>
      <c r="D15" s="1037">
        <v>0.2</v>
      </c>
      <c r="E15" s="343">
        <v>0.22700000000000001</v>
      </c>
      <c r="F15" s="374">
        <v>51300</v>
      </c>
      <c r="G15" s="1037">
        <v>0.27800000000000002</v>
      </c>
      <c r="H15" s="1037">
        <v>0.245</v>
      </c>
      <c r="I15" s="1037">
        <v>0.313</v>
      </c>
    </row>
    <row r="16" spans="1:11">
      <c r="A16" s="92">
        <v>2019</v>
      </c>
      <c r="B16" s="1043">
        <v>203800</v>
      </c>
      <c r="C16" s="1035">
        <v>0.193</v>
      </c>
      <c r="D16" s="1035">
        <v>0.18099999999999999</v>
      </c>
      <c r="E16" s="341">
        <v>0.20599999999999999</v>
      </c>
      <c r="F16" s="366">
        <v>43700</v>
      </c>
      <c r="G16" s="1035">
        <v>0.24399999999999999</v>
      </c>
      <c r="H16" s="1035">
        <v>0.21299999999999999</v>
      </c>
      <c r="I16" s="1035">
        <v>0.27900000000000003</v>
      </c>
    </row>
    <row r="17" spans="1:11">
      <c r="A17" s="1038">
        <v>2020</v>
      </c>
      <c r="B17" s="374">
        <v>185400</v>
      </c>
      <c r="C17" s="1037">
        <v>0.17599999999999999</v>
      </c>
      <c r="D17" s="1037">
        <v>0.16400000000000001</v>
      </c>
      <c r="E17" s="343">
        <v>0.188</v>
      </c>
      <c r="F17" s="374">
        <v>43100</v>
      </c>
      <c r="G17" s="1037">
        <v>0.22500000000000001</v>
      </c>
      <c r="H17" s="1037">
        <v>0.19500000000000001</v>
      </c>
      <c r="I17" s="1037">
        <v>0.25700000000000001</v>
      </c>
    </row>
    <row r="18" spans="1:11">
      <c r="A18" s="92">
        <v>2021</v>
      </c>
      <c r="B18" s="51">
        <v>195400</v>
      </c>
      <c r="C18" s="1515">
        <v>0.182</v>
      </c>
      <c r="D18" s="1515">
        <v>0.17</v>
      </c>
      <c r="E18" s="1516">
        <v>0.19500000000000001</v>
      </c>
      <c r="F18" s="458">
        <v>54800</v>
      </c>
      <c r="G18" s="1515">
        <v>0.25700000000000001</v>
      </c>
      <c r="H18" s="1515">
        <v>0.22500000000000001</v>
      </c>
      <c r="I18" s="1515">
        <v>0.29199999999999998</v>
      </c>
    </row>
    <row r="19" spans="1:11">
      <c r="A19" s="45"/>
    </row>
    <row r="20" spans="1:11">
      <c r="A20" s="2778" t="s">
        <v>664</v>
      </c>
      <c r="B20" s="2515"/>
      <c r="C20" s="2515"/>
      <c r="D20" s="2515"/>
      <c r="E20" s="2515"/>
      <c r="F20" s="2515"/>
      <c r="G20" s="2515"/>
      <c r="H20" s="2515"/>
      <c r="I20" s="2515"/>
    </row>
    <row r="21" spans="1:11">
      <c r="A21" s="22"/>
      <c r="B21" s="22"/>
      <c r="C21" s="22"/>
      <c r="D21" s="22"/>
      <c r="E21" s="22"/>
      <c r="F21" s="22"/>
      <c r="G21" s="22"/>
      <c r="H21" s="22"/>
      <c r="I21" s="22"/>
    </row>
    <row r="22" spans="1:11">
      <c r="A22" s="22"/>
      <c r="B22" s="22"/>
      <c r="C22" s="22"/>
      <c r="D22" s="22"/>
      <c r="E22" s="22"/>
      <c r="F22" s="22"/>
      <c r="G22" s="22"/>
      <c r="H22" s="22"/>
      <c r="I22" s="22"/>
    </row>
    <row r="23" spans="1:11" ht="49.5" customHeight="1">
      <c r="A23" s="2842" t="s">
        <v>672</v>
      </c>
      <c r="B23" s="2843"/>
      <c r="C23" s="2843"/>
      <c r="D23" s="2843"/>
      <c r="E23" s="2843"/>
      <c r="F23" s="2843"/>
      <c r="G23" s="2843"/>
      <c r="H23" s="2843"/>
      <c r="I23" s="2844"/>
    </row>
    <row r="24" spans="1:11">
      <c r="A24" s="45"/>
    </row>
    <row r="25" spans="1:11" ht="17.5">
      <c r="A25" s="2763" t="s">
        <v>338</v>
      </c>
      <c r="B25" s="2695" t="s">
        <v>892</v>
      </c>
      <c r="C25" s="2696"/>
      <c r="D25" s="2696"/>
      <c r="E25" s="2696"/>
      <c r="F25" s="2696"/>
      <c r="G25" s="2696"/>
      <c r="H25" s="2696"/>
      <c r="I25" s="2696"/>
      <c r="K25" s="29"/>
    </row>
    <row r="26" spans="1:11" ht="17.5">
      <c r="A26" s="2763"/>
      <c r="B26" s="2640" t="s">
        <v>699</v>
      </c>
      <c r="C26" s="2641"/>
      <c r="D26" s="2641"/>
      <c r="E26" s="2642"/>
      <c r="F26" s="2640" t="s">
        <v>700</v>
      </c>
      <c r="G26" s="2641"/>
      <c r="H26" s="2641"/>
      <c r="I26" s="2643"/>
      <c r="K26" s="29"/>
    </row>
    <row r="27" spans="1:11" s="66" customFormat="1" ht="27.5">
      <c r="A27" s="2764"/>
      <c r="B27" s="1031" t="s">
        <v>661</v>
      </c>
      <c r="C27" s="1032" t="s">
        <v>86</v>
      </c>
      <c r="D27" s="1032" t="s">
        <v>662</v>
      </c>
      <c r="E27" s="1033" t="s">
        <v>663</v>
      </c>
      <c r="F27" s="1031" t="s">
        <v>661</v>
      </c>
      <c r="G27" s="1032" t="s">
        <v>86</v>
      </c>
      <c r="H27" s="1032" t="s">
        <v>662</v>
      </c>
      <c r="I27" s="1034" t="s">
        <v>663</v>
      </c>
      <c r="K27" s="49"/>
    </row>
    <row r="28" spans="1:11">
      <c r="A28" s="738">
        <v>2011</v>
      </c>
      <c r="B28" s="1043">
        <v>226400</v>
      </c>
      <c r="C28" s="1035">
        <v>0.23899999999999999</v>
      </c>
      <c r="D28" s="1035">
        <v>0.222</v>
      </c>
      <c r="E28" s="341">
        <v>0.25600000000000001</v>
      </c>
      <c r="F28" s="366">
        <v>51100</v>
      </c>
      <c r="G28" s="1035">
        <v>0.29599999999999999</v>
      </c>
      <c r="H28" s="1035">
        <v>0.26100000000000001</v>
      </c>
      <c r="I28" s="1035">
        <v>0.33400000000000002</v>
      </c>
    </row>
    <row r="29" spans="1:11">
      <c r="A29" s="1036">
        <v>2012</v>
      </c>
      <c r="B29" s="1045">
        <v>206600</v>
      </c>
      <c r="C29" s="1037">
        <v>0.20599999999999999</v>
      </c>
      <c r="D29" s="1037">
        <v>0.192</v>
      </c>
      <c r="E29" s="343">
        <v>0.221</v>
      </c>
      <c r="F29" s="374">
        <v>53700</v>
      </c>
      <c r="G29" s="1037">
        <v>0.26900000000000002</v>
      </c>
      <c r="H29" s="1037">
        <v>0.23300000000000001</v>
      </c>
      <c r="I29" s="1037">
        <v>0.308</v>
      </c>
    </row>
    <row r="30" spans="1:11">
      <c r="A30" s="738">
        <v>2013</v>
      </c>
      <c r="B30" s="1043">
        <v>207800</v>
      </c>
      <c r="C30" s="1035">
        <v>0.20699999999999999</v>
      </c>
      <c r="D30" s="1035">
        <v>0.193</v>
      </c>
      <c r="E30" s="341">
        <v>0.222</v>
      </c>
      <c r="F30" s="366">
        <v>50900</v>
      </c>
      <c r="G30" s="1035">
        <v>0.24</v>
      </c>
      <c r="H30" s="1035">
        <v>0.21</v>
      </c>
      <c r="I30" s="1035">
        <v>0.27200000000000002</v>
      </c>
    </row>
    <row r="31" spans="1:11">
      <c r="A31" s="1036">
        <v>2014</v>
      </c>
      <c r="B31" s="1045">
        <v>215300</v>
      </c>
      <c r="C31" s="1037">
        <v>0.222</v>
      </c>
      <c r="D31" s="1037">
        <v>0.20699999999999999</v>
      </c>
      <c r="E31" s="343">
        <v>0.23799999999999999</v>
      </c>
      <c r="F31" s="374">
        <v>57800</v>
      </c>
      <c r="G31" s="1037">
        <v>0.28399999999999997</v>
      </c>
      <c r="H31" s="1037">
        <v>0.252</v>
      </c>
      <c r="I31" s="1037">
        <v>0.318</v>
      </c>
    </row>
    <row r="32" spans="1:11">
      <c r="A32" s="738">
        <v>2015</v>
      </c>
      <c r="B32" s="1043">
        <v>214400</v>
      </c>
      <c r="C32" s="1035">
        <v>0.214</v>
      </c>
      <c r="D32" s="1035">
        <v>0.2</v>
      </c>
      <c r="E32" s="341">
        <v>0.23</v>
      </c>
      <c r="F32" s="366">
        <v>55300</v>
      </c>
      <c r="G32" s="1035">
        <v>0.26700000000000002</v>
      </c>
      <c r="H32" s="1035">
        <v>0.23799999999999999</v>
      </c>
      <c r="I32" s="1035">
        <v>0.29799999999999999</v>
      </c>
    </row>
    <row r="33" spans="1:9">
      <c r="A33" s="1036">
        <v>2016</v>
      </c>
      <c r="B33" s="1045">
        <v>214800</v>
      </c>
      <c r="C33" s="1037">
        <v>0.21299999999999999</v>
      </c>
      <c r="D33" s="1037">
        <v>0.19900000000000001</v>
      </c>
      <c r="E33" s="343">
        <v>0.22800000000000001</v>
      </c>
      <c r="F33" s="374">
        <v>50700</v>
      </c>
      <c r="G33" s="1037">
        <v>0.26400000000000001</v>
      </c>
      <c r="H33" s="1037">
        <v>0.23400000000000001</v>
      </c>
      <c r="I33" s="1037">
        <v>0.29699999999999999</v>
      </c>
    </row>
    <row r="34" spans="1:9">
      <c r="A34" s="738">
        <v>2017</v>
      </c>
      <c r="B34" s="1043">
        <v>217400</v>
      </c>
      <c r="C34" s="1035">
        <v>0.222</v>
      </c>
      <c r="D34" s="1035">
        <v>0.20799999999999999</v>
      </c>
      <c r="E34" s="341">
        <v>0.23699999999999999</v>
      </c>
      <c r="F34" s="366">
        <v>50400</v>
      </c>
      <c r="G34" s="1035">
        <v>0.26900000000000002</v>
      </c>
      <c r="H34" s="1035">
        <v>0.24099999999999999</v>
      </c>
      <c r="I34" s="1035">
        <v>0.29899999999999999</v>
      </c>
    </row>
    <row r="35" spans="1:9">
      <c r="A35" s="1036">
        <v>2018</v>
      </c>
      <c r="B35" s="1045">
        <v>223000</v>
      </c>
      <c r="C35" s="1037">
        <v>0.23</v>
      </c>
      <c r="D35" s="1037">
        <v>0.216</v>
      </c>
      <c r="E35" s="343">
        <v>0.245</v>
      </c>
      <c r="F35" s="374">
        <v>51300</v>
      </c>
      <c r="G35" s="1037">
        <v>0.27600000000000002</v>
      </c>
      <c r="H35" s="1037">
        <v>0.24399999999999999</v>
      </c>
      <c r="I35" s="1037">
        <v>0.311</v>
      </c>
    </row>
    <row r="36" spans="1:9">
      <c r="A36" s="92">
        <v>2019</v>
      </c>
      <c r="B36" s="1043">
        <v>201300</v>
      </c>
      <c r="C36" s="1035">
        <v>0.20499999999999999</v>
      </c>
      <c r="D36" s="1035">
        <v>0.192</v>
      </c>
      <c r="E36" s="341">
        <v>0.219</v>
      </c>
      <c r="F36" s="366">
        <v>43700</v>
      </c>
      <c r="G36" s="1035">
        <v>0.23899999999999999</v>
      </c>
      <c r="H36" s="1035">
        <v>0.21</v>
      </c>
      <c r="I36" s="1035">
        <v>0.27200000000000002</v>
      </c>
    </row>
    <row r="37" spans="1:9">
      <c r="A37" s="1038">
        <v>2020</v>
      </c>
      <c r="B37" s="1045">
        <v>183800</v>
      </c>
      <c r="C37" s="1037">
        <v>0.189</v>
      </c>
      <c r="D37" s="1037">
        <v>0.17599999999999999</v>
      </c>
      <c r="E37" s="343">
        <v>0.20200000000000001</v>
      </c>
      <c r="F37" s="374">
        <v>43100</v>
      </c>
      <c r="G37" s="1037">
        <v>0.217</v>
      </c>
      <c r="H37" s="1037">
        <v>0.189</v>
      </c>
      <c r="I37" s="1037">
        <v>0.247</v>
      </c>
    </row>
    <row r="38" spans="1:9">
      <c r="A38" s="92">
        <v>2021</v>
      </c>
      <c r="B38" s="51">
        <v>194400</v>
      </c>
      <c r="C38" s="1515">
        <v>0.2</v>
      </c>
      <c r="D38" s="1515">
        <v>0.187</v>
      </c>
      <c r="E38" s="1853">
        <v>0.214</v>
      </c>
      <c r="F38" s="1533">
        <v>54800</v>
      </c>
      <c r="G38" s="1515">
        <v>0.25800000000000001</v>
      </c>
      <c r="H38" s="1515">
        <v>0.22800000000000001</v>
      </c>
      <c r="I38" s="1515">
        <v>0.29099999999999998</v>
      </c>
    </row>
    <row r="39" spans="1:9">
      <c r="A39" s="45"/>
    </row>
    <row r="40" spans="1:9">
      <c r="A40" s="2778" t="s">
        <v>664</v>
      </c>
      <c r="B40" s="2515"/>
      <c r="C40" s="2515"/>
      <c r="D40" s="2515"/>
      <c r="E40" s="2515"/>
      <c r="F40" s="2515"/>
      <c r="G40" s="2515"/>
      <c r="H40" s="2515"/>
      <c r="I40" s="2515"/>
    </row>
    <row r="41" spans="1:9">
      <c r="A41" s="45"/>
    </row>
    <row r="42" spans="1:9" ht="60"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54D76-C27F-463F-BDC3-1E11DF9AC077}">
  <dimension ref="A1:K42"/>
  <sheetViews>
    <sheetView workbookViewId="0">
      <selection sqref="A1:I1"/>
    </sheetView>
  </sheetViews>
  <sheetFormatPr defaultColWidth="8.58203125" defaultRowHeight="14"/>
  <cols>
    <col min="1" max="1" width="14" style="7" customWidth="1"/>
    <col min="2" max="9" width="11.08203125" style="7" customWidth="1"/>
    <col min="10" max="10" width="8.58203125" style="7"/>
    <col min="11" max="11" width="8.58203125" style="8"/>
    <col min="12" max="16384" width="8.58203125" style="7"/>
  </cols>
  <sheetData>
    <row r="1" spans="1:11" ht="25">
      <c r="A1" s="2477" t="s">
        <v>1588</v>
      </c>
      <c r="B1" s="2477"/>
      <c r="C1" s="2477"/>
      <c r="D1" s="2477"/>
      <c r="E1" s="2477"/>
      <c r="F1" s="2477"/>
      <c r="G1" s="2477"/>
      <c r="H1" s="2477"/>
      <c r="I1" s="2477"/>
      <c r="J1" s="35"/>
    </row>
    <row r="2" spans="1:11" ht="14.5" thickBot="1"/>
    <row r="3" spans="1:11" ht="53.25" customHeight="1" thickTop="1" thickBot="1">
      <c r="A3" s="2821" t="s">
        <v>893</v>
      </c>
      <c r="B3" s="2822"/>
      <c r="C3" s="2822"/>
      <c r="D3" s="2822"/>
      <c r="E3" s="2822"/>
      <c r="F3" s="2822"/>
      <c r="G3" s="2822"/>
      <c r="H3" s="2822"/>
      <c r="I3" s="2823"/>
    </row>
    <row r="4" spans="1:11" ht="14.5" thickTop="1"/>
    <row r="5" spans="1:11" ht="18" customHeight="1">
      <c r="A5" s="2763" t="s">
        <v>338</v>
      </c>
      <c r="B5" s="2695" t="s">
        <v>894</v>
      </c>
      <c r="C5" s="2696"/>
      <c r="D5" s="2696"/>
      <c r="E5" s="2696"/>
      <c r="F5" s="2696"/>
      <c r="G5" s="2696"/>
      <c r="H5" s="2696"/>
      <c r="I5" s="2696"/>
      <c r="K5" s="29"/>
    </row>
    <row r="6" spans="1:11" ht="18" customHeight="1">
      <c r="A6" s="2763"/>
      <c r="B6" s="2640" t="s">
        <v>659</v>
      </c>
      <c r="C6" s="2641"/>
      <c r="D6" s="2641"/>
      <c r="E6" s="2642"/>
      <c r="F6" s="2748" t="s">
        <v>660</v>
      </c>
      <c r="G6" s="2748"/>
      <c r="H6" s="2748"/>
      <c r="I6" s="2749"/>
      <c r="K6" s="29"/>
    </row>
    <row r="7" spans="1:11" s="6" customFormat="1" ht="27.5">
      <c r="A7" s="2764"/>
      <c r="B7" s="1031" t="s">
        <v>112</v>
      </c>
      <c r="C7" s="1032" t="s">
        <v>86</v>
      </c>
      <c r="D7" s="1032" t="s">
        <v>662</v>
      </c>
      <c r="E7" s="1033" t="s">
        <v>663</v>
      </c>
      <c r="F7" s="1031" t="s">
        <v>112</v>
      </c>
      <c r="G7" s="1032" t="s">
        <v>86</v>
      </c>
      <c r="H7" s="1032" t="s">
        <v>662</v>
      </c>
      <c r="I7" s="1034" t="s">
        <v>663</v>
      </c>
      <c r="K7" s="49"/>
    </row>
    <row r="8" spans="1:11">
      <c r="A8" s="738">
        <v>2011</v>
      </c>
      <c r="B8" s="1043">
        <v>73400</v>
      </c>
      <c r="C8" s="1035">
        <v>7.3999999999999996E-2</v>
      </c>
      <c r="D8" s="1035">
        <v>6.5000000000000002E-2</v>
      </c>
      <c r="E8" s="341">
        <v>8.3000000000000004E-2</v>
      </c>
      <c r="F8" s="366">
        <v>17900</v>
      </c>
      <c r="G8" s="1035">
        <v>0.112</v>
      </c>
      <c r="H8" s="1035">
        <v>8.5999999999999993E-2</v>
      </c>
      <c r="I8" s="1035">
        <v>0.14299999999999999</v>
      </c>
    </row>
    <row r="9" spans="1:11">
      <c r="A9" s="1036">
        <v>2012</v>
      </c>
      <c r="B9" s="1045">
        <v>77700</v>
      </c>
      <c r="C9" s="1037">
        <v>7.3999999999999996E-2</v>
      </c>
      <c r="D9" s="1037">
        <v>6.6000000000000003E-2</v>
      </c>
      <c r="E9" s="343">
        <v>8.3000000000000004E-2</v>
      </c>
      <c r="F9" s="374">
        <v>20400</v>
      </c>
      <c r="G9" s="1037">
        <v>0.106</v>
      </c>
      <c r="H9" s="1037">
        <v>8.2000000000000003E-2</v>
      </c>
      <c r="I9" s="1037">
        <v>0.13500000000000001</v>
      </c>
    </row>
    <row r="10" spans="1:11">
      <c r="A10" s="738">
        <v>2013</v>
      </c>
      <c r="B10" s="1043">
        <v>80300</v>
      </c>
      <c r="C10" s="1035">
        <v>7.5999999999999998E-2</v>
      </c>
      <c r="D10" s="1035">
        <v>6.7000000000000004E-2</v>
      </c>
      <c r="E10" s="341">
        <v>8.5000000000000006E-2</v>
      </c>
      <c r="F10" s="366">
        <v>19500</v>
      </c>
      <c r="G10" s="1035">
        <v>0.10299999999999999</v>
      </c>
      <c r="H10" s="1035">
        <v>0.08</v>
      </c>
      <c r="I10" s="1035">
        <v>0.13200000000000001</v>
      </c>
    </row>
    <row r="11" spans="1:11">
      <c r="A11" s="1036">
        <v>2014</v>
      </c>
      <c r="B11" s="1045">
        <v>81500</v>
      </c>
      <c r="C11" s="1037">
        <v>7.9000000000000001E-2</v>
      </c>
      <c r="D11" s="1037">
        <v>7.0999999999999994E-2</v>
      </c>
      <c r="E11" s="343">
        <v>8.7999999999999995E-2</v>
      </c>
      <c r="F11" s="374">
        <v>19000</v>
      </c>
      <c r="G11" s="1037">
        <v>0.10100000000000001</v>
      </c>
      <c r="H11" s="1037">
        <v>8.2000000000000003E-2</v>
      </c>
      <c r="I11" s="1037">
        <v>0.124</v>
      </c>
    </row>
    <row r="12" spans="1:11">
      <c r="A12" s="738">
        <v>2015</v>
      </c>
      <c r="B12" s="1043">
        <v>80800</v>
      </c>
      <c r="C12" s="1035">
        <v>7.6999999999999999E-2</v>
      </c>
      <c r="D12" s="1035">
        <v>6.8000000000000005E-2</v>
      </c>
      <c r="E12" s="341">
        <v>8.6999999999999994E-2</v>
      </c>
      <c r="F12" s="366">
        <v>20400</v>
      </c>
      <c r="G12" s="1035">
        <v>0.10199999999999999</v>
      </c>
      <c r="H12" s="1035">
        <v>8.2000000000000003E-2</v>
      </c>
      <c r="I12" s="1035">
        <v>0.127</v>
      </c>
    </row>
    <row r="13" spans="1:11">
      <c r="A13" s="1036">
        <v>2016</v>
      </c>
      <c r="B13" s="1045">
        <v>84300</v>
      </c>
      <c r="C13" s="1037">
        <v>7.9000000000000001E-2</v>
      </c>
      <c r="D13" s="1037">
        <v>7.0999999999999994E-2</v>
      </c>
      <c r="E13" s="343">
        <v>8.8999999999999996E-2</v>
      </c>
      <c r="F13" s="374">
        <v>22300</v>
      </c>
      <c r="G13" s="1037">
        <v>0.11700000000000001</v>
      </c>
      <c r="H13" s="1037">
        <v>9.2999999999999999E-2</v>
      </c>
      <c r="I13" s="1037">
        <v>0.14499999999999999</v>
      </c>
    </row>
    <row r="14" spans="1:11" ht="14.25" customHeight="1">
      <c r="A14" s="738">
        <v>2017</v>
      </c>
      <c r="B14" s="1043">
        <v>89800</v>
      </c>
      <c r="C14" s="1035">
        <v>8.5999999999999993E-2</v>
      </c>
      <c r="D14" s="1035">
        <v>7.6999999999999999E-2</v>
      </c>
      <c r="E14" s="341">
        <v>9.6000000000000002E-2</v>
      </c>
      <c r="F14" s="366">
        <v>20600</v>
      </c>
      <c r="G14" s="1035">
        <v>0.111</v>
      </c>
      <c r="H14" s="1035">
        <v>9.0999999999999998E-2</v>
      </c>
      <c r="I14" s="1035">
        <v>0.13400000000000001</v>
      </c>
    </row>
    <row r="15" spans="1:11" ht="14.25" customHeight="1">
      <c r="A15" s="1036">
        <v>2018</v>
      </c>
      <c r="B15" s="1045">
        <v>92400</v>
      </c>
      <c r="C15" s="1037">
        <v>8.7999999999999995E-2</v>
      </c>
      <c r="D15" s="1037">
        <v>0.08</v>
      </c>
      <c r="E15" s="343">
        <v>9.7000000000000003E-2</v>
      </c>
      <c r="F15" s="374">
        <v>21800</v>
      </c>
      <c r="G15" s="1037">
        <v>0.11700000000000001</v>
      </c>
      <c r="H15" s="1037">
        <v>9.5000000000000001E-2</v>
      </c>
      <c r="I15" s="1037">
        <v>0.14399999999999999</v>
      </c>
    </row>
    <row r="16" spans="1:11" ht="14.25" customHeight="1">
      <c r="A16" s="92">
        <v>2019</v>
      </c>
      <c r="B16" s="1043">
        <v>87600</v>
      </c>
      <c r="C16" s="1035">
        <v>8.3000000000000004E-2</v>
      </c>
      <c r="D16" s="1035">
        <v>7.4999999999999997E-2</v>
      </c>
      <c r="E16" s="341">
        <v>9.1999999999999998E-2</v>
      </c>
      <c r="F16" s="366">
        <v>19400</v>
      </c>
      <c r="G16" s="1035">
        <v>0.108</v>
      </c>
      <c r="H16" s="1035">
        <v>8.5999999999999993E-2</v>
      </c>
      <c r="I16" s="1035">
        <v>0.13500000000000001</v>
      </c>
    </row>
    <row r="17" spans="1:11" ht="14.25" customHeight="1">
      <c r="A17" s="1038">
        <v>2020</v>
      </c>
      <c r="B17" s="374">
        <v>81600</v>
      </c>
      <c r="C17" s="1037">
        <v>7.6999999999999999E-2</v>
      </c>
      <c r="D17" s="1037">
        <v>6.9000000000000006E-2</v>
      </c>
      <c r="E17" s="343">
        <v>8.5999999999999993E-2</v>
      </c>
      <c r="F17" s="374">
        <v>16600</v>
      </c>
      <c r="G17" s="1037">
        <v>8.6999999999999994E-2</v>
      </c>
      <c r="H17" s="1037">
        <v>6.9000000000000006E-2</v>
      </c>
      <c r="I17" s="1037">
        <v>0.109</v>
      </c>
    </row>
    <row r="18" spans="1:11" ht="14.25" customHeight="1">
      <c r="A18" s="92">
        <v>2021</v>
      </c>
      <c r="B18" s="51">
        <v>75700</v>
      </c>
      <c r="C18" s="1515">
        <v>7.0000000000000007E-2</v>
      </c>
      <c r="D18" s="1515">
        <v>6.3E-2</v>
      </c>
      <c r="E18" s="1853">
        <v>7.9000000000000001E-2</v>
      </c>
      <c r="F18" s="1533">
        <v>20600</v>
      </c>
      <c r="G18" s="1515">
        <v>9.7000000000000003E-2</v>
      </c>
      <c r="H18" s="1515">
        <v>7.6999999999999999E-2</v>
      </c>
      <c r="I18" s="1515">
        <v>0.122</v>
      </c>
    </row>
    <row r="19" spans="1:11" ht="14.25" customHeight="1">
      <c r="A19" s="45"/>
      <c r="B19" s="45"/>
      <c r="C19" s="45"/>
      <c r="D19" s="45"/>
      <c r="E19" s="45"/>
      <c r="F19" s="45"/>
      <c r="G19" s="45"/>
      <c r="H19" s="45"/>
      <c r="I19" s="45"/>
    </row>
    <row r="20" spans="1:11" ht="14.25" customHeight="1">
      <c r="A20" s="2778" t="s">
        <v>664</v>
      </c>
      <c r="B20" s="2515"/>
      <c r="C20" s="2515"/>
      <c r="D20" s="2515"/>
      <c r="E20" s="2515"/>
      <c r="F20" s="2515"/>
      <c r="G20" s="2515"/>
      <c r="H20" s="2515"/>
      <c r="I20" s="2515"/>
    </row>
    <row r="23" spans="1:11" ht="51" customHeight="1">
      <c r="A23" s="2804" t="s">
        <v>672</v>
      </c>
      <c r="B23" s="2804"/>
      <c r="C23" s="2804"/>
      <c r="D23" s="2804"/>
      <c r="E23" s="2804"/>
      <c r="F23" s="2804"/>
      <c r="G23" s="2804"/>
      <c r="H23" s="2804"/>
      <c r="I23" s="2804"/>
    </row>
    <row r="25" spans="1:11" ht="18" customHeight="1">
      <c r="A25" s="2763" t="s">
        <v>338</v>
      </c>
      <c r="B25" s="2712" t="s">
        <v>894</v>
      </c>
      <c r="C25" s="2713"/>
      <c r="D25" s="2713"/>
      <c r="E25" s="2713"/>
      <c r="F25" s="2713"/>
      <c r="G25" s="2713"/>
      <c r="H25" s="2713"/>
      <c r="I25" s="2713"/>
      <c r="K25" s="29"/>
    </row>
    <row r="26" spans="1:11" ht="18" customHeight="1">
      <c r="A26" s="2763"/>
      <c r="B26" s="2640" t="s">
        <v>699</v>
      </c>
      <c r="C26" s="2641"/>
      <c r="D26" s="2641"/>
      <c r="E26" s="2642"/>
      <c r="F26" s="2640" t="s">
        <v>700</v>
      </c>
      <c r="G26" s="2641"/>
      <c r="H26" s="2641"/>
      <c r="I26" s="2643"/>
      <c r="K26" s="29"/>
    </row>
    <row r="27" spans="1:11" s="6" customFormat="1" ht="27.5">
      <c r="A27" s="2764"/>
      <c r="B27" s="1031" t="s">
        <v>112</v>
      </c>
      <c r="C27" s="1032" t="s">
        <v>86</v>
      </c>
      <c r="D27" s="1032" t="s">
        <v>662</v>
      </c>
      <c r="E27" s="1033" t="s">
        <v>663</v>
      </c>
      <c r="F27" s="1031" t="s">
        <v>112</v>
      </c>
      <c r="G27" s="1032" t="s">
        <v>86</v>
      </c>
      <c r="H27" s="1032" t="s">
        <v>662</v>
      </c>
      <c r="I27" s="1034" t="s">
        <v>663</v>
      </c>
      <c r="K27" s="49"/>
    </row>
    <row r="28" spans="1:11">
      <c r="A28" s="738">
        <v>2011</v>
      </c>
      <c r="B28" s="1043">
        <v>73300</v>
      </c>
      <c r="C28" s="1035">
        <v>7.4999999999999997E-2</v>
      </c>
      <c r="D28" s="1035">
        <v>6.6000000000000003E-2</v>
      </c>
      <c r="E28" s="341">
        <v>8.5999999999999993E-2</v>
      </c>
      <c r="F28" s="366">
        <v>17900</v>
      </c>
      <c r="G28" s="1035">
        <v>0.106</v>
      </c>
      <c r="H28" s="1035">
        <v>8.3000000000000004E-2</v>
      </c>
      <c r="I28" s="1035">
        <v>0.13400000000000001</v>
      </c>
    </row>
    <row r="29" spans="1:11">
      <c r="A29" s="1036">
        <v>2012</v>
      </c>
      <c r="B29" s="1045">
        <v>77200</v>
      </c>
      <c r="C29" s="1037">
        <v>7.3999999999999996E-2</v>
      </c>
      <c r="D29" s="1037">
        <v>6.6000000000000003E-2</v>
      </c>
      <c r="E29" s="343">
        <v>8.4000000000000005E-2</v>
      </c>
      <c r="F29" s="374">
        <v>20400</v>
      </c>
      <c r="G29" s="1037">
        <v>0.10199999999999999</v>
      </c>
      <c r="H29" s="1037">
        <v>0.08</v>
      </c>
      <c r="I29" s="1037">
        <v>0.13</v>
      </c>
    </row>
    <row r="30" spans="1:11">
      <c r="A30" s="738">
        <v>2013</v>
      </c>
      <c r="B30" s="1043">
        <v>80100</v>
      </c>
      <c r="C30" s="1035">
        <v>7.6999999999999999E-2</v>
      </c>
      <c r="D30" s="1035">
        <v>6.8000000000000005E-2</v>
      </c>
      <c r="E30" s="341">
        <v>8.6999999999999994E-2</v>
      </c>
      <c r="F30" s="366">
        <v>19500</v>
      </c>
      <c r="G30" s="1035">
        <v>9.2999999999999999E-2</v>
      </c>
      <c r="H30" s="1035">
        <v>7.2999999999999995E-2</v>
      </c>
      <c r="I30" s="1035">
        <v>0.11899999999999999</v>
      </c>
    </row>
    <row r="31" spans="1:11">
      <c r="A31" s="1036">
        <v>2014</v>
      </c>
      <c r="B31" s="1045">
        <v>80500</v>
      </c>
      <c r="C31" s="1037">
        <v>7.9000000000000001E-2</v>
      </c>
      <c r="D31" s="1037">
        <v>7.0000000000000007E-2</v>
      </c>
      <c r="E31" s="343">
        <v>8.8999999999999996E-2</v>
      </c>
      <c r="F31" s="374">
        <v>18900</v>
      </c>
      <c r="G31" s="1037">
        <v>9.9000000000000005E-2</v>
      </c>
      <c r="H31" s="1037">
        <v>7.9000000000000001E-2</v>
      </c>
      <c r="I31" s="1037">
        <v>0.122</v>
      </c>
    </row>
    <row r="32" spans="1:11">
      <c r="A32" s="738">
        <v>2015</v>
      </c>
      <c r="B32" s="1043">
        <v>80400</v>
      </c>
      <c r="C32" s="1035">
        <v>7.8E-2</v>
      </c>
      <c r="D32" s="1035">
        <v>6.9000000000000006E-2</v>
      </c>
      <c r="E32" s="341">
        <v>8.8999999999999996E-2</v>
      </c>
      <c r="F32" s="366">
        <v>20400</v>
      </c>
      <c r="G32" s="1035">
        <v>0.10100000000000001</v>
      </c>
      <c r="H32" s="1035">
        <v>8.2000000000000003E-2</v>
      </c>
      <c r="I32" s="1035">
        <v>0.123</v>
      </c>
    </row>
    <row r="33" spans="1:9">
      <c r="A33" s="1036">
        <v>2016</v>
      </c>
      <c r="B33" s="1045">
        <v>84200</v>
      </c>
      <c r="C33" s="1037">
        <v>8.2000000000000003E-2</v>
      </c>
      <c r="D33" s="1037">
        <v>7.1999999999999995E-2</v>
      </c>
      <c r="E33" s="343">
        <v>9.1999999999999998E-2</v>
      </c>
      <c r="F33" s="374">
        <v>22300</v>
      </c>
      <c r="G33" s="1037">
        <v>0.11899999999999999</v>
      </c>
      <c r="H33" s="1037">
        <v>9.6000000000000002E-2</v>
      </c>
      <c r="I33" s="1037">
        <v>0.14599999999999999</v>
      </c>
    </row>
    <row r="34" spans="1:9" ht="14.25" customHeight="1">
      <c r="A34" s="738">
        <v>2017</v>
      </c>
      <c r="B34" s="1043">
        <v>88400</v>
      </c>
      <c r="C34" s="1035">
        <v>8.8999999999999996E-2</v>
      </c>
      <c r="D34" s="1035">
        <v>7.9000000000000001E-2</v>
      </c>
      <c r="E34" s="341">
        <v>0.1</v>
      </c>
      <c r="F34" s="366">
        <v>20200</v>
      </c>
      <c r="G34" s="1035">
        <v>0.109</v>
      </c>
      <c r="H34" s="1035">
        <v>0.09</v>
      </c>
      <c r="I34" s="1035">
        <v>0.13200000000000001</v>
      </c>
    </row>
    <row r="35" spans="1:9" ht="14.25" customHeight="1">
      <c r="A35" s="1036">
        <v>2018</v>
      </c>
      <c r="B35" s="1045">
        <v>91900</v>
      </c>
      <c r="C35" s="1037">
        <v>9.2999999999999999E-2</v>
      </c>
      <c r="D35" s="1037">
        <v>8.4000000000000005E-2</v>
      </c>
      <c r="E35" s="343">
        <v>0.10299999999999999</v>
      </c>
      <c r="F35" s="374">
        <v>21800</v>
      </c>
      <c r="G35" s="1037">
        <v>0.11899999999999999</v>
      </c>
      <c r="H35" s="1037">
        <v>9.6000000000000002E-2</v>
      </c>
      <c r="I35" s="1037">
        <v>0.14599999999999999</v>
      </c>
    </row>
    <row r="36" spans="1:9">
      <c r="A36" s="92">
        <v>2019</v>
      </c>
      <c r="B36" s="1043">
        <v>86700</v>
      </c>
      <c r="C36" s="1035">
        <v>8.5000000000000006E-2</v>
      </c>
      <c r="D36" s="1035">
        <v>7.6999999999999999E-2</v>
      </c>
      <c r="E36" s="341">
        <v>9.5000000000000001E-2</v>
      </c>
      <c r="F36" s="366">
        <v>19200</v>
      </c>
      <c r="G36" s="1035">
        <v>0.106</v>
      </c>
      <c r="H36" s="1035">
        <v>8.4000000000000005E-2</v>
      </c>
      <c r="I36" s="1035">
        <v>0.13200000000000001</v>
      </c>
    </row>
    <row r="37" spans="1:9">
      <c r="A37" s="1038">
        <v>2020</v>
      </c>
      <c r="B37" s="1045">
        <v>80800</v>
      </c>
      <c r="C37" s="1037">
        <v>0.08</v>
      </c>
      <c r="D37" s="1037">
        <v>7.0999999999999994E-2</v>
      </c>
      <c r="E37" s="343">
        <v>0.09</v>
      </c>
      <c r="F37" s="374">
        <v>16600</v>
      </c>
      <c r="G37" s="1037">
        <v>8.4000000000000005E-2</v>
      </c>
      <c r="H37" s="1037">
        <v>6.7000000000000004E-2</v>
      </c>
      <c r="I37" s="1037">
        <v>0.105</v>
      </c>
    </row>
    <row r="38" spans="1:9">
      <c r="A38" s="92">
        <v>2021</v>
      </c>
      <c r="B38" s="51">
        <v>75700</v>
      </c>
      <c r="C38" s="1515">
        <v>7.3999999999999996E-2</v>
      </c>
      <c r="D38" s="1515">
        <v>6.6000000000000003E-2</v>
      </c>
      <c r="E38" s="1853">
        <v>8.4000000000000005E-2</v>
      </c>
      <c r="F38" s="1533">
        <v>20600</v>
      </c>
      <c r="G38" s="1515">
        <v>9.9000000000000005E-2</v>
      </c>
      <c r="H38" s="1515">
        <v>0.08</v>
      </c>
      <c r="I38" s="1515">
        <v>0.123</v>
      </c>
    </row>
    <row r="40" spans="1:9" ht="14.15" customHeight="1">
      <c r="A40" s="2778" t="s">
        <v>664</v>
      </c>
      <c r="B40" s="2515"/>
      <c r="C40" s="2515"/>
      <c r="D40" s="2515"/>
      <c r="E40" s="2515"/>
      <c r="F40" s="2515"/>
      <c r="G40" s="2515"/>
      <c r="H40" s="2515"/>
      <c r="I40" s="2515"/>
    </row>
    <row r="42" spans="1:9" ht="57"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898A8-DB89-43E6-9B8A-8795D56AFA9F}">
  <dimension ref="A1:K42"/>
  <sheetViews>
    <sheetView workbookViewId="0">
      <selection sqref="A1:I1"/>
    </sheetView>
  </sheetViews>
  <sheetFormatPr defaultColWidth="9" defaultRowHeight="13"/>
  <cols>
    <col min="1" max="1" width="13" style="63" customWidth="1"/>
    <col min="2" max="9" width="11.08203125" style="45" customWidth="1"/>
    <col min="10" max="16384" width="9" style="45"/>
  </cols>
  <sheetData>
    <row r="1" spans="1:11" ht="25">
      <c r="A1" s="2453" t="s">
        <v>1589</v>
      </c>
      <c r="B1" s="2453"/>
      <c r="C1" s="2453"/>
      <c r="D1" s="2453"/>
      <c r="E1" s="2453"/>
      <c r="F1" s="2453"/>
      <c r="G1" s="2453"/>
      <c r="H1" s="2453"/>
      <c r="I1" s="2453"/>
      <c r="J1" s="44"/>
    </row>
    <row r="2" spans="1:11" ht="13.5" thickBot="1"/>
    <row r="3" spans="1:11" ht="35.15" customHeight="1" thickTop="1" thickBot="1">
      <c r="A3" s="2730" t="s">
        <v>889</v>
      </c>
      <c r="B3" s="2731"/>
      <c r="C3" s="2731"/>
      <c r="D3" s="2731"/>
      <c r="E3" s="2731"/>
      <c r="F3" s="2731"/>
      <c r="G3" s="2731"/>
      <c r="H3" s="2731"/>
      <c r="I3" s="2732"/>
    </row>
    <row r="4" spans="1:11" ht="13.5" thickTop="1">
      <c r="A4" s="45"/>
    </row>
    <row r="5" spans="1:11" ht="17.5">
      <c r="A5" s="2763" t="s">
        <v>338</v>
      </c>
      <c r="B5" s="2695" t="s">
        <v>895</v>
      </c>
      <c r="C5" s="2696"/>
      <c r="D5" s="2696"/>
      <c r="E5" s="2696"/>
      <c r="F5" s="2696"/>
      <c r="G5" s="2696"/>
      <c r="H5" s="2696"/>
      <c r="I5" s="2696"/>
      <c r="K5" s="29"/>
    </row>
    <row r="6" spans="1:11" ht="17.5">
      <c r="A6" s="2763"/>
      <c r="B6" s="2640" t="s">
        <v>659</v>
      </c>
      <c r="C6" s="2641"/>
      <c r="D6" s="2641"/>
      <c r="E6" s="2642"/>
      <c r="F6" s="2748" t="s">
        <v>660</v>
      </c>
      <c r="G6" s="2748"/>
      <c r="H6" s="2748"/>
      <c r="I6" s="2749"/>
      <c r="K6" s="29"/>
    </row>
    <row r="7" spans="1:11" s="66" customFormat="1" ht="27.5">
      <c r="A7" s="2764"/>
      <c r="B7" s="1031" t="s">
        <v>661</v>
      </c>
      <c r="C7" s="1032" t="s">
        <v>86</v>
      </c>
      <c r="D7" s="1032" t="s">
        <v>662</v>
      </c>
      <c r="E7" s="1033" t="s">
        <v>663</v>
      </c>
      <c r="F7" s="1031" t="s">
        <v>661</v>
      </c>
      <c r="G7" s="1032" t="s">
        <v>86</v>
      </c>
      <c r="H7" s="1032" t="s">
        <v>662</v>
      </c>
      <c r="I7" s="1034" t="s">
        <v>663</v>
      </c>
      <c r="K7" s="49"/>
    </row>
    <row r="8" spans="1:11">
      <c r="A8" s="738">
        <v>2011</v>
      </c>
      <c r="B8" s="366">
        <v>153500</v>
      </c>
      <c r="C8" s="1035">
        <v>0.308</v>
      </c>
      <c r="D8" s="1035">
        <v>0.28199999999999997</v>
      </c>
      <c r="E8" s="341">
        <v>0.33400000000000002</v>
      </c>
      <c r="F8" s="366">
        <v>34600</v>
      </c>
      <c r="G8" s="1035">
        <v>0.438</v>
      </c>
      <c r="H8" s="1035">
        <v>0.372</v>
      </c>
      <c r="I8" s="1035">
        <v>0.50600000000000001</v>
      </c>
    </row>
    <row r="9" spans="1:11">
      <c r="A9" s="1036">
        <v>2012</v>
      </c>
      <c r="B9" s="374">
        <v>132600</v>
      </c>
      <c r="C9" s="1037">
        <v>0.25700000000000001</v>
      </c>
      <c r="D9" s="1037">
        <v>0.23599999999999999</v>
      </c>
      <c r="E9" s="343">
        <v>0.27900000000000003</v>
      </c>
      <c r="F9" s="374">
        <v>33500</v>
      </c>
      <c r="G9" s="1037">
        <v>0.36399999999999999</v>
      </c>
      <c r="H9" s="1037">
        <v>0.30299999999999999</v>
      </c>
      <c r="I9" s="1037">
        <v>0.42899999999999999</v>
      </c>
    </row>
    <row r="10" spans="1:11">
      <c r="A10" s="738">
        <v>2013</v>
      </c>
      <c r="B10" s="366">
        <v>133500</v>
      </c>
      <c r="C10" s="1035">
        <v>0.254</v>
      </c>
      <c r="D10" s="1035">
        <v>0.23300000000000001</v>
      </c>
      <c r="E10" s="341">
        <v>0.27700000000000002</v>
      </c>
      <c r="F10" s="366">
        <v>32200</v>
      </c>
      <c r="G10" s="1035">
        <v>0.34200000000000003</v>
      </c>
      <c r="H10" s="1035">
        <v>0.29099999999999998</v>
      </c>
      <c r="I10" s="1035">
        <v>0.39600000000000002</v>
      </c>
    </row>
    <row r="11" spans="1:11">
      <c r="A11" s="1036">
        <v>2014</v>
      </c>
      <c r="B11" s="374">
        <v>144500</v>
      </c>
      <c r="C11" s="1037">
        <v>0.28000000000000003</v>
      </c>
      <c r="D11" s="1037">
        <v>0.25800000000000001</v>
      </c>
      <c r="E11" s="343">
        <v>0.30399999999999999</v>
      </c>
      <c r="F11" s="374">
        <v>34400</v>
      </c>
      <c r="G11" s="1037">
        <v>0.373</v>
      </c>
      <c r="H11" s="1037">
        <v>0.32</v>
      </c>
      <c r="I11" s="1037">
        <v>0.43</v>
      </c>
    </row>
    <row r="12" spans="1:11">
      <c r="A12" s="738">
        <v>2015</v>
      </c>
      <c r="B12" s="366">
        <v>136800</v>
      </c>
      <c r="C12" s="1035">
        <v>0.26100000000000001</v>
      </c>
      <c r="D12" s="1035">
        <v>0.23899999999999999</v>
      </c>
      <c r="E12" s="341">
        <v>0.28299999999999997</v>
      </c>
      <c r="F12" s="366">
        <v>31900</v>
      </c>
      <c r="G12" s="1035">
        <v>0.33900000000000002</v>
      </c>
      <c r="H12" s="1035">
        <v>0.28999999999999998</v>
      </c>
      <c r="I12" s="1035">
        <v>0.39100000000000001</v>
      </c>
    </row>
    <row r="13" spans="1:11">
      <c r="A13" s="1036">
        <v>2016</v>
      </c>
      <c r="B13" s="374">
        <v>129500</v>
      </c>
      <c r="C13" s="1037">
        <v>0.24299999999999999</v>
      </c>
      <c r="D13" s="1037">
        <v>0.223</v>
      </c>
      <c r="E13" s="343">
        <v>0.26400000000000001</v>
      </c>
      <c r="F13" s="374">
        <v>28900</v>
      </c>
      <c r="G13" s="1037">
        <v>0.309</v>
      </c>
      <c r="H13" s="1037">
        <v>0.26200000000000001</v>
      </c>
      <c r="I13" s="1037">
        <v>0.36199999999999999</v>
      </c>
    </row>
    <row r="14" spans="1:11">
      <c r="A14" s="738">
        <v>2017</v>
      </c>
      <c r="B14" s="366">
        <v>136600</v>
      </c>
      <c r="C14" s="1035">
        <v>0.26100000000000001</v>
      </c>
      <c r="D14" s="1035">
        <v>0.24</v>
      </c>
      <c r="E14" s="341">
        <v>0.28199999999999997</v>
      </c>
      <c r="F14" s="366">
        <v>28500</v>
      </c>
      <c r="G14" s="1035">
        <v>0.316</v>
      </c>
      <c r="H14" s="1035">
        <v>0.27300000000000002</v>
      </c>
      <c r="I14" s="1035">
        <v>0.36399999999999999</v>
      </c>
    </row>
    <row r="15" spans="1:11">
      <c r="A15" s="1036">
        <v>2018</v>
      </c>
      <c r="B15" s="374">
        <v>134400</v>
      </c>
      <c r="C15" s="1037">
        <v>0.25600000000000001</v>
      </c>
      <c r="D15" s="1037">
        <v>0.23699999999999999</v>
      </c>
      <c r="E15" s="343">
        <v>0.27700000000000002</v>
      </c>
      <c r="F15" s="374">
        <v>29100</v>
      </c>
      <c r="G15" s="1037">
        <v>0.33300000000000002</v>
      </c>
      <c r="H15" s="1037">
        <v>0.28499999999999998</v>
      </c>
      <c r="I15" s="1037">
        <v>0.38600000000000001</v>
      </c>
    </row>
    <row r="16" spans="1:11">
      <c r="A16" s="92">
        <v>2019</v>
      </c>
      <c r="B16" s="366">
        <v>119700</v>
      </c>
      <c r="C16" s="1035">
        <v>0.23499999999999999</v>
      </c>
      <c r="D16" s="1035">
        <v>0.216</v>
      </c>
      <c r="E16" s="341">
        <v>0.255</v>
      </c>
      <c r="F16" s="366">
        <v>28400</v>
      </c>
      <c r="G16" s="1035">
        <v>0.316</v>
      </c>
      <c r="H16" s="1035">
        <v>0.26700000000000002</v>
      </c>
      <c r="I16" s="1035">
        <v>0.37</v>
      </c>
    </row>
    <row r="17" spans="1:11">
      <c r="A17" s="1038">
        <v>2020</v>
      </c>
      <c r="B17" s="374">
        <v>105400</v>
      </c>
      <c r="C17" s="1037">
        <v>0.20599999999999999</v>
      </c>
      <c r="D17" s="1037">
        <v>0.188</v>
      </c>
      <c r="E17" s="343">
        <v>0.22600000000000001</v>
      </c>
      <c r="F17" s="374">
        <v>25200</v>
      </c>
      <c r="G17" s="1037">
        <v>0.27300000000000002</v>
      </c>
      <c r="H17" s="1037">
        <v>0.22700000000000001</v>
      </c>
      <c r="I17" s="1037">
        <v>0.32400000000000001</v>
      </c>
    </row>
    <row r="18" spans="1:11">
      <c r="A18" s="92">
        <v>2021</v>
      </c>
      <c r="B18" s="51">
        <v>108700</v>
      </c>
      <c r="C18" s="1515">
        <v>0.21</v>
      </c>
      <c r="D18" s="1515">
        <v>0.192</v>
      </c>
      <c r="E18" s="1853">
        <v>0.22900000000000001</v>
      </c>
      <c r="F18" s="1533">
        <v>30900</v>
      </c>
      <c r="G18" s="1515">
        <v>0.31</v>
      </c>
      <c r="H18" s="1515">
        <v>0.26</v>
      </c>
      <c r="I18" s="1515">
        <v>0.36499999999999999</v>
      </c>
    </row>
    <row r="19" spans="1:11">
      <c r="A19" s="45"/>
    </row>
    <row r="20" spans="1:11" ht="13" customHeight="1">
      <c r="A20" s="2778" t="s">
        <v>664</v>
      </c>
      <c r="B20" s="2515"/>
      <c r="C20" s="2515"/>
      <c r="D20" s="2515"/>
      <c r="E20" s="2515"/>
      <c r="F20" s="2515"/>
      <c r="G20" s="2515"/>
      <c r="H20" s="2515"/>
      <c r="I20" s="2515"/>
    </row>
    <row r="21" spans="1:11">
      <c r="A21" s="22"/>
      <c r="B21" s="22"/>
      <c r="C21" s="22"/>
      <c r="D21" s="22"/>
      <c r="E21" s="22"/>
      <c r="F21" s="22"/>
      <c r="G21" s="22"/>
      <c r="H21" s="22"/>
      <c r="I21" s="22"/>
    </row>
    <row r="22" spans="1:11">
      <c r="A22" s="22"/>
      <c r="B22" s="22"/>
      <c r="C22" s="22"/>
      <c r="D22" s="22"/>
      <c r="E22" s="22"/>
      <c r="F22" s="22"/>
      <c r="G22" s="22"/>
      <c r="H22" s="22"/>
      <c r="I22" s="22"/>
    </row>
    <row r="23" spans="1:11" ht="45.65" customHeight="1">
      <c r="A23" s="2842" t="s">
        <v>672</v>
      </c>
      <c r="B23" s="2843"/>
      <c r="C23" s="2843"/>
      <c r="D23" s="2843"/>
      <c r="E23" s="2843"/>
      <c r="F23" s="2843"/>
      <c r="G23" s="2843"/>
      <c r="H23" s="2843"/>
      <c r="I23" s="2844"/>
    </row>
    <row r="24" spans="1:11">
      <c r="A24" s="45"/>
    </row>
    <row r="25" spans="1:11" ht="17.5">
      <c r="A25" s="2638" t="s">
        <v>338</v>
      </c>
      <c r="B25" s="2712" t="s">
        <v>895</v>
      </c>
      <c r="C25" s="2713"/>
      <c r="D25" s="2713"/>
      <c r="E25" s="2713"/>
      <c r="F25" s="2713"/>
      <c r="G25" s="2713"/>
      <c r="H25" s="2713"/>
      <c r="I25" s="2713"/>
      <c r="K25" s="29"/>
    </row>
    <row r="26" spans="1:11" ht="17.5">
      <c r="A26" s="2638"/>
      <c r="B26" s="2640" t="s">
        <v>699</v>
      </c>
      <c r="C26" s="2641"/>
      <c r="D26" s="2641"/>
      <c r="E26" s="2642"/>
      <c r="F26" s="2640" t="s">
        <v>700</v>
      </c>
      <c r="G26" s="2641"/>
      <c r="H26" s="2641"/>
      <c r="I26" s="2643"/>
      <c r="K26" s="29"/>
    </row>
    <row r="27" spans="1:11" s="66" customFormat="1" ht="27.5">
      <c r="A27" s="2639"/>
      <c r="B27" s="1031" t="s">
        <v>661</v>
      </c>
      <c r="C27" s="1032" t="s">
        <v>86</v>
      </c>
      <c r="D27" s="1032" t="s">
        <v>662</v>
      </c>
      <c r="E27" s="1033" t="s">
        <v>663</v>
      </c>
      <c r="F27" s="1031" t="s">
        <v>661</v>
      </c>
      <c r="G27" s="1032" t="s">
        <v>86</v>
      </c>
      <c r="H27" s="1032" t="s">
        <v>662</v>
      </c>
      <c r="I27" s="1034" t="s">
        <v>663</v>
      </c>
      <c r="K27" s="49"/>
    </row>
    <row r="28" spans="1:11">
      <c r="A28" s="738">
        <v>2011</v>
      </c>
      <c r="B28" s="1043">
        <v>152900</v>
      </c>
      <c r="C28" s="1035">
        <v>0.31</v>
      </c>
      <c r="D28" s="1035">
        <v>0.28399999999999997</v>
      </c>
      <c r="E28" s="341">
        <v>0.33600000000000002</v>
      </c>
      <c r="F28" s="366">
        <v>34600</v>
      </c>
      <c r="G28" s="1035">
        <v>0.40899999999999997</v>
      </c>
      <c r="H28" s="1035">
        <v>0.35399999999999998</v>
      </c>
      <c r="I28" s="1035">
        <v>0.46700000000000003</v>
      </c>
    </row>
    <row r="29" spans="1:11">
      <c r="A29" s="1036">
        <v>2012</v>
      </c>
      <c r="B29" s="1045">
        <v>131800</v>
      </c>
      <c r="C29" s="1037">
        <v>0.26200000000000001</v>
      </c>
      <c r="D29" s="1037">
        <v>0.24</v>
      </c>
      <c r="E29" s="343">
        <v>0.28499999999999998</v>
      </c>
      <c r="F29" s="374">
        <v>33200</v>
      </c>
      <c r="G29" s="1037">
        <v>0.34399999999999997</v>
      </c>
      <c r="H29" s="1037">
        <v>0.28699999999999998</v>
      </c>
      <c r="I29" s="1037">
        <v>0.40500000000000003</v>
      </c>
    </row>
    <row r="30" spans="1:11">
      <c r="A30" s="738">
        <v>2013</v>
      </c>
      <c r="B30" s="1043">
        <v>133400</v>
      </c>
      <c r="C30" s="1035">
        <v>0.26500000000000001</v>
      </c>
      <c r="D30" s="1035">
        <v>0.24299999999999999</v>
      </c>
      <c r="E30" s="341">
        <v>0.28799999999999998</v>
      </c>
      <c r="F30" s="366">
        <v>32200</v>
      </c>
      <c r="G30" s="1035">
        <v>0.30399999999999999</v>
      </c>
      <c r="H30" s="1035">
        <v>0.25900000000000001</v>
      </c>
      <c r="I30" s="1035">
        <v>0.35299999999999998</v>
      </c>
    </row>
    <row r="31" spans="1:11">
      <c r="A31" s="1036">
        <v>2014</v>
      </c>
      <c r="B31" s="1045">
        <v>143300</v>
      </c>
      <c r="C31" s="1037">
        <v>0.28999999999999998</v>
      </c>
      <c r="D31" s="1037">
        <v>0.26700000000000002</v>
      </c>
      <c r="E31" s="343">
        <v>0.314</v>
      </c>
      <c r="F31" s="374">
        <v>34400</v>
      </c>
      <c r="G31" s="1037">
        <v>0.35</v>
      </c>
      <c r="H31" s="1037">
        <v>0.30199999999999999</v>
      </c>
      <c r="I31" s="1037">
        <v>0.40100000000000002</v>
      </c>
    </row>
    <row r="32" spans="1:11">
      <c r="A32" s="738">
        <v>2015</v>
      </c>
      <c r="B32" s="1043">
        <v>135300</v>
      </c>
      <c r="C32" s="1035">
        <v>0.26600000000000001</v>
      </c>
      <c r="D32" s="1035">
        <v>0.24399999999999999</v>
      </c>
      <c r="E32" s="341">
        <v>0.28999999999999998</v>
      </c>
      <c r="F32" s="366">
        <v>31600</v>
      </c>
      <c r="G32" s="1035">
        <v>0.32500000000000001</v>
      </c>
      <c r="H32" s="1035">
        <v>0.28000000000000003</v>
      </c>
      <c r="I32" s="1035">
        <v>0.374</v>
      </c>
    </row>
    <row r="33" spans="1:9">
      <c r="A33" s="1036">
        <v>2016</v>
      </c>
      <c r="B33" s="1045">
        <v>129100</v>
      </c>
      <c r="C33" s="1037">
        <v>0.247</v>
      </c>
      <c r="D33" s="1037">
        <v>0.22600000000000001</v>
      </c>
      <c r="E33" s="343">
        <v>0.26900000000000002</v>
      </c>
      <c r="F33" s="374">
        <v>28900</v>
      </c>
      <c r="G33" s="1037">
        <v>0.309</v>
      </c>
      <c r="H33" s="1037">
        <v>0.26400000000000001</v>
      </c>
      <c r="I33" s="1037">
        <v>0.35799999999999998</v>
      </c>
    </row>
    <row r="34" spans="1:9">
      <c r="A34" s="738">
        <v>2017</v>
      </c>
      <c r="B34" s="1043">
        <v>134400</v>
      </c>
      <c r="C34" s="1035">
        <v>0.26500000000000001</v>
      </c>
      <c r="D34" s="1035">
        <v>0.24399999999999999</v>
      </c>
      <c r="E34" s="341">
        <v>0.28699999999999998</v>
      </c>
      <c r="F34" s="366">
        <v>28500</v>
      </c>
      <c r="G34" s="1035">
        <v>0.309</v>
      </c>
      <c r="H34" s="1035">
        <v>0.26600000000000001</v>
      </c>
      <c r="I34" s="1035">
        <v>0.35599999999999998</v>
      </c>
    </row>
    <row r="35" spans="1:9">
      <c r="A35" s="1036">
        <v>2018</v>
      </c>
      <c r="B35" s="1045">
        <v>133300</v>
      </c>
      <c r="C35" s="1037">
        <v>0.27</v>
      </c>
      <c r="D35" s="1037">
        <v>0.249</v>
      </c>
      <c r="E35" s="343">
        <v>0.29099999999999998</v>
      </c>
      <c r="F35" s="374">
        <v>28800</v>
      </c>
      <c r="G35" s="1037">
        <v>0.32900000000000001</v>
      </c>
      <c r="H35" s="1037">
        <v>0.28499999999999998</v>
      </c>
      <c r="I35" s="1037">
        <v>0.377</v>
      </c>
    </row>
    <row r="36" spans="1:9">
      <c r="A36" s="92">
        <v>2019</v>
      </c>
      <c r="B36" s="1043">
        <v>118000</v>
      </c>
      <c r="C36" s="1035">
        <v>0.246</v>
      </c>
      <c r="D36" s="1035">
        <v>0.22600000000000001</v>
      </c>
      <c r="E36" s="341">
        <v>0.26700000000000002</v>
      </c>
      <c r="F36" s="366">
        <v>28400</v>
      </c>
      <c r="G36" s="1035">
        <v>0.30599999999999999</v>
      </c>
      <c r="H36" s="1035">
        <v>0.26100000000000001</v>
      </c>
      <c r="I36" s="1035">
        <v>0.35599999999999998</v>
      </c>
    </row>
    <row r="37" spans="1:9">
      <c r="A37" s="1038">
        <v>2020</v>
      </c>
      <c r="B37" s="1045">
        <v>104400</v>
      </c>
      <c r="C37" s="1037">
        <v>0.218</v>
      </c>
      <c r="D37" s="1037">
        <v>0.19800000000000001</v>
      </c>
      <c r="E37" s="343">
        <v>0.23899999999999999</v>
      </c>
      <c r="F37" s="374">
        <v>25200</v>
      </c>
      <c r="G37" s="1037">
        <v>0.26</v>
      </c>
      <c r="H37" s="1037">
        <v>0.217</v>
      </c>
      <c r="I37" s="1037">
        <v>0.308</v>
      </c>
    </row>
    <row r="38" spans="1:9">
      <c r="A38" s="92">
        <v>2021</v>
      </c>
      <c r="B38" s="51">
        <v>108400</v>
      </c>
      <c r="C38" s="1515">
        <v>0.22700000000000001</v>
      </c>
      <c r="D38" s="1515">
        <v>0.20699999999999999</v>
      </c>
      <c r="E38" s="1853">
        <v>0.248</v>
      </c>
      <c r="F38" s="1533">
        <v>30900</v>
      </c>
      <c r="G38" s="1515">
        <v>0.30199999999999999</v>
      </c>
      <c r="H38" s="1515">
        <v>0.25600000000000001</v>
      </c>
      <c r="I38" s="1515">
        <v>0.35299999999999998</v>
      </c>
    </row>
    <row r="39" spans="1:9">
      <c r="A39" s="45"/>
    </row>
    <row r="40" spans="1:9" ht="13" customHeight="1">
      <c r="A40" s="2778" t="s">
        <v>664</v>
      </c>
      <c r="B40" s="2515"/>
      <c r="C40" s="2515"/>
      <c r="D40" s="2515"/>
      <c r="E40" s="2515"/>
      <c r="F40" s="2515"/>
      <c r="G40" s="2515"/>
      <c r="H40" s="2515"/>
      <c r="I40" s="2515"/>
    </row>
    <row r="41" spans="1:9">
      <c r="A41" s="45"/>
    </row>
    <row r="42" spans="1:9" ht="75.650000000000006"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2CCE-F888-4DEC-BDDD-E1A1A763581F}">
  <dimension ref="A1:X118"/>
  <sheetViews>
    <sheetView workbookViewId="0">
      <selection activeCell="I1" sqref="A1:XFD1048576"/>
    </sheetView>
  </sheetViews>
  <sheetFormatPr defaultRowHeight="14"/>
  <cols>
    <col min="1" max="1" width="12.58203125" style="316" customWidth="1"/>
    <col min="2" max="9" width="9.58203125" style="270" customWidth="1"/>
    <col min="10" max="21" width="9.58203125" style="344" customWidth="1"/>
    <col min="22" max="22" width="11.08203125" style="344" customWidth="1"/>
    <col min="23" max="23" width="8.6640625" style="435"/>
    <col min="24" max="16384" width="8.6640625" style="344"/>
  </cols>
  <sheetData>
    <row r="1" spans="1:24" ht="25">
      <c r="A1" s="2453" t="s">
        <v>1472</v>
      </c>
      <c r="B1" s="2453"/>
      <c r="C1" s="2453"/>
      <c r="D1" s="2453"/>
      <c r="E1" s="2453"/>
      <c r="F1" s="2453"/>
      <c r="G1" s="2453"/>
      <c r="H1" s="2453"/>
      <c r="I1" s="2453"/>
      <c r="J1" s="2453"/>
      <c r="K1" s="2453"/>
      <c r="L1" s="2453"/>
      <c r="M1" s="2453"/>
      <c r="N1" s="2453"/>
      <c r="O1" s="2453"/>
      <c r="P1" s="2453"/>
      <c r="Q1" s="2453"/>
      <c r="R1" s="2453"/>
      <c r="S1" s="2453"/>
      <c r="T1" s="2453"/>
      <c r="U1" s="2453"/>
      <c r="V1" s="2453"/>
      <c r="W1" s="268"/>
    </row>
    <row r="3" spans="1:24" ht="20">
      <c r="A3" s="2553" t="s">
        <v>197</v>
      </c>
      <c r="B3" s="2540" t="s">
        <v>198</v>
      </c>
      <c r="C3" s="2541"/>
      <c r="D3" s="2541"/>
      <c r="E3" s="2541"/>
      <c r="F3" s="2541"/>
      <c r="G3" s="2541"/>
      <c r="H3" s="2541"/>
      <c r="I3" s="2541"/>
      <c r="J3" s="2541"/>
      <c r="K3" s="2541"/>
      <c r="L3" s="2541"/>
      <c r="M3" s="2541"/>
      <c r="N3" s="2541"/>
      <c r="O3" s="2541"/>
      <c r="P3" s="2541"/>
      <c r="Q3" s="2541"/>
      <c r="R3" s="2541"/>
      <c r="S3" s="2541"/>
      <c r="T3" s="2541"/>
      <c r="U3" s="2558"/>
      <c r="V3" s="2556" t="s">
        <v>199</v>
      </c>
      <c r="W3" s="40"/>
      <c r="X3" s="45"/>
    </row>
    <row r="4" spans="1:24" ht="30">
      <c r="A4" s="2554"/>
      <c r="B4" s="2534" t="s">
        <v>1174</v>
      </c>
      <c r="C4" s="2535"/>
      <c r="D4" s="2534" t="s">
        <v>85</v>
      </c>
      <c r="E4" s="2535"/>
      <c r="F4" s="2534" t="s">
        <v>90</v>
      </c>
      <c r="G4" s="2535"/>
      <c r="H4" s="2534" t="s">
        <v>91</v>
      </c>
      <c r="I4" s="2535"/>
      <c r="J4" s="2534" t="s">
        <v>92</v>
      </c>
      <c r="K4" s="2535"/>
      <c r="L4" s="2549" t="s">
        <v>93</v>
      </c>
      <c r="M4" s="2550"/>
      <c r="N4" s="2549" t="s">
        <v>94</v>
      </c>
      <c r="O4" s="2550"/>
      <c r="P4" s="2549" t="s">
        <v>95</v>
      </c>
      <c r="Q4" s="2550"/>
      <c r="R4" s="2549" t="s">
        <v>96</v>
      </c>
      <c r="S4" s="2551"/>
      <c r="T4" s="2534" t="s">
        <v>134</v>
      </c>
      <c r="U4" s="2535"/>
      <c r="V4" s="2556"/>
      <c r="W4" s="43"/>
      <c r="X4" s="45"/>
    </row>
    <row r="5" spans="1:24" s="433" customFormat="1" ht="20">
      <c r="A5" s="2555"/>
      <c r="B5" s="422" t="s">
        <v>99</v>
      </c>
      <c r="C5" s="423" t="s">
        <v>152</v>
      </c>
      <c r="D5" s="422" t="s">
        <v>99</v>
      </c>
      <c r="E5" s="423" t="s">
        <v>152</v>
      </c>
      <c r="F5" s="422" t="s">
        <v>99</v>
      </c>
      <c r="G5" s="423" t="s">
        <v>152</v>
      </c>
      <c r="H5" s="422" t="s">
        <v>99</v>
      </c>
      <c r="I5" s="423" t="s">
        <v>152</v>
      </c>
      <c r="J5" s="422" t="s">
        <v>99</v>
      </c>
      <c r="K5" s="423" t="s">
        <v>152</v>
      </c>
      <c r="L5" s="422" t="s">
        <v>99</v>
      </c>
      <c r="M5" s="423" t="s">
        <v>152</v>
      </c>
      <c r="N5" s="422" t="s">
        <v>99</v>
      </c>
      <c r="O5" s="423" t="s">
        <v>152</v>
      </c>
      <c r="P5" s="422" t="s">
        <v>99</v>
      </c>
      <c r="Q5" s="423" t="s">
        <v>152</v>
      </c>
      <c r="R5" s="422" t="s">
        <v>99</v>
      </c>
      <c r="S5" s="423" t="s">
        <v>152</v>
      </c>
      <c r="T5" s="422" t="s">
        <v>99</v>
      </c>
      <c r="U5" s="423" t="s">
        <v>152</v>
      </c>
      <c r="V5" s="2557"/>
      <c r="W5" s="40"/>
      <c r="X5" s="66"/>
    </row>
    <row r="6" spans="1:24">
      <c r="A6" s="317">
        <v>2000</v>
      </c>
      <c r="B6" s="425">
        <v>226</v>
      </c>
      <c r="C6" s="333">
        <f t="shared" ref="C6:C27" si="0">B6/V6</f>
        <v>0.11983032873806999</v>
      </c>
      <c r="D6" s="425">
        <v>1066</v>
      </c>
      <c r="E6" s="333">
        <f>D6/V6</f>
        <v>0.56521739130434778</v>
      </c>
      <c r="F6" s="425">
        <v>28</v>
      </c>
      <c r="G6" s="333">
        <f>F6/V6</f>
        <v>1.4846235418875928E-2</v>
      </c>
      <c r="H6" s="425">
        <v>232</v>
      </c>
      <c r="I6" s="333">
        <f>H6/V6</f>
        <v>0.12301166489925769</v>
      </c>
      <c r="J6" s="425">
        <v>155</v>
      </c>
      <c r="K6" s="333">
        <f>J6/V6</f>
        <v>8.2184517497348883E-2</v>
      </c>
      <c r="L6" s="425">
        <v>16</v>
      </c>
      <c r="M6" s="333">
        <f t="shared" ref="M6:M27" si="1">L6/V6</f>
        <v>8.483563096500531E-3</v>
      </c>
      <c r="N6" s="425">
        <v>43</v>
      </c>
      <c r="O6" s="333">
        <f>N6/V6</f>
        <v>2.2799575821845174E-2</v>
      </c>
      <c r="P6" s="425">
        <v>16</v>
      </c>
      <c r="Q6" s="333">
        <f>P6/V6</f>
        <v>8.483563096500531E-3</v>
      </c>
      <c r="R6" s="425">
        <v>86</v>
      </c>
      <c r="S6" s="333">
        <f>R6/V6</f>
        <v>4.5599151643690349E-2</v>
      </c>
      <c r="T6" s="425">
        <v>15</v>
      </c>
      <c r="U6" s="333">
        <f>T6/V6</f>
        <v>7.9533404029692462E-3</v>
      </c>
      <c r="V6" s="51">
        <v>1886</v>
      </c>
    </row>
    <row r="7" spans="1:24">
      <c r="A7" s="322">
        <v>2001</v>
      </c>
      <c r="B7" s="436">
        <v>201</v>
      </c>
      <c r="C7" s="437">
        <f t="shared" si="0"/>
        <v>0.10606860158311346</v>
      </c>
      <c r="D7" s="436">
        <v>1091</v>
      </c>
      <c r="E7" s="437">
        <f t="shared" ref="E7:E27" si="2">D7/V7</f>
        <v>0.57572559366754616</v>
      </c>
      <c r="F7" s="436">
        <v>19</v>
      </c>
      <c r="G7" s="336">
        <f t="shared" ref="G7:G25" si="3">F7/V7</f>
        <v>1.0026385224274407E-2</v>
      </c>
      <c r="H7" s="436">
        <v>234</v>
      </c>
      <c r="I7" s="336">
        <f t="shared" ref="I7:I27" si="4">H7/V7</f>
        <v>0.12348284960422164</v>
      </c>
      <c r="J7" s="436">
        <v>150</v>
      </c>
      <c r="K7" s="336">
        <f t="shared" ref="K7:K27" si="5">J7/V7</f>
        <v>7.9155672823219003E-2</v>
      </c>
      <c r="L7" s="436">
        <v>19</v>
      </c>
      <c r="M7" s="336">
        <f t="shared" si="1"/>
        <v>1.0026385224274407E-2</v>
      </c>
      <c r="N7" s="436">
        <v>38</v>
      </c>
      <c r="O7" s="336">
        <f t="shared" ref="O7:O27" si="6">N7/V7</f>
        <v>2.0052770448548814E-2</v>
      </c>
      <c r="P7" s="436">
        <v>26</v>
      </c>
      <c r="Q7" s="336">
        <f t="shared" ref="Q7:Q27" si="7">P7/V7</f>
        <v>1.3720316622691292E-2</v>
      </c>
      <c r="R7" s="436">
        <v>90</v>
      </c>
      <c r="S7" s="336">
        <f t="shared" ref="S7:S27" si="8">R7/V7</f>
        <v>4.7493403693931395E-2</v>
      </c>
      <c r="T7" s="436">
        <v>24</v>
      </c>
      <c r="U7" s="336">
        <f t="shared" ref="U7:U27" si="9">T7/V7</f>
        <v>1.2664907651715039E-2</v>
      </c>
      <c r="V7" s="56">
        <v>1895</v>
      </c>
    </row>
    <row r="8" spans="1:24">
      <c r="A8" s="317">
        <v>2002</v>
      </c>
      <c r="B8" s="425">
        <v>234</v>
      </c>
      <c r="C8" s="439">
        <f t="shared" si="0"/>
        <v>0.12130637636080871</v>
      </c>
      <c r="D8" s="425">
        <v>1129</v>
      </c>
      <c r="E8" s="439">
        <f t="shared" si="2"/>
        <v>0.585277345775013</v>
      </c>
      <c r="F8" s="425">
        <v>18</v>
      </c>
      <c r="G8" s="439">
        <f t="shared" si="3"/>
        <v>9.3312597200622092E-3</v>
      </c>
      <c r="H8" s="425">
        <v>214</v>
      </c>
      <c r="I8" s="439">
        <f t="shared" si="4"/>
        <v>0.11093831000518403</v>
      </c>
      <c r="J8" s="425">
        <v>151</v>
      </c>
      <c r="K8" s="439">
        <f t="shared" si="5"/>
        <v>7.8278900984966301E-2</v>
      </c>
      <c r="L8" s="425">
        <v>22</v>
      </c>
      <c r="M8" s="333">
        <f t="shared" si="1"/>
        <v>1.1404872991187144E-2</v>
      </c>
      <c r="N8" s="425">
        <v>29</v>
      </c>
      <c r="O8" s="439">
        <f t="shared" si="6"/>
        <v>1.5033696215655781E-2</v>
      </c>
      <c r="P8" s="425">
        <v>17</v>
      </c>
      <c r="Q8" s="439">
        <f t="shared" si="7"/>
        <v>8.812856402280975E-3</v>
      </c>
      <c r="R8" s="425">
        <v>93</v>
      </c>
      <c r="S8" s="439">
        <f t="shared" si="8"/>
        <v>4.821150855365474E-2</v>
      </c>
      <c r="T8" s="425">
        <v>18</v>
      </c>
      <c r="U8" s="439">
        <f t="shared" si="9"/>
        <v>9.3312597200622092E-3</v>
      </c>
      <c r="V8" s="51">
        <v>1929</v>
      </c>
    </row>
    <row r="9" spans="1:24">
      <c r="A9" s="325">
        <v>2003</v>
      </c>
      <c r="B9" s="436">
        <v>299</v>
      </c>
      <c r="C9" s="437">
        <f t="shared" si="0"/>
        <v>0.14472410454985479</v>
      </c>
      <c r="D9" s="436">
        <v>1129</v>
      </c>
      <c r="E9" s="437">
        <f t="shared" si="2"/>
        <v>0.54646660212971931</v>
      </c>
      <c r="F9" s="436">
        <v>18</v>
      </c>
      <c r="G9" s="437">
        <f t="shared" si="3"/>
        <v>8.7124878993223628E-3</v>
      </c>
      <c r="H9" s="436">
        <v>228</v>
      </c>
      <c r="I9" s="437">
        <f t="shared" si="4"/>
        <v>0.11035818005808325</v>
      </c>
      <c r="J9" s="436">
        <v>141</v>
      </c>
      <c r="K9" s="437">
        <f t="shared" si="5"/>
        <v>6.8247821878025167E-2</v>
      </c>
      <c r="L9" s="436">
        <v>17</v>
      </c>
      <c r="M9" s="336">
        <f t="shared" si="1"/>
        <v>8.2284607938044527E-3</v>
      </c>
      <c r="N9" s="436">
        <v>42</v>
      </c>
      <c r="O9" s="437">
        <f t="shared" si="6"/>
        <v>2.0329138431752179E-2</v>
      </c>
      <c r="P9" s="436">
        <v>29</v>
      </c>
      <c r="Q9" s="437">
        <f t="shared" si="7"/>
        <v>1.4036786060019362E-2</v>
      </c>
      <c r="R9" s="436">
        <v>134</v>
      </c>
      <c r="S9" s="437">
        <f t="shared" si="8"/>
        <v>6.4859632139399812E-2</v>
      </c>
      <c r="T9" s="436">
        <v>26</v>
      </c>
      <c r="U9" s="437">
        <f t="shared" si="9"/>
        <v>1.2584704743465635E-2</v>
      </c>
      <c r="V9" s="56">
        <v>2066</v>
      </c>
    </row>
    <row r="10" spans="1:24">
      <c r="A10" s="317">
        <v>2004</v>
      </c>
      <c r="B10" s="425">
        <v>286</v>
      </c>
      <c r="C10" s="439">
        <f t="shared" si="0"/>
        <v>0.13414634146341464</v>
      </c>
      <c r="D10" s="425">
        <v>1234</v>
      </c>
      <c r="E10" s="439">
        <f t="shared" si="2"/>
        <v>0.57879924953095685</v>
      </c>
      <c r="F10" s="425">
        <v>23</v>
      </c>
      <c r="G10" s="439">
        <f t="shared" si="3"/>
        <v>1.0787992495309569E-2</v>
      </c>
      <c r="H10" s="425">
        <v>196</v>
      </c>
      <c r="I10" s="439">
        <f t="shared" si="4"/>
        <v>9.193245778611632E-2</v>
      </c>
      <c r="J10" s="425">
        <v>125</v>
      </c>
      <c r="K10" s="439">
        <f t="shared" si="5"/>
        <v>5.8630393996247657E-2</v>
      </c>
      <c r="L10" s="425">
        <v>30</v>
      </c>
      <c r="M10" s="333">
        <f t="shared" si="1"/>
        <v>1.4071294559099437E-2</v>
      </c>
      <c r="N10" s="425">
        <v>37</v>
      </c>
      <c r="O10" s="439">
        <f t="shared" si="6"/>
        <v>1.7354596622889306E-2</v>
      </c>
      <c r="P10" s="425">
        <v>33</v>
      </c>
      <c r="Q10" s="439">
        <f t="shared" si="7"/>
        <v>1.547842401500938E-2</v>
      </c>
      <c r="R10" s="425">
        <v>144</v>
      </c>
      <c r="S10" s="439">
        <f t="shared" si="8"/>
        <v>6.7542213883677302E-2</v>
      </c>
      <c r="T10" s="425">
        <v>22</v>
      </c>
      <c r="U10" s="439">
        <f t="shared" si="9"/>
        <v>1.0318949343339587E-2</v>
      </c>
      <c r="V10" s="51">
        <v>2132</v>
      </c>
    </row>
    <row r="11" spans="1:24">
      <c r="A11" s="325">
        <v>2005</v>
      </c>
      <c r="B11" s="436">
        <v>298</v>
      </c>
      <c r="C11" s="437">
        <f t="shared" si="0"/>
        <v>0.13527008624602815</v>
      </c>
      <c r="D11" s="436">
        <v>1255</v>
      </c>
      <c r="E11" s="437">
        <f t="shared" si="2"/>
        <v>0.56967771221062191</v>
      </c>
      <c r="F11" s="436">
        <v>21</v>
      </c>
      <c r="G11" s="437">
        <f t="shared" si="3"/>
        <v>9.5324557421697688E-3</v>
      </c>
      <c r="H11" s="436">
        <v>225</v>
      </c>
      <c r="I11" s="437">
        <f t="shared" si="4"/>
        <v>0.10213345438039037</v>
      </c>
      <c r="J11" s="436">
        <v>128</v>
      </c>
      <c r="K11" s="437">
        <f t="shared" si="5"/>
        <v>5.8102587380844305E-2</v>
      </c>
      <c r="L11" s="436">
        <v>21</v>
      </c>
      <c r="M11" s="336">
        <f t="shared" si="1"/>
        <v>9.5324557421697688E-3</v>
      </c>
      <c r="N11" s="436">
        <v>45</v>
      </c>
      <c r="O11" s="437">
        <f t="shared" si="6"/>
        <v>2.0426690876078075E-2</v>
      </c>
      <c r="P11" s="436">
        <v>36</v>
      </c>
      <c r="Q11" s="437">
        <f t="shared" si="7"/>
        <v>1.6341352700862462E-2</v>
      </c>
      <c r="R11" s="436">
        <v>140</v>
      </c>
      <c r="S11" s="437">
        <f t="shared" si="8"/>
        <v>6.3549704947798463E-2</v>
      </c>
      <c r="T11" s="436">
        <v>31</v>
      </c>
      <c r="U11" s="437">
        <f t="shared" si="9"/>
        <v>1.407172038129823E-2</v>
      </c>
      <c r="V11" s="56">
        <v>2203</v>
      </c>
    </row>
    <row r="12" spans="1:24">
      <c r="A12" s="317">
        <v>2006</v>
      </c>
      <c r="B12" s="425">
        <v>329</v>
      </c>
      <c r="C12" s="439">
        <f t="shared" si="0"/>
        <v>0.1437937062937063</v>
      </c>
      <c r="D12" s="425">
        <v>1291</v>
      </c>
      <c r="E12" s="439">
        <f t="shared" si="2"/>
        <v>0.56424825174825177</v>
      </c>
      <c r="F12" s="425">
        <v>23</v>
      </c>
      <c r="G12" s="439">
        <f t="shared" si="3"/>
        <v>1.0052447552447552E-2</v>
      </c>
      <c r="H12" s="425">
        <v>198</v>
      </c>
      <c r="I12" s="439">
        <f t="shared" si="4"/>
        <v>8.6538461538461536E-2</v>
      </c>
      <c r="J12" s="425">
        <v>125</v>
      </c>
      <c r="K12" s="439">
        <f t="shared" si="5"/>
        <v>5.4632867132867136E-2</v>
      </c>
      <c r="L12" s="425">
        <v>28</v>
      </c>
      <c r="M12" s="333">
        <f t="shared" si="1"/>
        <v>1.2237762237762238E-2</v>
      </c>
      <c r="N12" s="425">
        <v>54</v>
      </c>
      <c r="O12" s="439">
        <f t="shared" si="6"/>
        <v>2.36013986013986E-2</v>
      </c>
      <c r="P12" s="425">
        <v>29</v>
      </c>
      <c r="Q12" s="439">
        <f t="shared" si="7"/>
        <v>1.2674825174825174E-2</v>
      </c>
      <c r="R12" s="425">
        <v>154</v>
      </c>
      <c r="S12" s="439">
        <f t="shared" si="8"/>
        <v>6.7307692307692304E-2</v>
      </c>
      <c r="T12" s="425">
        <v>52</v>
      </c>
      <c r="U12" s="439">
        <f t="shared" si="9"/>
        <v>2.2727272727272728E-2</v>
      </c>
      <c r="V12" s="51">
        <v>2288</v>
      </c>
    </row>
    <row r="13" spans="1:24">
      <c r="A13" s="322">
        <v>2007</v>
      </c>
      <c r="B13" s="436">
        <v>388</v>
      </c>
      <c r="C13" s="437">
        <f t="shared" si="0"/>
        <v>0.15940838126540674</v>
      </c>
      <c r="D13" s="436">
        <v>1300</v>
      </c>
      <c r="E13" s="437">
        <f t="shared" si="2"/>
        <v>0.53410024650780608</v>
      </c>
      <c r="F13" s="436">
        <v>23</v>
      </c>
      <c r="G13" s="437">
        <f t="shared" si="3"/>
        <v>9.4494658997534928E-3</v>
      </c>
      <c r="H13" s="436">
        <v>222</v>
      </c>
      <c r="I13" s="437">
        <f t="shared" si="4"/>
        <v>9.1207888249794575E-2</v>
      </c>
      <c r="J13" s="436">
        <v>147</v>
      </c>
      <c r="K13" s="437">
        <f t="shared" si="5"/>
        <v>6.0394412489728842E-2</v>
      </c>
      <c r="L13" s="436">
        <v>25</v>
      </c>
      <c r="M13" s="336">
        <f t="shared" si="1"/>
        <v>1.0271158586688579E-2</v>
      </c>
      <c r="N13" s="436">
        <v>51</v>
      </c>
      <c r="O13" s="437">
        <f t="shared" si="6"/>
        <v>2.0953163516844699E-2</v>
      </c>
      <c r="P13" s="436">
        <v>39</v>
      </c>
      <c r="Q13" s="437">
        <f t="shared" si="7"/>
        <v>1.6023007395234181E-2</v>
      </c>
      <c r="R13" s="436">
        <v>198</v>
      </c>
      <c r="S13" s="437">
        <f t="shared" si="8"/>
        <v>8.1347576006573538E-2</v>
      </c>
      <c r="T13" s="436">
        <v>39</v>
      </c>
      <c r="U13" s="437">
        <f t="shared" si="9"/>
        <v>1.6023007395234181E-2</v>
      </c>
      <c r="V13" s="56">
        <v>2434</v>
      </c>
    </row>
    <row r="14" spans="1:24">
      <c r="A14" s="317">
        <v>2008</v>
      </c>
      <c r="B14" s="425">
        <v>360</v>
      </c>
      <c r="C14" s="439">
        <f t="shared" si="0"/>
        <v>0.14376996805111822</v>
      </c>
      <c r="D14" s="425">
        <v>1408</v>
      </c>
      <c r="E14" s="439">
        <f t="shared" si="2"/>
        <v>0.56230031948881787</v>
      </c>
      <c r="F14" s="425">
        <v>31</v>
      </c>
      <c r="G14" s="439">
        <f t="shared" si="3"/>
        <v>1.2380191693290734E-2</v>
      </c>
      <c r="H14" s="425">
        <v>196</v>
      </c>
      <c r="I14" s="439">
        <f t="shared" si="4"/>
        <v>7.8274760383386585E-2</v>
      </c>
      <c r="J14" s="425">
        <v>130</v>
      </c>
      <c r="K14" s="439">
        <f t="shared" si="5"/>
        <v>5.1916932907348244E-2</v>
      </c>
      <c r="L14" s="425">
        <v>33</v>
      </c>
      <c r="M14" s="333">
        <f t="shared" si="1"/>
        <v>1.3178913738019169E-2</v>
      </c>
      <c r="N14" s="425">
        <v>67</v>
      </c>
      <c r="O14" s="439">
        <f t="shared" si="6"/>
        <v>2.6757188498402557E-2</v>
      </c>
      <c r="P14" s="425">
        <v>31</v>
      </c>
      <c r="Q14" s="439">
        <f t="shared" si="7"/>
        <v>1.2380191693290734E-2</v>
      </c>
      <c r="R14" s="425">
        <v>206</v>
      </c>
      <c r="S14" s="439">
        <f t="shared" si="8"/>
        <v>8.2268370607028754E-2</v>
      </c>
      <c r="T14" s="425">
        <v>41</v>
      </c>
      <c r="U14" s="439">
        <f t="shared" si="9"/>
        <v>1.6373801916932908E-2</v>
      </c>
      <c r="V14" s="51">
        <v>2504</v>
      </c>
    </row>
    <row r="15" spans="1:24">
      <c r="A15" s="322">
        <v>2009</v>
      </c>
      <c r="B15" s="436">
        <v>344</v>
      </c>
      <c r="C15" s="437">
        <f t="shared" si="0"/>
        <v>0.14688300597779674</v>
      </c>
      <c r="D15" s="436">
        <v>1288</v>
      </c>
      <c r="E15" s="437">
        <f t="shared" si="2"/>
        <v>0.54995730145175059</v>
      </c>
      <c r="F15" s="436">
        <v>16</v>
      </c>
      <c r="G15" s="437">
        <f t="shared" si="3"/>
        <v>6.8317677198975234E-3</v>
      </c>
      <c r="H15" s="436">
        <v>220</v>
      </c>
      <c r="I15" s="437">
        <f t="shared" si="4"/>
        <v>9.3936806148590943E-2</v>
      </c>
      <c r="J15" s="436">
        <v>108</v>
      </c>
      <c r="K15" s="437">
        <f t="shared" si="5"/>
        <v>4.6114432109308282E-2</v>
      </c>
      <c r="L15" s="436">
        <v>35</v>
      </c>
      <c r="M15" s="336">
        <f t="shared" si="1"/>
        <v>1.4944491887275833E-2</v>
      </c>
      <c r="N15" s="436">
        <v>41</v>
      </c>
      <c r="O15" s="437">
        <f t="shared" si="6"/>
        <v>1.7506404782237403E-2</v>
      </c>
      <c r="P15" s="436">
        <v>44</v>
      </c>
      <c r="Q15" s="437">
        <f t="shared" si="7"/>
        <v>1.8787361229718188E-2</v>
      </c>
      <c r="R15" s="436">
        <v>199</v>
      </c>
      <c r="S15" s="437">
        <f t="shared" si="8"/>
        <v>8.4970111016225452E-2</v>
      </c>
      <c r="T15" s="436">
        <v>43</v>
      </c>
      <c r="U15" s="437">
        <f t="shared" si="9"/>
        <v>1.8360375747224593E-2</v>
      </c>
      <c r="V15" s="56">
        <v>2342</v>
      </c>
    </row>
    <row r="16" spans="1:24">
      <c r="A16" s="317">
        <v>2010</v>
      </c>
      <c r="B16" s="425">
        <v>293</v>
      </c>
      <c r="C16" s="439">
        <f t="shared" si="0"/>
        <v>0.12999112688553682</v>
      </c>
      <c r="D16" s="425">
        <v>1215</v>
      </c>
      <c r="E16" s="439">
        <f t="shared" si="2"/>
        <v>0.53904170363797688</v>
      </c>
      <c r="F16" s="425">
        <v>24</v>
      </c>
      <c r="G16" s="439">
        <f t="shared" si="3"/>
        <v>1.064773735581189E-2</v>
      </c>
      <c r="H16" s="425">
        <v>209</v>
      </c>
      <c r="I16" s="439">
        <f t="shared" si="4"/>
        <v>9.2724046140195207E-2</v>
      </c>
      <c r="J16" s="425">
        <v>120</v>
      </c>
      <c r="K16" s="439">
        <f t="shared" si="5"/>
        <v>5.3238686779059449E-2</v>
      </c>
      <c r="L16" s="425">
        <v>42</v>
      </c>
      <c r="M16" s="333">
        <f t="shared" si="1"/>
        <v>1.8633540372670808E-2</v>
      </c>
      <c r="N16" s="425">
        <v>41</v>
      </c>
      <c r="O16" s="439">
        <f t="shared" si="6"/>
        <v>1.8189884649511979E-2</v>
      </c>
      <c r="P16" s="425">
        <v>40</v>
      </c>
      <c r="Q16" s="439">
        <f t="shared" si="7"/>
        <v>1.774622892635315E-2</v>
      </c>
      <c r="R16" s="425">
        <v>231</v>
      </c>
      <c r="S16" s="439">
        <f t="shared" si="8"/>
        <v>0.10248447204968944</v>
      </c>
      <c r="T16" s="425">
        <v>36</v>
      </c>
      <c r="U16" s="439">
        <f t="shared" si="9"/>
        <v>1.5971606033717833E-2</v>
      </c>
      <c r="V16" s="51">
        <v>2254</v>
      </c>
    </row>
    <row r="17" spans="1:23">
      <c r="A17" s="322">
        <v>2011</v>
      </c>
      <c r="B17" s="436">
        <v>330</v>
      </c>
      <c r="C17" s="437">
        <f t="shared" si="0"/>
        <v>0.14205768402927249</v>
      </c>
      <c r="D17" s="436">
        <v>1251</v>
      </c>
      <c r="E17" s="437">
        <f t="shared" si="2"/>
        <v>0.53852776582006023</v>
      </c>
      <c r="F17" s="436">
        <v>26</v>
      </c>
      <c r="G17" s="437">
        <f t="shared" si="3"/>
        <v>1.1192423590185106E-2</v>
      </c>
      <c r="H17" s="436">
        <v>199</v>
      </c>
      <c r="I17" s="437">
        <f t="shared" si="4"/>
        <v>8.5665088247955226E-2</v>
      </c>
      <c r="J17" s="436">
        <v>129</v>
      </c>
      <c r="K17" s="437">
        <f t="shared" si="5"/>
        <v>5.5531640120533791E-2</v>
      </c>
      <c r="L17" s="436">
        <v>33</v>
      </c>
      <c r="M17" s="336">
        <f t="shared" si="1"/>
        <v>1.4205768402927249E-2</v>
      </c>
      <c r="N17" s="436">
        <v>45</v>
      </c>
      <c r="O17" s="437">
        <f t="shared" si="6"/>
        <v>1.9371502367628066E-2</v>
      </c>
      <c r="P17" s="436">
        <v>47</v>
      </c>
      <c r="Q17" s="437">
        <f t="shared" si="7"/>
        <v>2.0232458028411535E-2</v>
      </c>
      <c r="R17" s="436">
        <v>218</v>
      </c>
      <c r="S17" s="437">
        <f t="shared" si="8"/>
        <v>9.384416702539819E-2</v>
      </c>
      <c r="T17" s="436">
        <v>40</v>
      </c>
      <c r="U17" s="437">
        <f t="shared" si="9"/>
        <v>1.7219113215669393E-2</v>
      </c>
      <c r="V17" s="56">
        <v>2323</v>
      </c>
    </row>
    <row r="18" spans="1:23">
      <c r="A18" s="317">
        <v>2012</v>
      </c>
      <c r="B18" s="425">
        <v>299</v>
      </c>
      <c r="C18" s="439">
        <f t="shared" si="0"/>
        <v>0.1326530612244898</v>
      </c>
      <c r="D18" s="425">
        <v>1244</v>
      </c>
      <c r="E18" s="439">
        <f t="shared" si="2"/>
        <v>0.55190771960958296</v>
      </c>
      <c r="F18" s="425">
        <v>46</v>
      </c>
      <c r="G18" s="439">
        <f t="shared" si="3"/>
        <v>2.0408163265306121E-2</v>
      </c>
      <c r="H18" s="425">
        <v>185</v>
      </c>
      <c r="I18" s="439">
        <f t="shared" si="4"/>
        <v>8.2076308784383323E-2</v>
      </c>
      <c r="J18" s="425">
        <v>113</v>
      </c>
      <c r="K18" s="439">
        <f t="shared" si="5"/>
        <v>5.0133096716947649E-2</v>
      </c>
      <c r="L18" s="425">
        <v>22</v>
      </c>
      <c r="M18" s="333">
        <f t="shared" si="1"/>
        <v>9.7604259094942331E-3</v>
      </c>
      <c r="N18" s="425">
        <v>44</v>
      </c>
      <c r="O18" s="439">
        <f t="shared" si="6"/>
        <v>1.9520851818988466E-2</v>
      </c>
      <c r="P18" s="425">
        <v>41</v>
      </c>
      <c r="Q18" s="439">
        <f t="shared" si="7"/>
        <v>1.8189884649511979E-2</v>
      </c>
      <c r="R18" s="425">
        <v>223</v>
      </c>
      <c r="S18" s="439">
        <f t="shared" si="8"/>
        <v>9.8935226264418807E-2</v>
      </c>
      <c r="T18" s="425">
        <v>35</v>
      </c>
      <c r="U18" s="439">
        <f t="shared" si="9"/>
        <v>1.5527950310559006E-2</v>
      </c>
      <c r="V18" s="51">
        <v>2254</v>
      </c>
    </row>
    <row r="19" spans="1:23">
      <c r="A19" s="322">
        <v>2013</v>
      </c>
      <c r="B19" s="436">
        <v>331</v>
      </c>
      <c r="C19" s="437">
        <f t="shared" si="0"/>
        <v>0.14428945074106364</v>
      </c>
      <c r="D19" s="436">
        <v>1267</v>
      </c>
      <c r="E19" s="437">
        <f t="shared" si="2"/>
        <v>0.55231037489102008</v>
      </c>
      <c r="F19" s="436">
        <v>41</v>
      </c>
      <c r="G19" s="437">
        <f t="shared" si="3"/>
        <v>1.7872711421098517E-2</v>
      </c>
      <c r="H19" s="436">
        <v>181</v>
      </c>
      <c r="I19" s="437">
        <f t="shared" si="4"/>
        <v>7.8901482127288577E-2</v>
      </c>
      <c r="J19" s="436">
        <v>90</v>
      </c>
      <c r="K19" s="437">
        <f t="shared" si="5"/>
        <v>3.9232781168265042E-2</v>
      </c>
      <c r="L19" s="436">
        <v>33</v>
      </c>
      <c r="M19" s="336">
        <f t="shared" si="1"/>
        <v>1.4385353095030515E-2</v>
      </c>
      <c r="N19" s="436">
        <v>44</v>
      </c>
      <c r="O19" s="437">
        <f t="shared" si="6"/>
        <v>1.9180470793374021E-2</v>
      </c>
      <c r="P19" s="436">
        <v>28</v>
      </c>
      <c r="Q19" s="437">
        <f t="shared" si="7"/>
        <v>1.2205754141238012E-2</v>
      </c>
      <c r="R19" s="436">
        <v>227</v>
      </c>
      <c r="S19" s="437">
        <f t="shared" si="8"/>
        <v>9.8953792502179602E-2</v>
      </c>
      <c r="T19" s="436">
        <v>48</v>
      </c>
      <c r="U19" s="437">
        <f t="shared" si="9"/>
        <v>2.0924149956408022E-2</v>
      </c>
      <c r="V19" s="56">
        <v>2294</v>
      </c>
    </row>
    <row r="20" spans="1:23">
      <c r="A20" s="317">
        <v>2014</v>
      </c>
      <c r="B20" s="425">
        <v>355</v>
      </c>
      <c r="C20" s="439">
        <f t="shared" si="0"/>
        <v>0.15367965367965367</v>
      </c>
      <c r="D20" s="425">
        <v>1255</v>
      </c>
      <c r="E20" s="439">
        <f t="shared" si="2"/>
        <v>0.54329004329004327</v>
      </c>
      <c r="F20" s="425">
        <v>39</v>
      </c>
      <c r="G20" s="439">
        <f t="shared" si="3"/>
        <v>1.6883116883116882E-2</v>
      </c>
      <c r="H20" s="425">
        <v>180</v>
      </c>
      <c r="I20" s="439">
        <f t="shared" si="4"/>
        <v>7.792207792207792E-2</v>
      </c>
      <c r="J20" s="425">
        <v>94</v>
      </c>
      <c r="K20" s="439">
        <f t="shared" si="5"/>
        <v>4.069264069264069E-2</v>
      </c>
      <c r="L20" s="425">
        <v>22</v>
      </c>
      <c r="M20" s="333">
        <f t="shared" si="1"/>
        <v>9.5238095238095247E-3</v>
      </c>
      <c r="N20" s="425">
        <v>53</v>
      </c>
      <c r="O20" s="439">
        <f t="shared" si="6"/>
        <v>2.2943722943722943E-2</v>
      </c>
      <c r="P20" s="425">
        <v>35</v>
      </c>
      <c r="Q20" s="439">
        <f t="shared" si="7"/>
        <v>1.5151515151515152E-2</v>
      </c>
      <c r="R20" s="425">
        <v>229</v>
      </c>
      <c r="S20" s="439">
        <f t="shared" si="8"/>
        <v>9.913419913419913E-2</v>
      </c>
      <c r="T20" s="425">
        <v>40</v>
      </c>
      <c r="U20" s="439">
        <f t="shared" si="9"/>
        <v>1.7316017316017316E-2</v>
      </c>
      <c r="V20" s="51">
        <v>2310</v>
      </c>
    </row>
    <row r="21" spans="1:23">
      <c r="A21" s="322">
        <v>2015</v>
      </c>
      <c r="B21" s="436">
        <v>314</v>
      </c>
      <c r="C21" s="437">
        <f t="shared" si="0"/>
        <v>0.14017857142857143</v>
      </c>
      <c r="D21" s="436">
        <v>1241</v>
      </c>
      <c r="E21" s="437">
        <f t="shared" si="2"/>
        <v>0.55401785714285712</v>
      </c>
      <c r="F21" s="436">
        <v>33</v>
      </c>
      <c r="G21" s="437">
        <f t="shared" si="3"/>
        <v>1.4732142857142857E-2</v>
      </c>
      <c r="H21" s="436">
        <v>186</v>
      </c>
      <c r="I21" s="437">
        <f t="shared" si="4"/>
        <v>8.3035714285714282E-2</v>
      </c>
      <c r="J21" s="436">
        <v>96</v>
      </c>
      <c r="K21" s="437">
        <f t="shared" si="5"/>
        <v>4.2857142857142858E-2</v>
      </c>
      <c r="L21" s="436">
        <v>35</v>
      </c>
      <c r="M21" s="336">
        <f t="shared" si="1"/>
        <v>1.5625E-2</v>
      </c>
      <c r="N21" s="436">
        <v>53</v>
      </c>
      <c r="O21" s="437">
        <f t="shared" si="6"/>
        <v>2.3660714285714285E-2</v>
      </c>
      <c r="P21" s="436">
        <v>30</v>
      </c>
      <c r="Q21" s="437">
        <f t="shared" si="7"/>
        <v>1.3392857142857142E-2</v>
      </c>
      <c r="R21" s="436">
        <v>218</v>
      </c>
      <c r="S21" s="437">
        <f t="shared" si="8"/>
        <v>9.7321428571428573E-2</v>
      </c>
      <c r="T21" s="436">
        <v>31</v>
      </c>
      <c r="U21" s="437">
        <f t="shared" si="9"/>
        <v>1.3839285714285714E-2</v>
      </c>
      <c r="V21" s="56">
        <v>2240</v>
      </c>
    </row>
    <row r="22" spans="1:23">
      <c r="A22" s="317">
        <v>2016</v>
      </c>
      <c r="B22" s="425">
        <v>289</v>
      </c>
      <c r="C22" s="439">
        <f t="shared" si="0"/>
        <v>0.12942230183609493</v>
      </c>
      <c r="D22" s="425">
        <v>1195</v>
      </c>
      <c r="E22" s="439">
        <f t="shared" si="2"/>
        <v>0.53515450067174208</v>
      </c>
      <c r="F22" s="425">
        <v>42</v>
      </c>
      <c r="G22" s="439">
        <f t="shared" si="3"/>
        <v>1.8808777429467086E-2</v>
      </c>
      <c r="H22" s="425">
        <v>196</v>
      </c>
      <c r="I22" s="439">
        <f t="shared" si="4"/>
        <v>8.7774294670846395E-2</v>
      </c>
      <c r="J22" s="425">
        <v>92</v>
      </c>
      <c r="K22" s="439">
        <f t="shared" si="5"/>
        <v>4.1200179131213613E-2</v>
      </c>
      <c r="L22" s="425">
        <v>32</v>
      </c>
      <c r="M22" s="333">
        <f t="shared" si="1"/>
        <v>1.4330497089117778E-2</v>
      </c>
      <c r="N22" s="425">
        <v>59</v>
      </c>
      <c r="O22" s="439">
        <f t="shared" si="6"/>
        <v>2.6421854008060904E-2</v>
      </c>
      <c r="P22" s="425">
        <v>37</v>
      </c>
      <c r="Q22" s="439">
        <f t="shared" si="7"/>
        <v>1.6569637259292433E-2</v>
      </c>
      <c r="R22" s="425">
        <v>241</v>
      </c>
      <c r="S22" s="439">
        <f t="shared" si="8"/>
        <v>0.10792655620241827</v>
      </c>
      <c r="T22" s="425">
        <v>43</v>
      </c>
      <c r="U22" s="439">
        <f t="shared" si="9"/>
        <v>1.9256605463502014E-2</v>
      </c>
      <c r="V22" s="51">
        <v>2233</v>
      </c>
    </row>
    <row r="23" spans="1:23">
      <c r="A23" s="440">
        <v>2017</v>
      </c>
      <c r="B23" s="436">
        <v>287</v>
      </c>
      <c r="C23" s="437">
        <f t="shared" si="0"/>
        <v>0.13455227379278012</v>
      </c>
      <c r="D23" s="436">
        <v>1143</v>
      </c>
      <c r="E23" s="437">
        <f t="shared" si="2"/>
        <v>0.53586497890295359</v>
      </c>
      <c r="F23" s="436">
        <v>29</v>
      </c>
      <c r="G23" s="437">
        <f t="shared" si="3"/>
        <v>1.3595874355368026E-2</v>
      </c>
      <c r="H23" s="436">
        <v>186</v>
      </c>
      <c r="I23" s="437">
        <f t="shared" si="4"/>
        <v>8.7201125175808719E-2</v>
      </c>
      <c r="J23" s="436">
        <v>101</v>
      </c>
      <c r="K23" s="437">
        <f t="shared" si="5"/>
        <v>4.73511486169714E-2</v>
      </c>
      <c r="L23" s="436">
        <v>34</v>
      </c>
      <c r="M23" s="336">
        <f t="shared" si="1"/>
        <v>1.5939990623534926E-2</v>
      </c>
      <c r="N23" s="436">
        <v>56</v>
      </c>
      <c r="O23" s="437">
        <f t="shared" si="6"/>
        <v>2.6254102203469291E-2</v>
      </c>
      <c r="P23" s="436">
        <v>45</v>
      </c>
      <c r="Q23" s="437">
        <f t="shared" si="7"/>
        <v>2.1097046413502109E-2</v>
      </c>
      <c r="R23" s="436">
        <v>212</v>
      </c>
      <c r="S23" s="437">
        <f t="shared" si="8"/>
        <v>9.9390529770276612E-2</v>
      </c>
      <c r="T23" s="436">
        <v>37</v>
      </c>
      <c r="U23" s="437">
        <f t="shared" si="9"/>
        <v>1.7346460384435068E-2</v>
      </c>
      <c r="V23" s="56">
        <v>2133</v>
      </c>
    </row>
    <row r="24" spans="1:23">
      <c r="A24" s="60">
        <v>2018</v>
      </c>
      <c r="B24" s="425">
        <v>278</v>
      </c>
      <c r="C24" s="439">
        <f t="shared" si="0"/>
        <v>0.13282369804108934</v>
      </c>
      <c r="D24" s="425">
        <v>1149</v>
      </c>
      <c r="E24" s="439">
        <f t="shared" si="2"/>
        <v>0.54897276636407066</v>
      </c>
      <c r="F24" s="425">
        <v>30</v>
      </c>
      <c r="G24" s="439">
        <f t="shared" si="3"/>
        <v>1.433349259436216E-2</v>
      </c>
      <c r="H24" s="425">
        <v>155</v>
      </c>
      <c r="I24" s="439">
        <f t="shared" si="4"/>
        <v>7.4056378404204495E-2</v>
      </c>
      <c r="J24" s="425">
        <v>83</v>
      </c>
      <c r="K24" s="439">
        <f t="shared" si="5"/>
        <v>3.9655996177735311E-2</v>
      </c>
      <c r="L24" s="425">
        <v>26</v>
      </c>
      <c r="M24" s="333">
        <f t="shared" si="1"/>
        <v>1.2422360248447204E-2</v>
      </c>
      <c r="N24" s="425">
        <v>49</v>
      </c>
      <c r="O24" s="439">
        <f t="shared" si="6"/>
        <v>2.3411371237458192E-2</v>
      </c>
      <c r="P24" s="425">
        <v>45</v>
      </c>
      <c r="Q24" s="439">
        <f t="shared" si="7"/>
        <v>2.150023889154324E-2</v>
      </c>
      <c r="R24" s="425">
        <v>221</v>
      </c>
      <c r="S24" s="439">
        <f t="shared" si="8"/>
        <v>0.10559006211180125</v>
      </c>
      <c r="T24" s="425">
        <v>50</v>
      </c>
      <c r="U24" s="439">
        <f t="shared" si="9"/>
        <v>2.3889154323936932E-2</v>
      </c>
      <c r="V24" s="51">
        <v>2093</v>
      </c>
    </row>
    <row r="25" spans="1:23">
      <c r="A25" s="73">
        <v>2019</v>
      </c>
      <c r="B25" s="436">
        <v>267</v>
      </c>
      <c r="C25" s="437">
        <f t="shared" si="0"/>
        <v>0.13877338877338877</v>
      </c>
      <c r="D25" s="436">
        <v>1032</v>
      </c>
      <c r="E25" s="437">
        <f t="shared" si="2"/>
        <v>0.53638253638253641</v>
      </c>
      <c r="F25" s="436">
        <v>29</v>
      </c>
      <c r="G25" s="437">
        <f t="shared" si="3"/>
        <v>1.5072765072765074E-2</v>
      </c>
      <c r="H25" s="436">
        <v>166</v>
      </c>
      <c r="I25" s="437">
        <f t="shared" si="4"/>
        <v>8.6278586278586283E-2</v>
      </c>
      <c r="J25" s="436">
        <v>85</v>
      </c>
      <c r="K25" s="437">
        <f t="shared" si="5"/>
        <v>4.4178794178794181E-2</v>
      </c>
      <c r="L25" s="436">
        <v>51</v>
      </c>
      <c r="M25" s="336">
        <f t="shared" si="1"/>
        <v>2.6507276507276509E-2</v>
      </c>
      <c r="N25" s="436">
        <v>32</v>
      </c>
      <c r="O25" s="437">
        <f t="shared" si="6"/>
        <v>1.6632016632016633E-2</v>
      </c>
      <c r="P25" s="436">
        <v>26</v>
      </c>
      <c r="Q25" s="437">
        <f t="shared" si="7"/>
        <v>1.3513513513513514E-2</v>
      </c>
      <c r="R25" s="436">
        <v>195</v>
      </c>
      <c r="S25" s="437">
        <f t="shared" si="8"/>
        <v>0.10135135135135136</v>
      </c>
      <c r="T25" s="436">
        <v>38</v>
      </c>
      <c r="U25" s="437">
        <f t="shared" si="9"/>
        <v>1.9750519750519752E-2</v>
      </c>
      <c r="V25" s="56">
        <v>1924</v>
      </c>
    </row>
    <row r="26" spans="1:23">
      <c r="A26" s="60">
        <v>2020</v>
      </c>
      <c r="B26" s="425">
        <v>285</v>
      </c>
      <c r="C26" s="439">
        <f t="shared" si="0"/>
        <v>0.14929282346778419</v>
      </c>
      <c r="D26" s="425">
        <v>1021</v>
      </c>
      <c r="E26" s="439">
        <f t="shared" si="2"/>
        <v>0.53483499214248298</v>
      </c>
      <c r="F26" s="425">
        <v>25</v>
      </c>
      <c r="G26" s="439">
        <f>F26/V26</f>
        <v>1.3095861707700367E-2</v>
      </c>
      <c r="H26" s="425">
        <v>162</v>
      </c>
      <c r="I26" s="439">
        <f t="shared" si="4"/>
        <v>8.4861183865898374E-2</v>
      </c>
      <c r="J26" s="425">
        <v>77</v>
      </c>
      <c r="K26" s="439">
        <f t="shared" si="5"/>
        <v>4.0335254059717128E-2</v>
      </c>
      <c r="L26" s="425">
        <v>33</v>
      </c>
      <c r="M26" s="333">
        <f t="shared" si="1"/>
        <v>1.7286537454164485E-2</v>
      </c>
      <c r="N26" s="425">
        <v>41</v>
      </c>
      <c r="O26" s="439">
        <f t="shared" si="6"/>
        <v>2.1477213200628602E-2</v>
      </c>
      <c r="P26" s="425">
        <v>26</v>
      </c>
      <c r="Q26" s="439">
        <f t="shared" si="7"/>
        <v>1.3619696176008382E-2</v>
      </c>
      <c r="R26" s="425">
        <v>188</v>
      </c>
      <c r="S26" s="439">
        <f t="shared" si="8"/>
        <v>9.8480880041906763E-2</v>
      </c>
      <c r="T26" s="425">
        <v>49</v>
      </c>
      <c r="U26" s="439">
        <f t="shared" si="9"/>
        <v>2.566788894709272E-2</v>
      </c>
      <c r="V26" s="51">
        <v>1909</v>
      </c>
    </row>
    <row r="27" spans="1:23">
      <c r="A27" s="803">
        <v>2021</v>
      </c>
      <c r="B27" s="438">
        <v>282</v>
      </c>
      <c r="C27" s="437">
        <f t="shared" si="0"/>
        <v>0.14710485133020346</v>
      </c>
      <c r="D27" s="438">
        <v>1056</v>
      </c>
      <c r="E27" s="437">
        <f t="shared" si="2"/>
        <v>0.55086071987480434</v>
      </c>
      <c r="F27" s="438">
        <v>32</v>
      </c>
      <c r="G27" s="437">
        <f>F27/V27</f>
        <v>1.6692749087115284E-2</v>
      </c>
      <c r="H27" s="438">
        <v>134</v>
      </c>
      <c r="I27" s="437">
        <f t="shared" si="4"/>
        <v>6.9900886802295253E-2</v>
      </c>
      <c r="J27" s="438">
        <v>87</v>
      </c>
      <c r="K27" s="437">
        <f t="shared" si="5"/>
        <v>4.5383411580594682E-2</v>
      </c>
      <c r="L27" s="438">
        <v>37</v>
      </c>
      <c r="M27" s="336">
        <f t="shared" si="1"/>
        <v>1.9300991131977047E-2</v>
      </c>
      <c r="N27" s="438">
        <v>42</v>
      </c>
      <c r="O27" s="437">
        <f t="shared" si="6"/>
        <v>2.1909233176838811E-2</v>
      </c>
      <c r="P27" s="438">
        <v>28</v>
      </c>
      <c r="Q27" s="437">
        <f t="shared" si="7"/>
        <v>1.4606155451225874E-2</v>
      </c>
      <c r="R27" s="438">
        <v>174</v>
      </c>
      <c r="S27" s="437">
        <f t="shared" si="8"/>
        <v>9.0766823161189364E-2</v>
      </c>
      <c r="T27" s="438">
        <v>42</v>
      </c>
      <c r="U27" s="437">
        <f t="shared" si="9"/>
        <v>2.1909233176838811E-2</v>
      </c>
      <c r="V27" s="56">
        <v>1917</v>
      </c>
    </row>
    <row r="28" spans="1:23">
      <c r="A28" s="441"/>
      <c r="B28" s="431"/>
      <c r="C28" s="430"/>
      <c r="D28" s="431"/>
      <c r="E28" s="430"/>
      <c r="F28" s="431"/>
      <c r="G28" s="430"/>
      <c r="H28" s="431"/>
      <c r="I28" s="430"/>
      <c r="J28" s="431"/>
      <c r="K28" s="430"/>
      <c r="L28" s="430"/>
      <c r="M28" s="430"/>
      <c r="N28" s="430"/>
      <c r="O28" s="430"/>
      <c r="P28" s="430"/>
      <c r="Q28" s="430"/>
      <c r="R28" s="430"/>
      <c r="S28" s="430"/>
      <c r="T28" s="431"/>
      <c r="U28" s="430"/>
    </row>
    <row r="29" spans="1:23">
      <c r="A29" s="2464" t="s">
        <v>87</v>
      </c>
      <c r="B29" s="2464"/>
      <c r="C29" s="2464"/>
      <c r="D29" s="2464"/>
      <c r="E29" s="2464"/>
      <c r="F29" s="2464"/>
      <c r="G29" s="2464"/>
      <c r="H29" s="2464"/>
      <c r="I29" s="2464"/>
      <c r="J29" s="2464"/>
      <c r="K29" s="2464"/>
      <c r="L29" s="2464"/>
      <c r="M29" s="2464"/>
      <c r="N29" s="2464"/>
      <c r="O29" s="2464"/>
      <c r="P29" s="2464"/>
      <c r="Q29" s="2464"/>
      <c r="R29" s="2464"/>
      <c r="S29" s="2464"/>
      <c r="T29" s="2464"/>
      <c r="U29" s="2464"/>
      <c r="V29" s="2464"/>
    </row>
    <row r="30" spans="1:23">
      <c r="A30" s="441"/>
      <c r="B30" s="431"/>
      <c r="C30" s="430"/>
      <c r="D30" s="431"/>
      <c r="E30" s="430"/>
      <c r="F30" s="431"/>
      <c r="G30" s="430"/>
      <c r="H30" s="431"/>
      <c r="I30" s="430"/>
      <c r="J30" s="431"/>
      <c r="K30" s="430"/>
      <c r="L30" s="430"/>
      <c r="M30" s="430"/>
      <c r="N30" s="430"/>
      <c r="O30" s="430"/>
      <c r="P30" s="430"/>
      <c r="Q30" s="430"/>
      <c r="R30" s="430"/>
      <c r="S30" s="430"/>
      <c r="T30" s="431"/>
      <c r="U30" s="430"/>
    </row>
    <row r="31" spans="1:23">
      <c r="A31" s="441"/>
      <c r="B31" s="431"/>
      <c r="C31" s="430"/>
      <c r="D31" s="431"/>
      <c r="E31" s="430"/>
      <c r="F31" s="431"/>
      <c r="G31" s="430"/>
      <c r="H31" s="431"/>
      <c r="I31" s="430"/>
      <c r="J31" s="431"/>
      <c r="K31" s="430"/>
      <c r="L31" s="430"/>
      <c r="M31" s="430"/>
      <c r="N31" s="430"/>
      <c r="O31" s="430"/>
      <c r="P31" s="430"/>
      <c r="Q31" s="430"/>
      <c r="R31" s="430"/>
      <c r="S31" s="430"/>
      <c r="T31" s="431"/>
      <c r="U31" s="430"/>
    </row>
    <row r="32" spans="1:23" ht="17.5">
      <c r="A32" s="2553" t="s">
        <v>200</v>
      </c>
      <c r="B32" s="2540" t="s">
        <v>198</v>
      </c>
      <c r="C32" s="2541"/>
      <c r="D32" s="2541"/>
      <c r="E32" s="2541"/>
      <c r="F32" s="2541"/>
      <c r="G32" s="2541"/>
      <c r="H32" s="2541"/>
      <c r="I32" s="2541"/>
      <c r="J32" s="2541"/>
      <c r="K32" s="2541"/>
      <c r="L32" s="2541"/>
      <c r="M32" s="2541"/>
      <c r="N32" s="2541"/>
      <c r="O32" s="2541"/>
      <c r="P32" s="2541"/>
      <c r="Q32" s="2541"/>
      <c r="R32" s="2541"/>
      <c r="S32" s="2541"/>
      <c r="T32" s="2541"/>
      <c r="U32" s="2558"/>
      <c r="V32" s="2556" t="s">
        <v>199</v>
      </c>
      <c r="W32" s="29"/>
    </row>
    <row r="33" spans="1:23" ht="30">
      <c r="A33" s="2554"/>
      <c r="B33" s="2534" t="s">
        <v>89</v>
      </c>
      <c r="C33" s="2535"/>
      <c r="D33" s="2534" t="s">
        <v>85</v>
      </c>
      <c r="E33" s="2535"/>
      <c r="F33" s="2534" t="s">
        <v>90</v>
      </c>
      <c r="G33" s="2535"/>
      <c r="H33" s="2534" t="s">
        <v>91</v>
      </c>
      <c r="I33" s="2535"/>
      <c r="J33" s="2534" t="s">
        <v>92</v>
      </c>
      <c r="K33" s="2535"/>
      <c r="L33" s="2549" t="s">
        <v>93</v>
      </c>
      <c r="M33" s="2550"/>
      <c r="N33" s="2549" t="s">
        <v>94</v>
      </c>
      <c r="O33" s="2550"/>
      <c r="P33" s="2549" t="s">
        <v>95</v>
      </c>
      <c r="Q33" s="2550"/>
      <c r="R33" s="2549" t="s">
        <v>96</v>
      </c>
      <c r="S33" s="2551"/>
      <c r="T33" s="2534" t="s">
        <v>134</v>
      </c>
      <c r="U33" s="2535"/>
      <c r="V33" s="2556"/>
      <c r="W33" s="43"/>
    </row>
    <row r="34" spans="1:23" s="433" customFormat="1" ht="17.5">
      <c r="A34" s="2555"/>
      <c r="B34" s="422" t="s">
        <v>99</v>
      </c>
      <c r="C34" s="423" t="s">
        <v>152</v>
      </c>
      <c r="D34" s="422" t="s">
        <v>99</v>
      </c>
      <c r="E34" s="423" t="s">
        <v>152</v>
      </c>
      <c r="F34" s="422" t="s">
        <v>99</v>
      </c>
      <c r="G34" s="423" t="s">
        <v>152</v>
      </c>
      <c r="H34" s="422" t="s">
        <v>99</v>
      </c>
      <c r="I34" s="423" t="s">
        <v>152</v>
      </c>
      <c r="J34" s="422" t="s">
        <v>99</v>
      </c>
      <c r="K34" s="423" t="s">
        <v>152</v>
      </c>
      <c r="L34" s="422" t="s">
        <v>99</v>
      </c>
      <c r="M34" s="423" t="s">
        <v>152</v>
      </c>
      <c r="N34" s="422" t="s">
        <v>99</v>
      </c>
      <c r="O34" s="423" t="s">
        <v>152</v>
      </c>
      <c r="P34" s="422" t="s">
        <v>99</v>
      </c>
      <c r="Q34" s="423" t="s">
        <v>152</v>
      </c>
      <c r="R34" s="422" t="s">
        <v>99</v>
      </c>
      <c r="S34" s="423" t="s">
        <v>152</v>
      </c>
      <c r="T34" s="422" t="s">
        <v>99</v>
      </c>
      <c r="U34" s="423" t="s">
        <v>152</v>
      </c>
      <c r="V34" s="2557"/>
      <c r="W34" s="29"/>
    </row>
    <row r="35" spans="1:23">
      <c r="A35" s="317">
        <v>2000</v>
      </c>
      <c r="B35" s="425">
        <v>2137</v>
      </c>
      <c r="C35" s="333">
        <f t="shared" ref="C35:C56" si="10">B35/V35</f>
        <v>0.16077339753235029</v>
      </c>
      <c r="D35" s="425">
        <v>4226</v>
      </c>
      <c r="E35" s="333">
        <f>D35/V35</f>
        <v>0.31793560036111945</v>
      </c>
      <c r="F35" s="425">
        <v>650</v>
      </c>
      <c r="G35" s="333">
        <f>F35/V35</f>
        <v>4.8901594944327414E-2</v>
      </c>
      <c r="H35" s="425">
        <v>2214</v>
      </c>
      <c r="I35" s="333">
        <f>H35/V35</f>
        <v>0.1665663557026783</v>
      </c>
      <c r="J35" s="425">
        <v>1575</v>
      </c>
      <c r="K35" s="333">
        <f>J35/V35</f>
        <v>0.11849232621125488</v>
      </c>
      <c r="L35" s="425">
        <v>695</v>
      </c>
      <c r="M35" s="426">
        <f t="shared" ref="M35:M56" si="11">L35/V35</f>
        <v>5.2287089978934699E-2</v>
      </c>
      <c r="N35" s="425">
        <v>133</v>
      </c>
      <c r="O35" s="426">
        <f>N35/V35</f>
        <v>1.0006018657839302E-2</v>
      </c>
      <c r="P35" s="425">
        <v>561</v>
      </c>
      <c r="Q35" s="333">
        <f>P35/V35</f>
        <v>4.2205838098104125E-2</v>
      </c>
      <c r="R35" s="425">
        <v>979</v>
      </c>
      <c r="S35" s="333">
        <f>R35/V35</f>
        <v>7.3653325308456211E-2</v>
      </c>
      <c r="T35" s="425">
        <v>117</v>
      </c>
      <c r="U35" s="333">
        <f>T35/V35</f>
        <v>8.8022870899789347E-3</v>
      </c>
      <c r="V35" s="51">
        <v>13292</v>
      </c>
    </row>
    <row r="36" spans="1:23">
      <c r="A36" s="322">
        <v>2001</v>
      </c>
      <c r="B36" s="436">
        <v>2000</v>
      </c>
      <c r="C36" s="437">
        <f t="shared" si="10"/>
        <v>0.15559358954411079</v>
      </c>
      <c r="D36" s="436">
        <v>4100</v>
      </c>
      <c r="E36" s="437">
        <f t="shared" ref="E36:E56" si="12">D36/V36</f>
        <v>0.31896685856542711</v>
      </c>
      <c r="F36" s="436">
        <v>560</v>
      </c>
      <c r="G36" s="437">
        <f t="shared" ref="G36:G56" si="13">F36/V36</f>
        <v>4.3566205072351018E-2</v>
      </c>
      <c r="H36" s="436">
        <v>2101</v>
      </c>
      <c r="I36" s="437">
        <f t="shared" ref="I36:I56" si="14">H36/V36</f>
        <v>0.16345106581608837</v>
      </c>
      <c r="J36" s="436">
        <v>1539</v>
      </c>
      <c r="K36" s="437">
        <f t="shared" ref="K36:K56" si="15">J36/V36</f>
        <v>0.11972926715419324</v>
      </c>
      <c r="L36" s="436">
        <v>791</v>
      </c>
      <c r="M36" s="427">
        <f t="shared" si="11"/>
        <v>6.1537264664695814E-2</v>
      </c>
      <c r="N36" s="436">
        <v>139</v>
      </c>
      <c r="O36" s="442">
        <f t="shared" ref="O36:O56" si="16">N36/V36</f>
        <v>1.0813754473315699E-2</v>
      </c>
      <c r="P36" s="436">
        <v>508</v>
      </c>
      <c r="Q36" s="437">
        <f t="shared" ref="Q36:Q56" si="17">P36/V36</f>
        <v>3.9520771744204139E-2</v>
      </c>
      <c r="R36" s="436">
        <v>994</v>
      </c>
      <c r="S36" s="437">
        <f t="shared" ref="S36:S56" si="18">R36/V36</f>
        <v>7.7330014003423056E-2</v>
      </c>
      <c r="T36" s="436">
        <v>104</v>
      </c>
      <c r="U36" s="437">
        <f t="shared" ref="U36:U56" si="19">T36/V36</f>
        <v>8.090866656293761E-3</v>
      </c>
      <c r="V36" s="56">
        <v>12854</v>
      </c>
    </row>
    <row r="37" spans="1:23">
      <c r="A37" s="317">
        <v>2002</v>
      </c>
      <c r="B37" s="425">
        <v>2117</v>
      </c>
      <c r="C37" s="439">
        <f t="shared" si="10"/>
        <v>0.16084181735298586</v>
      </c>
      <c r="D37" s="425">
        <v>4306</v>
      </c>
      <c r="E37" s="439">
        <f t="shared" si="12"/>
        <v>0.32715392797447196</v>
      </c>
      <c r="F37" s="425">
        <v>554</v>
      </c>
      <c r="G37" s="439">
        <f t="shared" si="13"/>
        <v>4.2090867649293422E-2</v>
      </c>
      <c r="H37" s="425">
        <v>2142</v>
      </c>
      <c r="I37" s="439">
        <f t="shared" si="14"/>
        <v>0.16274122473788177</v>
      </c>
      <c r="J37" s="425">
        <v>1494</v>
      </c>
      <c r="K37" s="439">
        <f t="shared" si="15"/>
        <v>0.11350858532137972</v>
      </c>
      <c r="L37" s="425">
        <v>712</v>
      </c>
      <c r="M37" s="426">
        <f t="shared" si="11"/>
        <v>5.4095122321835588E-2</v>
      </c>
      <c r="N37" s="425">
        <v>124</v>
      </c>
      <c r="O37" s="443">
        <f t="shared" si="16"/>
        <v>9.4210606290837263E-3</v>
      </c>
      <c r="P37" s="425">
        <v>504</v>
      </c>
      <c r="Q37" s="439">
        <f t="shared" si="17"/>
        <v>3.8292052879501597E-2</v>
      </c>
      <c r="R37" s="425">
        <v>1048</v>
      </c>
      <c r="S37" s="439">
        <f t="shared" si="18"/>
        <v>7.962315757483665E-2</v>
      </c>
      <c r="T37" s="425">
        <v>139</v>
      </c>
      <c r="U37" s="439">
        <f t="shared" si="19"/>
        <v>1.0560705060021273E-2</v>
      </c>
      <c r="V37" s="51">
        <v>13162</v>
      </c>
    </row>
    <row r="38" spans="1:23">
      <c r="A38" s="325">
        <v>2003</v>
      </c>
      <c r="B38" s="436">
        <v>2071</v>
      </c>
      <c r="C38" s="437">
        <f t="shared" si="10"/>
        <v>0.15303332594398877</v>
      </c>
      <c r="D38" s="436">
        <v>4369</v>
      </c>
      <c r="E38" s="437">
        <f t="shared" si="12"/>
        <v>0.32284046405083872</v>
      </c>
      <c r="F38" s="436">
        <v>512</v>
      </c>
      <c r="G38" s="437">
        <f t="shared" si="13"/>
        <v>3.7833444173501811E-2</v>
      </c>
      <c r="H38" s="436">
        <v>2258</v>
      </c>
      <c r="I38" s="437">
        <f t="shared" si="14"/>
        <v>0.16685140028079509</v>
      </c>
      <c r="J38" s="436">
        <v>1533</v>
      </c>
      <c r="K38" s="437">
        <f t="shared" si="15"/>
        <v>0.11327865218355132</v>
      </c>
      <c r="L38" s="436">
        <v>754</v>
      </c>
      <c r="M38" s="427">
        <f t="shared" si="11"/>
        <v>5.5715658021133527E-2</v>
      </c>
      <c r="N38" s="436">
        <v>132</v>
      </c>
      <c r="O38" s="442">
        <f t="shared" si="16"/>
        <v>9.7539348259809353E-3</v>
      </c>
      <c r="P38" s="436">
        <v>569</v>
      </c>
      <c r="Q38" s="437">
        <f t="shared" si="17"/>
        <v>4.2045370575629945E-2</v>
      </c>
      <c r="R38" s="436">
        <v>1113</v>
      </c>
      <c r="S38" s="437">
        <f t="shared" si="18"/>
        <v>8.2243405009975609E-2</v>
      </c>
      <c r="T38" s="436">
        <v>197</v>
      </c>
      <c r="U38" s="437">
        <f t="shared" si="19"/>
        <v>1.4557008793320033E-2</v>
      </c>
      <c r="V38" s="56">
        <v>13533</v>
      </c>
    </row>
    <row r="39" spans="1:23">
      <c r="A39" s="317">
        <v>2004</v>
      </c>
      <c r="B39" s="425">
        <v>1983</v>
      </c>
      <c r="C39" s="439">
        <f t="shared" si="10"/>
        <v>0.14598056537102475</v>
      </c>
      <c r="D39" s="425">
        <v>4382</v>
      </c>
      <c r="E39" s="439">
        <f t="shared" si="12"/>
        <v>0.32258539458186103</v>
      </c>
      <c r="F39" s="425">
        <v>589</v>
      </c>
      <c r="G39" s="439">
        <f t="shared" si="13"/>
        <v>4.3359835100117788E-2</v>
      </c>
      <c r="H39" s="425">
        <v>2217</v>
      </c>
      <c r="I39" s="439">
        <f t="shared" si="14"/>
        <v>0.16320671378091872</v>
      </c>
      <c r="J39" s="425">
        <v>1486</v>
      </c>
      <c r="K39" s="439">
        <f t="shared" si="15"/>
        <v>0.10939340400471143</v>
      </c>
      <c r="L39" s="425">
        <v>713</v>
      </c>
      <c r="M39" s="426">
        <f t="shared" si="11"/>
        <v>5.2488221436984686E-2</v>
      </c>
      <c r="N39" s="425">
        <v>175</v>
      </c>
      <c r="O39" s="443">
        <f t="shared" si="16"/>
        <v>1.2882803297997644E-2</v>
      </c>
      <c r="P39" s="425">
        <v>550</v>
      </c>
      <c r="Q39" s="439">
        <f t="shared" si="17"/>
        <v>4.0488810365135457E-2</v>
      </c>
      <c r="R39" s="425">
        <v>1214</v>
      </c>
      <c r="S39" s="439">
        <f t="shared" si="18"/>
        <v>8.9369846878680798E-2</v>
      </c>
      <c r="T39" s="425">
        <v>259</v>
      </c>
      <c r="U39" s="439">
        <f t="shared" si="19"/>
        <v>1.9066548881036514E-2</v>
      </c>
      <c r="V39" s="51">
        <v>13584</v>
      </c>
    </row>
    <row r="40" spans="1:23">
      <c r="A40" s="325">
        <v>2005</v>
      </c>
      <c r="B40" s="436">
        <v>1941</v>
      </c>
      <c r="C40" s="437">
        <f t="shared" si="10"/>
        <v>0.14586307958217479</v>
      </c>
      <c r="D40" s="436">
        <v>4494</v>
      </c>
      <c r="E40" s="437">
        <f t="shared" si="12"/>
        <v>0.33771699105733827</v>
      </c>
      <c r="F40" s="436">
        <v>521</v>
      </c>
      <c r="G40" s="437">
        <f t="shared" si="13"/>
        <v>3.9152325843540996E-2</v>
      </c>
      <c r="H40" s="436">
        <v>2079</v>
      </c>
      <c r="I40" s="437">
        <f t="shared" si="14"/>
        <v>0.15623356128353499</v>
      </c>
      <c r="J40" s="436">
        <v>1471</v>
      </c>
      <c r="K40" s="437">
        <f t="shared" si="15"/>
        <v>0.11054332306304952</v>
      </c>
      <c r="L40" s="436">
        <v>634</v>
      </c>
      <c r="M40" s="427">
        <f t="shared" si="11"/>
        <v>4.7644097091756217E-2</v>
      </c>
      <c r="N40" s="436">
        <v>182</v>
      </c>
      <c r="O40" s="442">
        <f t="shared" si="16"/>
        <v>1.3677012098895318E-2</v>
      </c>
      <c r="P40" s="436">
        <v>533</v>
      </c>
      <c r="Q40" s="437">
        <f t="shared" si="17"/>
        <v>4.0054106861050577E-2</v>
      </c>
      <c r="R40" s="436">
        <v>1228</v>
      </c>
      <c r="S40" s="437">
        <f t="shared" si="18"/>
        <v>9.2282257458480496E-2</v>
      </c>
      <c r="T40" s="436">
        <v>212</v>
      </c>
      <c r="U40" s="437">
        <f t="shared" si="19"/>
        <v>1.5931464642669271E-2</v>
      </c>
      <c r="V40" s="56">
        <v>13307</v>
      </c>
    </row>
    <row r="41" spans="1:23">
      <c r="A41" s="317">
        <v>2006</v>
      </c>
      <c r="B41" s="425">
        <v>2417</v>
      </c>
      <c r="C41" s="439">
        <f t="shared" si="10"/>
        <v>0.17206520965330677</v>
      </c>
      <c r="D41" s="425">
        <v>4574</v>
      </c>
      <c r="E41" s="439">
        <f t="shared" si="12"/>
        <v>0.32562112906670465</v>
      </c>
      <c r="F41" s="425">
        <v>591</v>
      </c>
      <c r="G41" s="439">
        <f t="shared" si="13"/>
        <v>4.2073040506869795E-2</v>
      </c>
      <c r="H41" s="425">
        <v>2138</v>
      </c>
      <c r="I41" s="439">
        <f t="shared" si="14"/>
        <v>0.15220331743432761</v>
      </c>
      <c r="J41" s="425">
        <v>1454</v>
      </c>
      <c r="K41" s="439">
        <f t="shared" si="15"/>
        <v>0.10350964618779811</v>
      </c>
      <c r="L41" s="425">
        <v>744</v>
      </c>
      <c r="M41" s="426">
        <f t="shared" si="11"/>
        <v>5.2965045917277707E-2</v>
      </c>
      <c r="N41" s="425">
        <v>184</v>
      </c>
      <c r="O41" s="443">
        <f t="shared" si="16"/>
        <v>1.3098882323627822E-2</v>
      </c>
      <c r="P41" s="425">
        <v>542</v>
      </c>
      <c r="Q41" s="439">
        <f t="shared" si="17"/>
        <v>3.858475119242543E-2</v>
      </c>
      <c r="R41" s="425">
        <v>1254</v>
      </c>
      <c r="S41" s="437">
        <f t="shared" si="18"/>
        <v>8.9271730618637427E-2</v>
      </c>
      <c r="T41" s="425">
        <v>137</v>
      </c>
      <c r="U41" s="439">
        <f t="shared" si="19"/>
        <v>9.7529721648750619E-3</v>
      </c>
      <c r="V41" s="51">
        <v>14047</v>
      </c>
    </row>
    <row r="42" spans="1:23">
      <c r="A42" s="322">
        <v>2007</v>
      </c>
      <c r="B42" s="436">
        <v>2224</v>
      </c>
      <c r="C42" s="437">
        <f t="shared" si="10"/>
        <v>0.15995397008055237</v>
      </c>
      <c r="D42" s="436">
        <v>4654</v>
      </c>
      <c r="E42" s="437">
        <f t="shared" si="12"/>
        <v>0.33472382048331417</v>
      </c>
      <c r="F42" s="436">
        <v>546</v>
      </c>
      <c r="G42" s="437">
        <f t="shared" si="13"/>
        <v>3.9269275028768702E-2</v>
      </c>
      <c r="H42" s="436">
        <v>2124</v>
      </c>
      <c r="I42" s="437">
        <f t="shared" si="14"/>
        <v>0.15276179516685845</v>
      </c>
      <c r="J42" s="436">
        <v>1404</v>
      </c>
      <c r="K42" s="437">
        <f t="shared" si="15"/>
        <v>0.10097813578826237</v>
      </c>
      <c r="L42" s="436">
        <v>673</v>
      </c>
      <c r="M42" s="427">
        <f t="shared" si="11"/>
        <v>4.8403337169159955E-2</v>
      </c>
      <c r="N42" s="436">
        <v>225</v>
      </c>
      <c r="O42" s="442">
        <f t="shared" si="16"/>
        <v>1.6182393555811279E-2</v>
      </c>
      <c r="P42" s="436">
        <v>603</v>
      </c>
      <c r="Q42" s="437">
        <f t="shared" si="17"/>
        <v>4.3368814729574226E-2</v>
      </c>
      <c r="R42" s="436">
        <v>1352</v>
      </c>
      <c r="S42" s="437">
        <f t="shared" si="18"/>
        <v>9.7238204833141537E-2</v>
      </c>
      <c r="T42" s="436">
        <v>89</v>
      </c>
      <c r="U42" s="437">
        <f t="shared" si="19"/>
        <v>6.4010356731875719E-3</v>
      </c>
      <c r="V42" s="56">
        <v>13904</v>
      </c>
    </row>
    <row r="43" spans="1:23">
      <c r="A43" s="317">
        <v>2008</v>
      </c>
      <c r="B43" s="425">
        <v>2486</v>
      </c>
      <c r="C43" s="439">
        <f t="shared" si="10"/>
        <v>0.17667543173903774</v>
      </c>
      <c r="D43" s="425">
        <v>4608</v>
      </c>
      <c r="E43" s="439">
        <f t="shared" si="12"/>
        <v>0.32748205529102409</v>
      </c>
      <c r="F43" s="425">
        <v>549</v>
      </c>
      <c r="G43" s="439">
        <f t="shared" si="13"/>
        <v>3.9016416743657169E-2</v>
      </c>
      <c r="H43" s="425">
        <v>2151</v>
      </c>
      <c r="I43" s="439">
        <f t="shared" si="14"/>
        <v>0.15286760002842725</v>
      </c>
      <c r="J43" s="425">
        <v>1345</v>
      </c>
      <c r="K43" s="439">
        <f t="shared" si="15"/>
        <v>9.558666761424206E-2</v>
      </c>
      <c r="L43" s="425">
        <v>691</v>
      </c>
      <c r="M43" s="426">
        <f t="shared" si="11"/>
        <v>4.9108094662781605E-2</v>
      </c>
      <c r="N43" s="425">
        <v>219</v>
      </c>
      <c r="O43" s="443">
        <f t="shared" si="16"/>
        <v>1.5563925804846848E-2</v>
      </c>
      <c r="P43" s="425">
        <v>548</v>
      </c>
      <c r="Q43" s="439">
        <f t="shared" si="17"/>
        <v>3.8945348589297137E-2</v>
      </c>
      <c r="R43" s="425">
        <v>1359</v>
      </c>
      <c r="S43" s="439">
        <f t="shared" si="18"/>
        <v>9.6581621775282497E-2</v>
      </c>
      <c r="T43" s="425">
        <v>95</v>
      </c>
      <c r="U43" s="439">
        <f t="shared" si="19"/>
        <v>6.7514746642029708E-3</v>
      </c>
      <c r="V43" s="51">
        <v>14071</v>
      </c>
    </row>
    <row r="44" spans="1:23">
      <c r="A44" s="322">
        <v>2009</v>
      </c>
      <c r="B44" s="436">
        <v>2353</v>
      </c>
      <c r="C44" s="437">
        <f t="shared" si="10"/>
        <v>0.17153896624626375</v>
      </c>
      <c r="D44" s="436">
        <v>4717</v>
      </c>
      <c r="E44" s="437">
        <f t="shared" si="12"/>
        <v>0.34387985711161334</v>
      </c>
      <c r="F44" s="436">
        <v>515</v>
      </c>
      <c r="G44" s="437">
        <f t="shared" si="13"/>
        <v>3.7544652620835457E-2</v>
      </c>
      <c r="H44" s="436">
        <v>1989</v>
      </c>
      <c r="I44" s="437">
        <f t="shared" si="14"/>
        <v>0.14500255157833344</v>
      </c>
      <c r="J44" s="436">
        <v>1300</v>
      </c>
      <c r="K44" s="437">
        <f t="shared" si="15"/>
        <v>9.4772909528322513E-2</v>
      </c>
      <c r="L44" s="436">
        <v>632</v>
      </c>
      <c r="M44" s="427">
        <f t="shared" si="11"/>
        <v>4.6074214478384487E-2</v>
      </c>
      <c r="N44" s="436">
        <v>219</v>
      </c>
      <c r="O44" s="442">
        <f t="shared" si="16"/>
        <v>1.5965590143617408E-2</v>
      </c>
      <c r="P44" s="436">
        <v>543</v>
      </c>
      <c r="Q44" s="437">
        <f t="shared" si="17"/>
        <v>3.9585915287599333E-2</v>
      </c>
      <c r="R44" s="436">
        <v>1356</v>
      </c>
      <c r="S44" s="437">
        <f t="shared" si="18"/>
        <v>9.8855434861850264E-2</v>
      </c>
      <c r="T44" s="436">
        <v>76</v>
      </c>
      <c r="U44" s="437">
        <f t="shared" si="19"/>
        <v>5.5405700955019318E-3</v>
      </c>
      <c r="V44" s="56">
        <v>13717</v>
      </c>
    </row>
    <row r="45" spans="1:23">
      <c r="A45" s="317">
        <v>2010</v>
      </c>
      <c r="B45" s="425">
        <v>2622</v>
      </c>
      <c r="C45" s="439">
        <f t="shared" si="10"/>
        <v>0.18642019196587273</v>
      </c>
      <c r="D45" s="425">
        <v>4520</v>
      </c>
      <c r="E45" s="439">
        <f t="shared" si="12"/>
        <v>0.32136509065055102</v>
      </c>
      <c r="F45" s="425">
        <v>676</v>
      </c>
      <c r="G45" s="439">
        <f t="shared" si="13"/>
        <v>4.8062566654816924E-2</v>
      </c>
      <c r="H45" s="425">
        <v>2070</v>
      </c>
      <c r="I45" s="439">
        <f t="shared" si="14"/>
        <v>0.1471738357625311</v>
      </c>
      <c r="J45" s="425">
        <v>1244</v>
      </c>
      <c r="K45" s="439">
        <f t="shared" si="15"/>
        <v>8.8446498400284387E-2</v>
      </c>
      <c r="L45" s="425">
        <v>752</v>
      </c>
      <c r="M45" s="426">
        <f t="shared" si="11"/>
        <v>5.3466050479914679E-2</v>
      </c>
      <c r="N45" s="425">
        <v>214</v>
      </c>
      <c r="O45" s="443">
        <f t="shared" si="16"/>
        <v>1.5215072875933168E-2</v>
      </c>
      <c r="P45" s="425">
        <v>518</v>
      </c>
      <c r="Q45" s="439">
        <f t="shared" si="17"/>
        <v>3.6829008176324209E-2</v>
      </c>
      <c r="R45" s="425">
        <v>1357</v>
      </c>
      <c r="S45" s="439">
        <f t="shared" si="18"/>
        <v>9.6480625666548164E-2</v>
      </c>
      <c r="T45" s="425">
        <v>80</v>
      </c>
      <c r="U45" s="439">
        <f t="shared" si="19"/>
        <v>5.6878777106292213E-3</v>
      </c>
      <c r="V45" s="51">
        <v>14065</v>
      </c>
    </row>
    <row r="46" spans="1:23">
      <c r="A46" s="322">
        <v>2011</v>
      </c>
      <c r="B46" s="436">
        <v>2655</v>
      </c>
      <c r="C46" s="437">
        <f t="shared" si="10"/>
        <v>0.18992774876600615</v>
      </c>
      <c r="D46" s="436">
        <v>4468</v>
      </c>
      <c r="E46" s="437">
        <f t="shared" si="12"/>
        <v>0.31962229057872521</v>
      </c>
      <c r="F46" s="436">
        <v>618</v>
      </c>
      <c r="G46" s="437">
        <f t="shared" si="13"/>
        <v>4.4209170899205952E-2</v>
      </c>
      <c r="H46" s="436">
        <v>2053</v>
      </c>
      <c r="I46" s="437">
        <f t="shared" si="14"/>
        <v>0.14686315187066315</v>
      </c>
      <c r="J46" s="436">
        <v>1179</v>
      </c>
      <c r="K46" s="437">
        <f t="shared" si="15"/>
        <v>8.4340796909650184E-2</v>
      </c>
      <c r="L46" s="436">
        <v>807</v>
      </c>
      <c r="M46" s="427">
        <f t="shared" si="11"/>
        <v>5.7729451319836901E-2</v>
      </c>
      <c r="N46" s="436">
        <v>196</v>
      </c>
      <c r="O46" s="442">
        <f t="shared" si="16"/>
        <v>1.4021031547320982E-2</v>
      </c>
      <c r="P46" s="436">
        <v>564</v>
      </c>
      <c r="Q46" s="437">
        <f t="shared" si="17"/>
        <v>4.0346233636168537E-2</v>
      </c>
      <c r="R46" s="436">
        <v>1327</v>
      </c>
      <c r="S46" s="437">
        <f t="shared" si="18"/>
        <v>9.4928106445382354E-2</v>
      </c>
      <c r="T46" s="436">
        <v>107</v>
      </c>
      <c r="U46" s="437">
        <f t="shared" si="19"/>
        <v>7.6543386508333934E-3</v>
      </c>
      <c r="V46" s="56">
        <v>13979</v>
      </c>
    </row>
    <row r="47" spans="1:23">
      <c r="A47" s="317">
        <v>2012</v>
      </c>
      <c r="B47" s="425">
        <v>2601</v>
      </c>
      <c r="C47" s="439">
        <f t="shared" si="10"/>
        <v>0.18459900638750887</v>
      </c>
      <c r="D47" s="425">
        <v>4505</v>
      </c>
      <c r="E47" s="439">
        <f t="shared" si="12"/>
        <v>0.31973030518097939</v>
      </c>
      <c r="F47" s="425">
        <v>647</v>
      </c>
      <c r="G47" s="439">
        <f t="shared" si="13"/>
        <v>4.5919091554293828E-2</v>
      </c>
      <c r="H47" s="425">
        <v>2100</v>
      </c>
      <c r="I47" s="439">
        <f t="shared" si="14"/>
        <v>0.14904187366926899</v>
      </c>
      <c r="J47" s="425">
        <v>1176</v>
      </c>
      <c r="K47" s="439">
        <f t="shared" si="15"/>
        <v>8.3463449254790628E-2</v>
      </c>
      <c r="L47" s="425">
        <v>716</v>
      </c>
      <c r="M47" s="426">
        <f t="shared" si="11"/>
        <v>5.0816181689141232E-2</v>
      </c>
      <c r="N47" s="425">
        <v>191</v>
      </c>
      <c r="O47" s="443">
        <f t="shared" si="16"/>
        <v>1.3555713271823989E-2</v>
      </c>
      <c r="P47" s="425">
        <v>591</v>
      </c>
      <c r="Q47" s="439">
        <f t="shared" si="17"/>
        <v>4.1944641589779987E-2</v>
      </c>
      <c r="R47" s="425">
        <v>1430</v>
      </c>
      <c r="S47" s="439">
        <f t="shared" si="18"/>
        <v>0.10149041873669269</v>
      </c>
      <c r="T47" s="425">
        <v>127</v>
      </c>
      <c r="U47" s="439">
        <f t="shared" si="19"/>
        <v>9.0134847409510284E-3</v>
      </c>
      <c r="V47" s="51">
        <v>14090</v>
      </c>
    </row>
    <row r="48" spans="1:23">
      <c r="A48" s="322">
        <v>2013</v>
      </c>
      <c r="B48" s="436">
        <v>2707</v>
      </c>
      <c r="C48" s="437">
        <f t="shared" si="10"/>
        <v>0.19302624073017685</v>
      </c>
      <c r="D48" s="436">
        <v>4405</v>
      </c>
      <c r="E48" s="437">
        <f t="shared" si="12"/>
        <v>0.31410439247005134</v>
      </c>
      <c r="F48" s="436">
        <v>641</v>
      </c>
      <c r="G48" s="437">
        <f t="shared" si="13"/>
        <v>4.5707358813462634E-2</v>
      </c>
      <c r="H48" s="436">
        <v>2025</v>
      </c>
      <c r="I48" s="437">
        <f t="shared" si="14"/>
        <v>0.14439532230462065</v>
      </c>
      <c r="J48" s="436">
        <v>1137</v>
      </c>
      <c r="K48" s="437">
        <f t="shared" si="15"/>
        <v>8.1075299486594407E-2</v>
      </c>
      <c r="L48" s="436">
        <v>823</v>
      </c>
      <c r="M48" s="427">
        <f t="shared" si="11"/>
        <v>5.8685111237877924E-2</v>
      </c>
      <c r="N48" s="436">
        <v>194</v>
      </c>
      <c r="O48" s="442">
        <f t="shared" si="16"/>
        <v>1.383342840844267E-2</v>
      </c>
      <c r="P48" s="436">
        <v>539</v>
      </c>
      <c r="Q48" s="437">
        <f t="shared" si="17"/>
        <v>3.8434112949229889E-2</v>
      </c>
      <c r="R48" s="436">
        <v>1429</v>
      </c>
      <c r="S48" s="437">
        <f t="shared" si="18"/>
        <v>0.10189674843126069</v>
      </c>
      <c r="T48" s="436">
        <v>111</v>
      </c>
      <c r="U48" s="437">
        <f t="shared" si="19"/>
        <v>7.9150028522532809E-3</v>
      </c>
      <c r="V48" s="56">
        <v>14024</v>
      </c>
    </row>
    <row r="49" spans="1:23">
      <c r="A49" s="317">
        <v>2014</v>
      </c>
      <c r="B49" s="425">
        <v>2667</v>
      </c>
      <c r="C49" s="439">
        <f t="shared" si="10"/>
        <v>0.19575748678802113</v>
      </c>
      <c r="D49" s="425">
        <v>4071</v>
      </c>
      <c r="E49" s="439">
        <f t="shared" si="12"/>
        <v>0.29881092190252495</v>
      </c>
      <c r="F49" s="425">
        <v>658</v>
      </c>
      <c r="G49" s="439">
        <f t="shared" si="13"/>
        <v>4.8297122724603639E-2</v>
      </c>
      <c r="H49" s="425">
        <v>1997</v>
      </c>
      <c r="I49" s="439">
        <f t="shared" si="14"/>
        <v>0.14657956547269524</v>
      </c>
      <c r="J49" s="425">
        <v>1107</v>
      </c>
      <c r="K49" s="439">
        <f t="shared" si="15"/>
        <v>8.1253669994128003E-2</v>
      </c>
      <c r="L49" s="425">
        <v>830</v>
      </c>
      <c r="M49" s="426">
        <f t="shared" si="11"/>
        <v>6.0921902524955961E-2</v>
      </c>
      <c r="N49" s="425">
        <v>196</v>
      </c>
      <c r="O49" s="443">
        <f t="shared" si="16"/>
        <v>1.4386376981796829E-2</v>
      </c>
      <c r="P49" s="425">
        <v>552</v>
      </c>
      <c r="Q49" s="439">
        <f t="shared" si="17"/>
        <v>4.0516735173223725E-2</v>
      </c>
      <c r="R49" s="425">
        <v>1367</v>
      </c>
      <c r="S49" s="439">
        <f t="shared" si="18"/>
        <v>0.10033763945977686</v>
      </c>
      <c r="T49" s="425">
        <v>151</v>
      </c>
      <c r="U49" s="439">
        <f t="shared" si="19"/>
        <v>1.1083382266588374E-2</v>
      </c>
      <c r="V49" s="51">
        <v>13624</v>
      </c>
    </row>
    <row r="50" spans="1:23">
      <c r="A50" s="322">
        <v>2015</v>
      </c>
      <c r="B50" s="436">
        <v>2690</v>
      </c>
      <c r="C50" s="437">
        <f t="shared" si="10"/>
        <v>0.19660868294109049</v>
      </c>
      <c r="D50" s="436">
        <v>4180</v>
      </c>
      <c r="E50" s="437">
        <f t="shared" si="12"/>
        <v>0.30551089022072797</v>
      </c>
      <c r="F50" s="436">
        <v>702</v>
      </c>
      <c r="G50" s="437">
        <f t="shared" si="13"/>
        <v>5.1308288261950004E-2</v>
      </c>
      <c r="H50" s="436">
        <v>2002</v>
      </c>
      <c r="I50" s="437">
        <f t="shared" si="14"/>
        <v>0.14632363689519076</v>
      </c>
      <c r="J50" s="436">
        <v>1128</v>
      </c>
      <c r="K50" s="437">
        <f t="shared" si="15"/>
        <v>8.2444087121765819E-2</v>
      </c>
      <c r="L50" s="436">
        <v>844</v>
      </c>
      <c r="M50" s="427">
        <f t="shared" si="11"/>
        <v>6.1686887881888613E-2</v>
      </c>
      <c r="N50" s="436">
        <v>200</v>
      </c>
      <c r="O50" s="442">
        <f t="shared" si="16"/>
        <v>1.46177459435755E-2</v>
      </c>
      <c r="P50" s="436">
        <v>550</v>
      </c>
      <c r="Q50" s="437">
        <f t="shared" si="17"/>
        <v>4.0198801344832627E-2</v>
      </c>
      <c r="R50" s="436">
        <v>1271</v>
      </c>
      <c r="S50" s="437">
        <f t="shared" si="18"/>
        <v>9.2895775471422304E-2</v>
      </c>
      <c r="T50" s="436">
        <v>102</v>
      </c>
      <c r="U50" s="437">
        <f t="shared" si="19"/>
        <v>7.4550504312235052E-3</v>
      </c>
      <c r="V50" s="56">
        <v>13682</v>
      </c>
    </row>
    <row r="51" spans="1:23">
      <c r="A51" s="317">
        <v>2016</v>
      </c>
      <c r="B51" s="425">
        <v>2643</v>
      </c>
      <c r="C51" s="439">
        <f t="shared" si="10"/>
        <v>0.19812593703148426</v>
      </c>
      <c r="D51" s="425">
        <v>4028</v>
      </c>
      <c r="E51" s="439">
        <f t="shared" si="12"/>
        <v>0.30194902548725638</v>
      </c>
      <c r="F51" s="425">
        <v>693</v>
      </c>
      <c r="G51" s="439">
        <f t="shared" si="13"/>
        <v>5.194902548725637E-2</v>
      </c>
      <c r="H51" s="425">
        <v>1861</v>
      </c>
      <c r="I51" s="439">
        <f t="shared" si="14"/>
        <v>0.13950524737631184</v>
      </c>
      <c r="J51" s="425">
        <v>1040</v>
      </c>
      <c r="K51" s="439">
        <f t="shared" si="15"/>
        <v>7.7961019490254871E-2</v>
      </c>
      <c r="L51" s="425">
        <v>914</v>
      </c>
      <c r="M51" s="426">
        <f t="shared" si="11"/>
        <v>6.8515742128935533E-2</v>
      </c>
      <c r="N51" s="425">
        <v>194</v>
      </c>
      <c r="O51" s="443">
        <f t="shared" si="16"/>
        <v>1.4542728635682159E-2</v>
      </c>
      <c r="P51" s="425">
        <v>517</v>
      </c>
      <c r="Q51" s="439">
        <f t="shared" si="17"/>
        <v>3.8755622188905547E-2</v>
      </c>
      <c r="R51" s="425">
        <v>1325</v>
      </c>
      <c r="S51" s="439">
        <f t="shared" si="18"/>
        <v>9.9325337331334335E-2</v>
      </c>
      <c r="T51" s="425">
        <v>110</v>
      </c>
      <c r="U51" s="439">
        <f t="shared" si="19"/>
        <v>8.2458770614692659E-3</v>
      </c>
      <c r="V51" s="51">
        <v>13340</v>
      </c>
    </row>
    <row r="52" spans="1:23">
      <c r="A52" s="440">
        <v>2017</v>
      </c>
      <c r="B52" s="436">
        <v>2275</v>
      </c>
      <c r="C52" s="437">
        <f t="shared" si="10"/>
        <v>0.17664414939048062</v>
      </c>
      <c r="D52" s="436">
        <v>4060</v>
      </c>
      <c r="E52" s="437">
        <f t="shared" si="12"/>
        <v>0.31524186660455006</v>
      </c>
      <c r="F52" s="436">
        <v>723</v>
      </c>
      <c r="G52" s="437">
        <f t="shared" si="13"/>
        <v>5.6137898905194501E-2</v>
      </c>
      <c r="H52" s="436">
        <v>1900</v>
      </c>
      <c r="I52" s="437">
        <f t="shared" si="14"/>
        <v>0.14752698190853328</v>
      </c>
      <c r="J52" s="436">
        <v>985</v>
      </c>
      <c r="K52" s="437">
        <f t="shared" si="15"/>
        <v>7.6481093252581719E-2</v>
      </c>
      <c r="L52" s="436">
        <v>827</v>
      </c>
      <c r="M52" s="427">
        <f t="shared" si="11"/>
        <v>6.4213060020187909E-2</v>
      </c>
      <c r="N52" s="436">
        <v>157</v>
      </c>
      <c r="O52" s="442">
        <f t="shared" si="16"/>
        <v>1.2190387452441959E-2</v>
      </c>
      <c r="P52" s="436">
        <v>472</v>
      </c>
      <c r="Q52" s="437">
        <f t="shared" si="17"/>
        <v>3.6648808137277736E-2</v>
      </c>
      <c r="R52" s="436">
        <v>1289</v>
      </c>
      <c r="S52" s="437">
        <f t="shared" si="18"/>
        <v>0.10008541035794705</v>
      </c>
      <c r="T52" s="436">
        <v>155</v>
      </c>
      <c r="U52" s="437">
        <f t="shared" si="19"/>
        <v>1.203509589253824E-2</v>
      </c>
      <c r="V52" s="56">
        <v>12879</v>
      </c>
    </row>
    <row r="53" spans="1:23">
      <c r="A53" s="60">
        <v>2018</v>
      </c>
      <c r="B53" s="425">
        <v>2292</v>
      </c>
      <c r="C53" s="439">
        <f t="shared" si="10"/>
        <v>0.18241146040588938</v>
      </c>
      <c r="D53" s="425">
        <v>3931</v>
      </c>
      <c r="E53" s="439">
        <f t="shared" si="12"/>
        <v>0.3128531635495424</v>
      </c>
      <c r="F53" s="425">
        <v>675</v>
      </c>
      <c r="G53" s="439">
        <f t="shared" si="13"/>
        <v>5.3720652606446477E-2</v>
      </c>
      <c r="H53" s="425">
        <v>1787</v>
      </c>
      <c r="I53" s="439">
        <f t="shared" si="14"/>
        <v>0.14222045364106645</v>
      </c>
      <c r="J53" s="425">
        <v>910</v>
      </c>
      <c r="K53" s="439">
        <f t="shared" si="15"/>
        <v>7.2423398328690811E-2</v>
      </c>
      <c r="L53" s="425">
        <v>894</v>
      </c>
      <c r="M53" s="426">
        <f t="shared" si="11"/>
        <v>7.1150019896538005E-2</v>
      </c>
      <c r="N53" s="425">
        <v>150</v>
      </c>
      <c r="O53" s="443">
        <f t="shared" si="16"/>
        <v>1.1937922801432551E-2</v>
      </c>
      <c r="P53" s="425">
        <v>498</v>
      </c>
      <c r="Q53" s="439">
        <f t="shared" si="17"/>
        <v>3.9633903700756069E-2</v>
      </c>
      <c r="R53" s="425">
        <v>1292</v>
      </c>
      <c r="S53" s="439">
        <f t="shared" si="18"/>
        <v>0.10282530839633904</v>
      </c>
      <c r="T53" s="425">
        <v>104</v>
      </c>
      <c r="U53" s="439">
        <f t="shared" si="19"/>
        <v>8.2769598089932356E-3</v>
      </c>
      <c r="V53" s="51">
        <v>12565</v>
      </c>
    </row>
    <row r="54" spans="1:23">
      <c r="A54" s="73">
        <v>2019</v>
      </c>
      <c r="B54" s="436">
        <v>2228</v>
      </c>
      <c r="C54" s="437">
        <f t="shared" si="10"/>
        <v>0.17815448584679353</v>
      </c>
      <c r="D54" s="436">
        <v>3929</v>
      </c>
      <c r="E54" s="437">
        <f t="shared" si="12"/>
        <v>0.31416919878458338</v>
      </c>
      <c r="F54" s="436">
        <v>701</v>
      </c>
      <c r="G54" s="437">
        <f t="shared" si="13"/>
        <v>5.6053094514632973E-2</v>
      </c>
      <c r="H54" s="436">
        <v>1804</v>
      </c>
      <c r="I54" s="437">
        <f t="shared" si="14"/>
        <v>0.14425075963537501</v>
      </c>
      <c r="J54" s="436">
        <v>926</v>
      </c>
      <c r="K54" s="437">
        <f t="shared" si="15"/>
        <v>7.4044458659843271E-2</v>
      </c>
      <c r="L54" s="436">
        <v>841</v>
      </c>
      <c r="M54" s="427">
        <f t="shared" si="11"/>
        <v>6.7247721093874946E-2</v>
      </c>
      <c r="N54" s="436">
        <v>152</v>
      </c>
      <c r="O54" s="442">
        <f t="shared" si="16"/>
        <v>1.2154166000319846E-2</v>
      </c>
      <c r="P54" s="436">
        <v>514</v>
      </c>
      <c r="Q54" s="437">
        <f t="shared" si="17"/>
        <v>4.1100271869502637E-2</v>
      </c>
      <c r="R54" s="436">
        <v>1283</v>
      </c>
      <c r="S54" s="437">
        <f t="shared" si="18"/>
        <v>0.10259075643691028</v>
      </c>
      <c r="T54" s="436">
        <v>100</v>
      </c>
      <c r="U54" s="437">
        <f t="shared" si="19"/>
        <v>7.9961618423156893E-3</v>
      </c>
      <c r="V54" s="56">
        <v>12506</v>
      </c>
    </row>
    <row r="55" spans="1:23">
      <c r="A55" s="60">
        <v>2020</v>
      </c>
      <c r="B55" s="425">
        <v>2127</v>
      </c>
      <c r="C55" s="439">
        <f t="shared" si="10"/>
        <v>0.18219976015076239</v>
      </c>
      <c r="D55" s="425">
        <v>3728</v>
      </c>
      <c r="E55" s="439">
        <f t="shared" si="12"/>
        <v>0.31934212780537946</v>
      </c>
      <c r="F55" s="425">
        <v>596</v>
      </c>
      <c r="G55" s="439">
        <f t="shared" si="13"/>
        <v>5.1053623436696935E-2</v>
      </c>
      <c r="H55" s="425">
        <v>1743</v>
      </c>
      <c r="I55" s="439">
        <f t="shared" si="14"/>
        <v>0.14930615041973616</v>
      </c>
      <c r="J55" s="425">
        <v>815</v>
      </c>
      <c r="K55" s="439">
        <f t="shared" si="15"/>
        <v>6.9813260236422814E-2</v>
      </c>
      <c r="L55" s="425">
        <v>808</v>
      </c>
      <c r="M55" s="426">
        <f t="shared" si="11"/>
        <v>6.9213637142367654E-2</v>
      </c>
      <c r="N55" s="425">
        <v>145</v>
      </c>
      <c r="O55" s="443">
        <f t="shared" si="16"/>
        <v>1.2420764091142711E-2</v>
      </c>
      <c r="P55" s="425">
        <v>461</v>
      </c>
      <c r="Q55" s="439">
        <f t="shared" si="17"/>
        <v>3.9489463765633032E-2</v>
      </c>
      <c r="R55" s="425">
        <v>1177</v>
      </c>
      <c r="S55" s="439">
        <f t="shared" si="18"/>
        <v>0.10082234024327566</v>
      </c>
      <c r="T55" s="425">
        <v>53</v>
      </c>
      <c r="U55" s="439">
        <f t="shared" si="19"/>
        <v>4.5400034264176806E-3</v>
      </c>
      <c r="V55" s="51">
        <v>11674</v>
      </c>
    </row>
    <row r="56" spans="1:23">
      <c r="A56" s="803">
        <v>2021</v>
      </c>
      <c r="B56" s="438">
        <v>2054</v>
      </c>
      <c r="C56" s="437">
        <f t="shared" si="10"/>
        <v>0.1797182605652288</v>
      </c>
      <c r="D56" s="438">
        <v>3888</v>
      </c>
      <c r="E56" s="437">
        <f t="shared" si="12"/>
        <v>0.34018724297838832</v>
      </c>
      <c r="F56" s="438">
        <v>569</v>
      </c>
      <c r="G56" s="437">
        <f t="shared" si="13"/>
        <v>4.9785633038761046E-2</v>
      </c>
      <c r="H56" s="438">
        <v>1596</v>
      </c>
      <c r="I56" s="437">
        <f t="shared" si="14"/>
        <v>0.13964476332137546</v>
      </c>
      <c r="J56" s="438">
        <v>847</v>
      </c>
      <c r="K56" s="437">
        <f t="shared" si="15"/>
        <v>7.4109720885466801E-2</v>
      </c>
      <c r="L56" s="438">
        <v>748</v>
      </c>
      <c r="M56" s="427">
        <f t="shared" si="11"/>
        <v>6.5447545717035607E-2</v>
      </c>
      <c r="N56" s="438">
        <v>136</v>
      </c>
      <c r="O56" s="442">
        <f t="shared" si="16"/>
        <v>1.1899553766733748E-2</v>
      </c>
      <c r="P56" s="438">
        <v>462</v>
      </c>
      <c r="Q56" s="437">
        <f t="shared" si="17"/>
        <v>4.0423484119345522E-2</v>
      </c>
      <c r="R56" s="438">
        <v>1022</v>
      </c>
      <c r="S56" s="437">
        <f t="shared" si="18"/>
        <v>8.9421646688249187E-2</v>
      </c>
      <c r="T56" s="438">
        <v>87</v>
      </c>
      <c r="U56" s="437">
        <f t="shared" si="19"/>
        <v>7.6122145419546764E-3</v>
      </c>
      <c r="V56" s="56">
        <v>11429</v>
      </c>
    </row>
    <row r="57" spans="1:23">
      <c r="A57" s="358"/>
      <c r="B57" s="358"/>
      <c r="C57" s="358"/>
      <c r="D57" s="358"/>
      <c r="E57" s="358"/>
      <c r="F57" s="358"/>
      <c r="G57" s="358"/>
      <c r="H57" s="358"/>
      <c r="I57" s="358"/>
      <c r="J57" s="358"/>
      <c r="K57" s="358"/>
      <c r="L57" s="358"/>
      <c r="M57" s="358"/>
      <c r="N57" s="358"/>
      <c r="O57" s="358"/>
      <c r="P57" s="358"/>
      <c r="Q57" s="358"/>
      <c r="R57" s="358"/>
      <c r="S57" s="358"/>
      <c r="T57" s="358"/>
      <c r="U57" s="358"/>
    </row>
    <row r="58" spans="1:23">
      <c r="A58" s="2464" t="s">
        <v>87</v>
      </c>
      <c r="B58" s="2464"/>
      <c r="C58" s="2464"/>
      <c r="D58" s="2464"/>
      <c r="E58" s="2464"/>
      <c r="F58" s="2464"/>
      <c r="G58" s="2464"/>
      <c r="H58" s="2464"/>
      <c r="I58" s="2464"/>
      <c r="J58" s="2464"/>
      <c r="K58" s="2464"/>
      <c r="L58" s="2464"/>
      <c r="M58" s="2464"/>
      <c r="N58" s="2464"/>
      <c r="O58" s="2464"/>
      <c r="P58" s="2464"/>
      <c r="Q58" s="2464"/>
      <c r="R58" s="2464"/>
      <c r="S58" s="2464"/>
      <c r="T58" s="2464"/>
      <c r="U58" s="2464"/>
      <c r="V58" s="2464"/>
    </row>
    <row r="59" spans="1:23">
      <c r="A59" s="358"/>
      <c r="B59" s="358"/>
      <c r="C59" s="358"/>
      <c r="D59" s="358"/>
      <c r="E59" s="358"/>
      <c r="F59" s="358"/>
      <c r="G59" s="358"/>
      <c r="H59" s="358"/>
      <c r="I59" s="358"/>
      <c r="J59" s="358"/>
      <c r="K59" s="358"/>
      <c r="L59" s="358"/>
      <c r="M59" s="358"/>
      <c r="N59" s="358"/>
      <c r="O59" s="358"/>
      <c r="P59" s="358"/>
      <c r="Q59" s="358"/>
      <c r="R59" s="358"/>
      <c r="S59" s="358"/>
      <c r="T59" s="358"/>
      <c r="U59" s="358"/>
    </row>
    <row r="60" spans="1:23">
      <c r="A60" s="358"/>
      <c r="B60" s="358"/>
      <c r="C60" s="358"/>
      <c r="D60" s="358"/>
      <c r="E60" s="358"/>
      <c r="F60" s="358"/>
      <c r="G60" s="358"/>
      <c r="H60" s="358"/>
      <c r="I60" s="358"/>
      <c r="J60" s="358"/>
      <c r="K60" s="358"/>
      <c r="L60" s="358"/>
      <c r="M60" s="358"/>
      <c r="N60" s="358"/>
      <c r="O60" s="358"/>
      <c r="P60" s="358"/>
      <c r="Q60" s="358"/>
      <c r="R60" s="358"/>
      <c r="S60" s="358"/>
      <c r="T60" s="358"/>
      <c r="U60" s="358"/>
    </row>
    <row r="61" spans="1:23" ht="17.5">
      <c r="A61" s="2553" t="s">
        <v>201</v>
      </c>
      <c r="B61" s="2540" t="s">
        <v>198</v>
      </c>
      <c r="C61" s="2541"/>
      <c r="D61" s="2541"/>
      <c r="E61" s="2541"/>
      <c r="F61" s="2541"/>
      <c r="G61" s="2541"/>
      <c r="H61" s="2541"/>
      <c r="I61" s="2541"/>
      <c r="J61" s="2541"/>
      <c r="K61" s="2541"/>
      <c r="L61" s="2541"/>
      <c r="M61" s="2541"/>
      <c r="N61" s="2541"/>
      <c r="O61" s="2541"/>
      <c r="P61" s="2541"/>
      <c r="Q61" s="2541"/>
      <c r="R61" s="2541"/>
      <c r="S61" s="2541"/>
      <c r="T61" s="2541"/>
      <c r="U61" s="2558"/>
      <c r="V61" s="2556" t="s">
        <v>199</v>
      </c>
      <c r="W61" s="29"/>
    </row>
    <row r="62" spans="1:23" ht="30">
      <c r="A62" s="2554"/>
      <c r="B62" s="2534" t="s">
        <v>89</v>
      </c>
      <c r="C62" s="2535"/>
      <c r="D62" s="2534" t="s">
        <v>85</v>
      </c>
      <c r="E62" s="2535"/>
      <c r="F62" s="2534" t="s">
        <v>90</v>
      </c>
      <c r="G62" s="2535"/>
      <c r="H62" s="2534" t="s">
        <v>91</v>
      </c>
      <c r="I62" s="2535"/>
      <c r="J62" s="2534" t="s">
        <v>92</v>
      </c>
      <c r="K62" s="2535"/>
      <c r="L62" s="2549" t="s">
        <v>93</v>
      </c>
      <c r="M62" s="2550"/>
      <c r="N62" s="2549" t="s">
        <v>94</v>
      </c>
      <c r="O62" s="2550"/>
      <c r="P62" s="2549" t="s">
        <v>95</v>
      </c>
      <c r="Q62" s="2550"/>
      <c r="R62" s="2549" t="s">
        <v>96</v>
      </c>
      <c r="S62" s="2551"/>
      <c r="T62" s="2534" t="s">
        <v>134</v>
      </c>
      <c r="U62" s="2535"/>
      <c r="V62" s="2556"/>
      <c r="W62" s="43"/>
    </row>
    <row r="63" spans="1:23" s="433" customFormat="1" ht="17.5">
      <c r="A63" s="2555"/>
      <c r="B63" s="422" t="s">
        <v>99</v>
      </c>
      <c r="C63" s="423" t="s">
        <v>152</v>
      </c>
      <c r="D63" s="422" t="s">
        <v>99</v>
      </c>
      <c r="E63" s="423" t="s">
        <v>152</v>
      </c>
      <c r="F63" s="422" t="s">
        <v>99</v>
      </c>
      <c r="G63" s="423" t="s">
        <v>152</v>
      </c>
      <c r="H63" s="422" t="s">
        <v>99</v>
      </c>
      <c r="I63" s="423" t="s">
        <v>152</v>
      </c>
      <c r="J63" s="422" t="s">
        <v>99</v>
      </c>
      <c r="K63" s="423" t="s">
        <v>152</v>
      </c>
      <c r="L63" s="422" t="s">
        <v>99</v>
      </c>
      <c r="M63" s="423" t="s">
        <v>152</v>
      </c>
      <c r="N63" s="422" t="s">
        <v>99</v>
      </c>
      <c r="O63" s="423" t="s">
        <v>152</v>
      </c>
      <c r="P63" s="422" t="s">
        <v>99</v>
      </c>
      <c r="Q63" s="423" t="s">
        <v>152</v>
      </c>
      <c r="R63" s="422" t="s">
        <v>99</v>
      </c>
      <c r="S63" s="423" t="s">
        <v>152</v>
      </c>
      <c r="T63" s="422" t="s">
        <v>99</v>
      </c>
      <c r="U63" s="423" t="s">
        <v>152</v>
      </c>
      <c r="V63" s="2557"/>
      <c r="W63" s="29"/>
    </row>
    <row r="64" spans="1:23">
      <c r="A64" s="317">
        <v>2000</v>
      </c>
      <c r="B64" s="425">
        <v>147</v>
      </c>
      <c r="C64" s="333">
        <f t="shared" ref="C64:C85" si="20">B64/V64</f>
        <v>0.19811320754716982</v>
      </c>
      <c r="D64" s="425">
        <v>325</v>
      </c>
      <c r="E64" s="333">
        <f>D64/V64</f>
        <v>0.43800539083557949</v>
      </c>
      <c r="F64" s="444" t="s">
        <v>114</v>
      </c>
      <c r="G64" s="333"/>
      <c r="H64" s="425">
        <v>165</v>
      </c>
      <c r="I64" s="333">
        <f>H64/V64</f>
        <v>0.22237196765498651</v>
      </c>
      <c r="J64" s="425">
        <v>56</v>
      </c>
      <c r="K64" s="333">
        <f>J64/V64</f>
        <v>7.5471698113207544E-2</v>
      </c>
      <c r="L64" s="444" t="s">
        <v>114</v>
      </c>
      <c r="M64" s="333"/>
      <c r="N64" s="425">
        <v>11</v>
      </c>
      <c r="O64" s="333">
        <f>N64/V64</f>
        <v>1.4824797843665768E-2</v>
      </c>
      <c r="P64" s="444" t="s">
        <v>114</v>
      </c>
      <c r="Q64" s="333"/>
      <c r="R64" s="444" t="s">
        <v>114</v>
      </c>
      <c r="S64" s="333"/>
      <c r="T64" s="425">
        <v>10</v>
      </c>
      <c r="U64" s="439">
        <f t="shared" ref="U64:U82" si="21">T64/V64</f>
        <v>1.3477088948787063E-2</v>
      </c>
      <c r="V64" s="51">
        <v>742</v>
      </c>
    </row>
    <row r="65" spans="1:22">
      <c r="A65" s="322">
        <v>2001</v>
      </c>
      <c r="B65" s="436">
        <v>122</v>
      </c>
      <c r="C65" s="437">
        <f t="shared" si="20"/>
        <v>0.16031537450722733</v>
      </c>
      <c r="D65" s="436">
        <v>343</v>
      </c>
      <c r="E65" s="437">
        <f t="shared" ref="E65:E85" si="22">D65/V65</f>
        <v>0.45072273324572931</v>
      </c>
      <c r="F65" s="445" t="s">
        <v>114</v>
      </c>
      <c r="G65" s="437"/>
      <c r="H65" s="436">
        <v>177</v>
      </c>
      <c r="I65" s="437">
        <f t="shared" ref="I65:I85" si="23">H65/V65</f>
        <v>0.2325886990801577</v>
      </c>
      <c r="J65" s="436">
        <v>59</v>
      </c>
      <c r="K65" s="437">
        <f t="shared" ref="K65:K85" si="24">J65/V65</f>
        <v>7.7529566360052565E-2</v>
      </c>
      <c r="L65" s="445" t="s">
        <v>114</v>
      </c>
      <c r="M65" s="336"/>
      <c r="N65" s="436">
        <v>13</v>
      </c>
      <c r="O65" s="437">
        <f t="shared" ref="O65:O85" si="25">N65/V65</f>
        <v>1.7082785808147174E-2</v>
      </c>
      <c r="P65" s="445" t="s">
        <v>114</v>
      </c>
      <c r="Q65" s="437"/>
      <c r="R65" s="436">
        <v>15</v>
      </c>
      <c r="S65" s="437">
        <f t="shared" ref="S65:S85" si="26">R65/V65</f>
        <v>1.9710906701708279E-2</v>
      </c>
      <c r="T65" s="436">
        <v>14</v>
      </c>
      <c r="U65" s="437">
        <f t="shared" si="21"/>
        <v>1.8396846254927726E-2</v>
      </c>
      <c r="V65" s="56">
        <v>761</v>
      </c>
    </row>
    <row r="66" spans="1:22">
      <c r="A66" s="317">
        <v>2002</v>
      </c>
      <c r="B66" s="425">
        <v>122</v>
      </c>
      <c r="C66" s="439">
        <f t="shared" si="20"/>
        <v>0.16968011126564672</v>
      </c>
      <c r="D66" s="425">
        <v>332</v>
      </c>
      <c r="E66" s="439">
        <f t="shared" si="22"/>
        <v>0.46175243393602228</v>
      </c>
      <c r="F66" s="444" t="s">
        <v>114</v>
      </c>
      <c r="G66" s="439"/>
      <c r="H66" s="425">
        <v>150</v>
      </c>
      <c r="I66" s="439">
        <f t="shared" si="23"/>
        <v>0.20862308762169679</v>
      </c>
      <c r="J66" s="425">
        <v>56</v>
      </c>
      <c r="K66" s="439">
        <f t="shared" si="24"/>
        <v>7.7885952712100137E-2</v>
      </c>
      <c r="L66" s="444" t="s">
        <v>114</v>
      </c>
      <c r="M66" s="333"/>
      <c r="N66" s="425">
        <v>13</v>
      </c>
      <c r="O66" s="439">
        <f t="shared" si="25"/>
        <v>1.8080667593880391E-2</v>
      </c>
      <c r="P66" s="425">
        <v>13</v>
      </c>
      <c r="Q66" s="439">
        <f t="shared" ref="Q66:Q85" si="27">P66/V66</f>
        <v>1.8080667593880391E-2</v>
      </c>
      <c r="R66" s="425">
        <v>17</v>
      </c>
      <c r="S66" s="439">
        <f t="shared" si="26"/>
        <v>2.3643949930458971E-2</v>
      </c>
      <c r="T66" s="444" t="s">
        <v>114</v>
      </c>
      <c r="U66" s="333"/>
      <c r="V66" s="51">
        <v>719</v>
      </c>
    </row>
    <row r="67" spans="1:22">
      <c r="A67" s="325">
        <v>2003</v>
      </c>
      <c r="B67" s="436">
        <v>144</v>
      </c>
      <c r="C67" s="437">
        <f t="shared" si="20"/>
        <v>0.18090452261306533</v>
      </c>
      <c r="D67" s="436">
        <v>347</v>
      </c>
      <c r="E67" s="437">
        <f t="shared" si="22"/>
        <v>0.435929648241206</v>
      </c>
      <c r="F67" s="436">
        <v>13</v>
      </c>
      <c r="G67" s="437">
        <f t="shared" ref="G67:G84" si="28">F67/V67</f>
        <v>1.6331658291457288E-2</v>
      </c>
      <c r="H67" s="436">
        <v>192</v>
      </c>
      <c r="I67" s="437">
        <f t="shared" si="23"/>
        <v>0.24120603015075376</v>
      </c>
      <c r="J67" s="436">
        <v>38</v>
      </c>
      <c r="K67" s="437">
        <f t="shared" si="24"/>
        <v>4.7738693467336682E-2</v>
      </c>
      <c r="L67" s="445" t="s">
        <v>114</v>
      </c>
      <c r="M67" s="336"/>
      <c r="N67" s="436">
        <v>18</v>
      </c>
      <c r="O67" s="437">
        <f t="shared" si="25"/>
        <v>2.2613065326633167E-2</v>
      </c>
      <c r="P67" s="436">
        <v>11</v>
      </c>
      <c r="Q67" s="437">
        <f t="shared" si="27"/>
        <v>1.3819095477386936E-2</v>
      </c>
      <c r="R67" s="436">
        <v>23</v>
      </c>
      <c r="S67" s="437">
        <f t="shared" si="26"/>
        <v>2.8894472361809045E-2</v>
      </c>
      <c r="T67" s="445" t="s">
        <v>114</v>
      </c>
      <c r="U67" s="437"/>
      <c r="V67" s="56">
        <v>796</v>
      </c>
    </row>
    <row r="68" spans="1:22">
      <c r="A68" s="317">
        <v>2004</v>
      </c>
      <c r="B68" s="425">
        <v>138</v>
      </c>
      <c r="C68" s="439">
        <f t="shared" si="20"/>
        <v>0.17100371747211895</v>
      </c>
      <c r="D68" s="425">
        <v>389</v>
      </c>
      <c r="E68" s="439">
        <f t="shared" si="22"/>
        <v>0.48203221809169766</v>
      </c>
      <c r="F68" s="444" t="s">
        <v>114</v>
      </c>
      <c r="G68" s="439"/>
      <c r="H68" s="425">
        <v>171</v>
      </c>
      <c r="I68" s="439">
        <f t="shared" si="23"/>
        <v>0.21189591078066913</v>
      </c>
      <c r="J68" s="425">
        <v>51</v>
      </c>
      <c r="K68" s="439">
        <f t="shared" si="24"/>
        <v>6.3197026022304828E-2</v>
      </c>
      <c r="L68" s="444" t="s">
        <v>114</v>
      </c>
      <c r="M68" s="333"/>
      <c r="N68" s="425">
        <v>15</v>
      </c>
      <c r="O68" s="439">
        <f t="shared" si="25"/>
        <v>1.858736059479554E-2</v>
      </c>
      <c r="P68" s="425">
        <v>11</v>
      </c>
      <c r="Q68" s="439"/>
      <c r="R68" s="425">
        <v>10</v>
      </c>
      <c r="S68" s="439">
        <f t="shared" si="26"/>
        <v>1.2391573729863693E-2</v>
      </c>
      <c r="T68" s="444" t="s">
        <v>114</v>
      </c>
      <c r="U68" s="333"/>
      <c r="V68" s="51">
        <v>807</v>
      </c>
    </row>
    <row r="69" spans="1:22">
      <c r="A69" s="325">
        <v>2005</v>
      </c>
      <c r="B69" s="436">
        <v>112</v>
      </c>
      <c r="C69" s="437">
        <f t="shared" si="20"/>
        <v>0.16</v>
      </c>
      <c r="D69" s="436">
        <v>332</v>
      </c>
      <c r="E69" s="437">
        <f t="shared" si="22"/>
        <v>0.47428571428571431</v>
      </c>
      <c r="F69" s="445" t="s">
        <v>114</v>
      </c>
      <c r="G69" s="437"/>
      <c r="H69" s="436">
        <v>157</v>
      </c>
      <c r="I69" s="437">
        <f t="shared" si="23"/>
        <v>0.22428571428571428</v>
      </c>
      <c r="J69" s="436">
        <v>49</v>
      </c>
      <c r="K69" s="437">
        <f t="shared" si="24"/>
        <v>7.0000000000000007E-2</v>
      </c>
      <c r="L69" s="445" t="s">
        <v>114</v>
      </c>
      <c r="M69" s="336"/>
      <c r="N69" s="436">
        <v>13</v>
      </c>
      <c r="O69" s="437"/>
      <c r="P69" s="445" t="s">
        <v>114</v>
      </c>
      <c r="Q69" s="336"/>
      <c r="R69" s="436">
        <v>14</v>
      </c>
      <c r="S69" s="437">
        <f t="shared" si="26"/>
        <v>0.02</v>
      </c>
      <c r="T69" s="445" t="s">
        <v>114</v>
      </c>
      <c r="U69" s="336"/>
      <c r="V69" s="56">
        <v>700</v>
      </c>
    </row>
    <row r="70" spans="1:22">
      <c r="A70" s="317">
        <v>2006</v>
      </c>
      <c r="B70" s="425">
        <v>152</v>
      </c>
      <c r="C70" s="439">
        <f t="shared" si="20"/>
        <v>0.1855921855921856</v>
      </c>
      <c r="D70" s="425">
        <v>400</v>
      </c>
      <c r="E70" s="439">
        <f t="shared" si="22"/>
        <v>0.48840048840048839</v>
      </c>
      <c r="F70" s="444" t="s">
        <v>114</v>
      </c>
      <c r="G70" s="439"/>
      <c r="H70" s="425">
        <v>160</v>
      </c>
      <c r="I70" s="439">
        <f t="shared" si="23"/>
        <v>0.19536019536019536</v>
      </c>
      <c r="J70" s="425">
        <v>51</v>
      </c>
      <c r="K70" s="439">
        <f t="shared" si="24"/>
        <v>6.2271062271062272E-2</v>
      </c>
      <c r="L70" s="444" t="s">
        <v>114</v>
      </c>
      <c r="M70" s="333"/>
      <c r="N70" s="425">
        <v>11</v>
      </c>
      <c r="O70" s="439">
        <f t="shared" si="25"/>
        <v>1.3431013431013432E-2</v>
      </c>
      <c r="P70" s="444" t="s">
        <v>114</v>
      </c>
      <c r="Q70" s="333"/>
      <c r="R70" s="425">
        <v>19</v>
      </c>
      <c r="S70" s="439">
        <f t="shared" si="26"/>
        <v>2.31990231990232E-2</v>
      </c>
      <c r="T70" s="444" t="s">
        <v>114</v>
      </c>
      <c r="U70" s="333"/>
      <c r="V70" s="51">
        <v>819</v>
      </c>
    </row>
    <row r="71" spans="1:22">
      <c r="A71" s="322">
        <v>2007</v>
      </c>
      <c r="B71" s="436">
        <v>134</v>
      </c>
      <c r="C71" s="437">
        <f t="shared" si="20"/>
        <v>0.16105769230769232</v>
      </c>
      <c r="D71" s="436">
        <v>382</v>
      </c>
      <c r="E71" s="437">
        <f t="shared" si="22"/>
        <v>0.45913461538461536</v>
      </c>
      <c r="F71" s="436">
        <v>10</v>
      </c>
      <c r="G71" s="437">
        <f t="shared" si="28"/>
        <v>1.201923076923077E-2</v>
      </c>
      <c r="H71" s="436">
        <v>187</v>
      </c>
      <c r="I71" s="437">
        <f t="shared" si="23"/>
        <v>0.22475961538461539</v>
      </c>
      <c r="J71" s="436">
        <v>45</v>
      </c>
      <c r="K71" s="437">
        <f t="shared" si="24"/>
        <v>5.4086538461538464E-2</v>
      </c>
      <c r="L71" s="436">
        <v>11</v>
      </c>
      <c r="M71" s="336"/>
      <c r="N71" s="436">
        <v>18</v>
      </c>
      <c r="O71" s="437">
        <f t="shared" si="25"/>
        <v>2.1634615384615384E-2</v>
      </c>
      <c r="P71" s="436">
        <v>11</v>
      </c>
      <c r="Q71" s="437">
        <f t="shared" si="27"/>
        <v>1.3221153846153846E-2</v>
      </c>
      <c r="R71" s="436">
        <v>26</v>
      </c>
      <c r="S71" s="437">
        <f t="shared" si="26"/>
        <v>3.125E-2</v>
      </c>
      <c r="T71" s="445" t="s">
        <v>114</v>
      </c>
      <c r="U71" s="336"/>
      <c r="V71" s="56">
        <v>832</v>
      </c>
    </row>
    <row r="72" spans="1:22">
      <c r="A72" s="317">
        <v>2008</v>
      </c>
      <c r="B72" s="425">
        <v>156</v>
      </c>
      <c r="C72" s="439">
        <f t="shared" si="20"/>
        <v>0.1712403951701427</v>
      </c>
      <c r="D72" s="425">
        <v>437</v>
      </c>
      <c r="E72" s="439">
        <f t="shared" si="22"/>
        <v>0.47969264544456641</v>
      </c>
      <c r="F72" s="425">
        <v>12</v>
      </c>
      <c r="G72" s="439">
        <f t="shared" si="28"/>
        <v>1.3172338090010977E-2</v>
      </c>
      <c r="H72" s="425">
        <v>170</v>
      </c>
      <c r="I72" s="439">
        <f t="shared" si="23"/>
        <v>0.18660812294182216</v>
      </c>
      <c r="J72" s="425">
        <v>67</v>
      </c>
      <c r="K72" s="439">
        <f t="shared" si="24"/>
        <v>7.3545554335894617E-2</v>
      </c>
      <c r="L72" s="425">
        <v>11</v>
      </c>
      <c r="M72" s="333">
        <f t="shared" ref="M72" si="29">L72/V72</f>
        <v>1.2074643249176729E-2</v>
      </c>
      <c r="N72" s="425">
        <v>13</v>
      </c>
      <c r="O72" s="439">
        <f t="shared" si="25"/>
        <v>1.4270032930845226E-2</v>
      </c>
      <c r="P72" s="425">
        <v>10</v>
      </c>
      <c r="Q72" s="439">
        <f t="shared" si="27"/>
        <v>1.0976948408342482E-2</v>
      </c>
      <c r="R72" s="425">
        <v>19</v>
      </c>
      <c r="S72" s="439">
        <f t="shared" si="26"/>
        <v>2.0856201975850714E-2</v>
      </c>
      <c r="T72" s="425">
        <v>13</v>
      </c>
      <c r="U72" s="439">
        <f t="shared" si="21"/>
        <v>1.4270032930845226E-2</v>
      </c>
      <c r="V72" s="51">
        <v>911</v>
      </c>
    </row>
    <row r="73" spans="1:22">
      <c r="A73" s="322">
        <v>2009</v>
      </c>
      <c r="B73" s="436">
        <v>138</v>
      </c>
      <c r="C73" s="437">
        <f t="shared" si="20"/>
        <v>0.16312056737588654</v>
      </c>
      <c r="D73" s="436">
        <v>411</v>
      </c>
      <c r="E73" s="437">
        <f t="shared" si="22"/>
        <v>0.48581560283687941</v>
      </c>
      <c r="F73" s="445" t="s">
        <v>114</v>
      </c>
      <c r="G73" s="437"/>
      <c r="H73" s="436">
        <v>177</v>
      </c>
      <c r="I73" s="437">
        <f t="shared" si="23"/>
        <v>0.20921985815602837</v>
      </c>
      <c r="J73" s="436">
        <v>49</v>
      </c>
      <c r="K73" s="437">
        <f t="shared" si="24"/>
        <v>5.7919621749408984E-2</v>
      </c>
      <c r="L73" s="445" t="s">
        <v>114</v>
      </c>
      <c r="M73" s="336"/>
      <c r="N73" s="436">
        <v>15</v>
      </c>
      <c r="O73" s="437">
        <f t="shared" si="25"/>
        <v>1.7730496453900711E-2</v>
      </c>
      <c r="P73" s="445" t="s">
        <v>114</v>
      </c>
      <c r="Q73" s="336"/>
      <c r="R73" s="436">
        <v>28</v>
      </c>
      <c r="S73" s="437">
        <f t="shared" si="26"/>
        <v>3.309692671394799E-2</v>
      </c>
      <c r="T73" s="445" t="s">
        <v>114</v>
      </c>
      <c r="U73" s="336"/>
      <c r="V73" s="56">
        <v>846</v>
      </c>
    </row>
    <row r="74" spans="1:22">
      <c r="A74" s="317">
        <v>2010</v>
      </c>
      <c r="B74" s="425">
        <v>150</v>
      </c>
      <c r="C74" s="439">
        <f t="shared" si="20"/>
        <v>0.18427518427518427</v>
      </c>
      <c r="D74" s="425">
        <v>393</v>
      </c>
      <c r="E74" s="439">
        <f t="shared" si="22"/>
        <v>0.48280098280098283</v>
      </c>
      <c r="F74" s="425">
        <v>16</v>
      </c>
      <c r="G74" s="439">
        <f t="shared" si="28"/>
        <v>1.9656019656019656E-2</v>
      </c>
      <c r="H74" s="425">
        <v>142</v>
      </c>
      <c r="I74" s="439">
        <f t="shared" si="23"/>
        <v>0.17444717444717445</v>
      </c>
      <c r="J74" s="425">
        <v>47</v>
      </c>
      <c r="K74" s="439">
        <f t="shared" si="24"/>
        <v>5.7739557739557738E-2</v>
      </c>
      <c r="L74" s="425">
        <v>10</v>
      </c>
      <c r="M74" s="333">
        <f t="shared" ref="M74:M81" si="30">L74/V74</f>
        <v>1.2285012285012284E-2</v>
      </c>
      <c r="N74" s="425">
        <v>14</v>
      </c>
      <c r="O74" s="439">
        <f t="shared" si="25"/>
        <v>1.7199017199017199E-2</v>
      </c>
      <c r="P74" s="425">
        <v>12</v>
      </c>
      <c r="Q74" s="439">
        <f t="shared" si="27"/>
        <v>1.4742014742014743E-2</v>
      </c>
      <c r="R74" s="425">
        <v>25</v>
      </c>
      <c r="S74" s="439">
        <f t="shared" si="26"/>
        <v>3.0712530712530713E-2</v>
      </c>
      <c r="T74" s="444" t="s">
        <v>114</v>
      </c>
      <c r="U74" s="333"/>
      <c r="V74" s="51">
        <v>814</v>
      </c>
    </row>
    <row r="75" spans="1:22">
      <c r="A75" s="322">
        <v>2011</v>
      </c>
      <c r="B75" s="436">
        <v>133</v>
      </c>
      <c r="C75" s="437">
        <f t="shared" si="20"/>
        <v>0.15340253748558247</v>
      </c>
      <c r="D75" s="436">
        <v>415</v>
      </c>
      <c r="E75" s="437">
        <f t="shared" si="22"/>
        <v>0.47866205305651671</v>
      </c>
      <c r="F75" s="436">
        <v>28</v>
      </c>
      <c r="G75" s="437">
        <f t="shared" si="28"/>
        <v>3.2295271049596307E-2</v>
      </c>
      <c r="H75" s="436">
        <v>160</v>
      </c>
      <c r="I75" s="437">
        <f t="shared" si="23"/>
        <v>0.1845444059976932</v>
      </c>
      <c r="J75" s="436">
        <v>44</v>
      </c>
      <c r="K75" s="437">
        <f t="shared" si="24"/>
        <v>5.0749711649365627E-2</v>
      </c>
      <c r="L75" s="436">
        <v>18</v>
      </c>
      <c r="M75" s="336">
        <f t="shared" si="30"/>
        <v>2.0761245674740483E-2</v>
      </c>
      <c r="N75" s="436">
        <v>20</v>
      </c>
      <c r="O75" s="437">
        <f t="shared" si="25"/>
        <v>2.306805074971165E-2</v>
      </c>
      <c r="P75" s="436">
        <v>11</v>
      </c>
      <c r="Q75" s="437">
        <f t="shared" si="27"/>
        <v>1.2687427912341407E-2</v>
      </c>
      <c r="R75" s="436">
        <v>25</v>
      </c>
      <c r="S75" s="437">
        <f t="shared" si="26"/>
        <v>2.8835063437139562E-2</v>
      </c>
      <c r="T75" s="436">
        <v>13</v>
      </c>
      <c r="U75" s="437">
        <f t="shared" si="21"/>
        <v>1.4994232987312572E-2</v>
      </c>
      <c r="V75" s="56">
        <v>867</v>
      </c>
    </row>
    <row r="76" spans="1:22">
      <c r="A76" s="317">
        <v>2012</v>
      </c>
      <c r="B76" s="425">
        <v>132</v>
      </c>
      <c r="C76" s="439">
        <f t="shared" si="20"/>
        <v>0.15751789976133651</v>
      </c>
      <c r="D76" s="425">
        <v>401</v>
      </c>
      <c r="E76" s="439">
        <f t="shared" si="22"/>
        <v>0.47852028639618138</v>
      </c>
      <c r="F76" s="425">
        <v>19</v>
      </c>
      <c r="G76" s="439">
        <f t="shared" si="28"/>
        <v>2.2673031026252982E-2</v>
      </c>
      <c r="H76" s="425">
        <v>158</v>
      </c>
      <c r="I76" s="439">
        <f t="shared" si="23"/>
        <v>0.18854415274463007</v>
      </c>
      <c r="J76" s="425">
        <v>42</v>
      </c>
      <c r="K76" s="439">
        <f t="shared" si="24"/>
        <v>5.0119331742243436E-2</v>
      </c>
      <c r="L76" s="444" t="s">
        <v>114</v>
      </c>
      <c r="M76" s="333"/>
      <c r="N76" s="425">
        <v>19</v>
      </c>
      <c r="O76" s="439">
        <f t="shared" si="25"/>
        <v>2.2673031026252982E-2</v>
      </c>
      <c r="P76" s="425">
        <v>14</v>
      </c>
      <c r="Q76" s="439">
        <f t="shared" si="27"/>
        <v>1.6706443914081145E-2</v>
      </c>
      <c r="R76" s="425">
        <v>33</v>
      </c>
      <c r="S76" s="439">
        <f t="shared" si="26"/>
        <v>3.9379474940334128E-2</v>
      </c>
      <c r="T76" s="425">
        <v>11</v>
      </c>
      <c r="U76" s="439">
        <f t="shared" si="21"/>
        <v>1.3126491646778043E-2</v>
      </c>
      <c r="V76" s="51">
        <v>838</v>
      </c>
    </row>
    <row r="77" spans="1:22">
      <c r="A77" s="322">
        <v>2013</v>
      </c>
      <c r="B77" s="436">
        <v>135</v>
      </c>
      <c r="C77" s="437">
        <f t="shared" si="20"/>
        <v>0.15995260663507108</v>
      </c>
      <c r="D77" s="436">
        <v>404</v>
      </c>
      <c r="E77" s="437">
        <f t="shared" si="22"/>
        <v>0.47867298578199052</v>
      </c>
      <c r="F77" s="436">
        <v>17</v>
      </c>
      <c r="G77" s="437">
        <f t="shared" si="28"/>
        <v>2.014218009478673E-2</v>
      </c>
      <c r="H77" s="436">
        <v>162</v>
      </c>
      <c r="I77" s="437">
        <f t="shared" si="23"/>
        <v>0.19194312796208532</v>
      </c>
      <c r="J77" s="436">
        <v>43</v>
      </c>
      <c r="K77" s="437">
        <f t="shared" si="24"/>
        <v>5.0947867298578198E-2</v>
      </c>
      <c r="L77" s="445" t="s">
        <v>114</v>
      </c>
      <c r="M77" s="336"/>
      <c r="N77" s="445" t="s">
        <v>114</v>
      </c>
      <c r="O77" s="437"/>
      <c r="P77" s="436">
        <v>15</v>
      </c>
      <c r="Q77" s="437">
        <f t="shared" si="27"/>
        <v>1.7772511848341232E-2</v>
      </c>
      <c r="R77" s="436">
        <v>31</v>
      </c>
      <c r="S77" s="437">
        <f t="shared" si="26"/>
        <v>3.6729857819905211E-2</v>
      </c>
      <c r="T77" s="436">
        <v>20</v>
      </c>
      <c r="U77" s="437">
        <f t="shared" si="21"/>
        <v>2.3696682464454975E-2</v>
      </c>
      <c r="V77" s="56">
        <v>844</v>
      </c>
    </row>
    <row r="78" spans="1:22">
      <c r="A78" s="317">
        <v>2014</v>
      </c>
      <c r="B78" s="425">
        <v>161</v>
      </c>
      <c r="C78" s="439">
        <f t="shared" si="20"/>
        <v>0.184</v>
      </c>
      <c r="D78" s="425">
        <v>390</v>
      </c>
      <c r="E78" s="439">
        <f t="shared" si="22"/>
        <v>0.44571428571428573</v>
      </c>
      <c r="F78" s="444" t="s">
        <v>114</v>
      </c>
      <c r="G78" s="439"/>
      <c r="H78" s="425">
        <v>181</v>
      </c>
      <c r="I78" s="439">
        <f t="shared" si="23"/>
        <v>0.20685714285714285</v>
      </c>
      <c r="J78" s="425">
        <v>50</v>
      </c>
      <c r="K78" s="439">
        <f t="shared" si="24"/>
        <v>5.7142857142857141E-2</v>
      </c>
      <c r="L78" s="425">
        <v>14</v>
      </c>
      <c r="M78" s="333">
        <f t="shared" ref="M78:M85" si="31">L78/V78</f>
        <v>1.6E-2</v>
      </c>
      <c r="N78" s="425">
        <v>19</v>
      </c>
      <c r="O78" s="439">
        <f t="shared" si="25"/>
        <v>2.1714285714285714E-2</v>
      </c>
      <c r="P78" s="425">
        <v>12</v>
      </c>
      <c r="Q78" s="439">
        <f t="shared" si="27"/>
        <v>1.3714285714285714E-2</v>
      </c>
      <c r="R78" s="425">
        <v>33</v>
      </c>
      <c r="S78" s="439">
        <f t="shared" si="26"/>
        <v>3.7714285714285714E-2</v>
      </c>
      <c r="T78" s="444" t="s">
        <v>114</v>
      </c>
      <c r="U78" s="333"/>
      <c r="V78" s="51">
        <v>875</v>
      </c>
    </row>
    <row r="79" spans="1:22">
      <c r="A79" s="322">
        <v>2015</v>
      </c>
      <c r="B79" s="436">
        <v>148</v>
      </c>
      <c r="C79" s="437">
        <f t="shared" si="20"/>
        <v>0.17109826589595376</v>
      </c>
      <c r="D79" s="436">
        <v>433</v>
      </c>
      <c r="E79" s="437">
        <f t="shared" si="22"/>
        <v>0.50057803468208095</v>
      </c>
      <c r="F79" s="436">
        <v>13</v>
      </c>
      <c r="G79" s="437">
        <f t="shared" si="28"/>
        <v>1.5028901734104046E-2</v>
      </c>
      <c r="H79" s="436">
        <v>149</v>
      </c>
      <c r="I79" s="437">
        <f t="shared" si="23"/>
        <v>0.1722543352601156</v>
      </c>
      <c r="J79" s="436">
        <v>49</v>
      </c>
      <c r="K79" s="437">
        <f t="shared" si="24"/>
        <v>5.6647398843930635E-2</v>
      </c>
      <c r="L79" s="436">
        <v>15</v>
      </c>
      <c r="M79" s="336">
        <f t="shared" si="30"/>
        <v>1.7341040462427744E-2</v>
      </c>
      <c r="N79" s="436">
        <v>18</v>
      </c>
      <c r="O79" s="437">
        <f t="shared" si="25"/>
        <v>2.0809248554913295E-2</v>
      </c>
      <c r="P79" s="445" t="s">
        <v>114</v>
      </c>
      <c r="Q79" s="336"/>
      <c r="R79" s="436">
        <v>25</v>
      </c>
      <c r="S79" s="437">
        <f t="shared" si="26"/>
        <v>2.8901734104046242E-2</v>
      </c>
      <c r="T79" s="445" t="s">
        <v>114</v>
      </c>
      <c r="U79" s="336"/>
      <c r="V79" s="56">
        <v>865</v>
      </c>
    </row>
    <row r="80" spans="1:22">
      <c r="A80" s="317">
        <v>2016</v>
      </c>
      <c r="B80" s="425">
        <v>130</v>
      </c>
      <c r="C80" s="439">
        <f t="shared" si="20"/>
        <v>0.15950920245398773</v>
      </c>
      <c r="D80" s="425">
        <v>407</v>
      </c>
      <c r="E80" s="439">
        <f t="shared" si="22"/>
        <v>0.49938650306748467</v>
      </c>
      <c r="F80" s="425">
        <v>24</v>
      </c>
      <c r="G80" s="439">
        <f t="shared" si="28"/>
        <v>2.9447852760736196E-2</v>
      </c>
      <c r="H80" s="425">
        <v>131</v>
      </c>
      <c r="I80" s="439">
        <f t="shared" si="23"/>
        <v>0.16073619631901839</v>
      </c>
      <c r="J80" s="425">
        <v>31</v>
      </c>
      <c r="K80" s="439">
        <f t="shared" si="24"/>
        <v>3.8036809815950923E-2</v>
      </c>
      <c r="L80" s="425">
        <v>13</v>
      </c>
      <c r="M80" s="333">
        <f t="shared" si="31"/>
        <v>1.5950920245398775E-2</v>
      </c>
      <c r="N80" s="425">
        <v>22</v>
      </c>
      <c r="O80" s="439">
        <f t="shared" si="25"/>
        <v>2.6993865030674847E-2</v>
      </c>
      <c r="P80" s="425">
        <v>14</v>
      </c>
      <c r="Q80" s="439">
        <f t="shared" si="27"/>
        <v>1.7177914110429449E-2</v>
      </c>
      <c r="R80" s="425">
        <v>33</v>
      </c>
      <c r="S80" s="439">
        <f t="shared" si="26"/>
        <v>4.0490797546012272E-2</v>
      </c>
      <c r="T80" s="425">
        <v>10</v>
      </c>
      <c r="U80" s="439">
        <f t="shared" si="21"/>
        <v>1.2269938650306749E-2</v>
      </c>
      <c r="V80" s="51">
        <v>815</v>
      </c>
    </row>
    <row r="81" spans="1:24">
      <c r="A81" s="440">
        <v>2017</v>
      </c>
      <c r="B81" s="436">
        <v>128</v>
      </c>
      <c r="C81" s="437">
        <f t="shared" si="20"/>
        <v>0.15590742996345919</v>
      </c>
      <c r="D81" s="436">
        <v>410</v>
      </c>
      <c r="E81" s="437">
        <f t="shared" si="22"/>
        <v>0.49939098660170522</v>
      </c>
      <c r="F81" s="445" t="s">
        <v>114</v>
      </c>
      <c r="G81" s="437"/>
      <c r="H81" s="436">
        <v>143</v>
      </c>
      <c r="I81" s="437">
        <f t="shared" si="23"/>
        <v>0.17417783191230207</v>
      </c>
      <c r="J81" s="436">
        <v>51</v>
      </c>
      <c r="K81" s="437">
        <f t="shared" si="24"/>
        <v>6.2119366626065771E-2</v>
      </c>
      <c r="L81" s="436">
        <v>11</v>
      </c>
      <c r="M81" s="336">
        <f t="shared" si="30"/>
        <v>1.3398294762484775E-2</v>
      </c>
      <c r="N81" s="436">
        <v>13</v>
      </c>
      <c r="O81" s="437">
        <f t="shared" si="25"/>
        <v>1.5834348355663823E-2</v>
      </c>
      <c r="P81" s="445" t="s">
        <v>114</v>
      </c>
      <c r="Q81" s="336"/>
      <c r="R81" s="436">
        <v>42</v>
      </c>
      <c r="S81" s="437">
        <f t="shared" si="26"/>
        <v>5.1157125456760051E-2</v>
      </c>
      <c r="T81" s="445" t="s">
        <v>114</v>
      </c>
      <c r="U81" s="336"/>
      <c r="V81" s="56">
        <v>821</v>
      </c>
    </row>
    <row r="82" spans="1:24">
      <c r="A82" s="60">
        <v>2018</v>
      </c>
      <c r="B82" s="425">
        <v>122</v>
      </c>
      <c r="C82" s="439">
        <f t="shared" si="20"/>
        <v>0.16874135546334718</v>
      </c>
      <c r="D82" s="425">
        <v>347</v>
      </c>
      <c r="E82" s="439">
        <f t="shared" si="22"/>
        <v>0.47994467496542187</v>
      </c>
      <c r="F82" s="425">
        <v>13</v>
      </c>
      <c r="G82" s="439">
        <f t="shared" si="28"/>
        <v>1.7980636237897647E-2</v>
      </c>
      <c r="H82" s="425">
        <v>124</v>
      </c>
      <c r="I82" s="439">
        <f t="shared" si="23"/>
        <v>0.1715076071922545</v>
      </c>
      <c r="J82" s="425">
        <v>38</v>
      </c>
      <c r="K82" s="439">
        <f t="shared" si="24"/>
        <v>5.2558782849239281E-2</v>
      </c>
      <c r="L82" s="425">
        <v>11</v>
      </c>
      <c r="M82" s="333">
        <f t="shared" si="31"/>
        <v>1.5214384508990318E-2</v>
      </c>
      <c r="N82" s="425">
        <v>15</v>
      </c>
      <c r="O82" s="439">
        <f t="shared" si="25"/>
        <v>2.0746887966804978E-2</v>
      </c>
      <c r="P82" s="425">
        <v>12</v>
      </c>
      <c r="Q82" s="439">
        <f t="shared" si="27"/>
        <v>1.6597510373443983E-2</v>
      </c>
      <c r="R82" s="425">
        <v>30</v>
      </c>
      <c r="S82" s="439">
        <f t="shared" si="26"/>
        <v>4.1493775933609957E-2</v>
      </c>
      <c r="T82" s="425">
        <v>10</v>
      </c>
      <c r="U82" s="439">
        <f t="shared" si="21"/>
        <v>1.3831258644536652E-2</v>
      </c>
      <c r="V82" s="51">
        <v>723</v>
      </c>
    </row>
    <row r="83" spans="1:24">
      <c r="A83" s="73">
        <v>2019</v>
      </c>
      <c r="B83" s="436">
        <v>124</v>
      </c>
      <c r="C83" s="437">
        <f t="shared" si="20"/>
        <v>0.16445623342175067</v>
      </c>
      <c r="D83" s="436">
        <v>376</v>
      </c>
      <c r="E83" s="437">
        <f t="shared" si="22"/>
        <v>0.49867374005305037</v>
      </c>
      <c r="F83" s="445" t="s">
        <v>114</v>
      </c>
      <c r="G83" s="437"/>
      <c r="H83" s="436">
        <v>132</v>
      </c>
      <c r="I83" s="437">
        <f t="shared" si="23"/>
        <v>0.17506631299734748</v>
      </c>
      <c r="J83" s="436">
        <v>43</v>
      </c>
      <c r="K83" s="437">
        <f t="shared" si="24"/>
        <v>5.7029177718832889E-2</v>
      </c>
      <c r="L83" s="436">
        <v>18</v>
      </c>
      <c r="M83" s="336">
        <f t="shared" si="31"/>
        <v>2.3872679045092837E-2</v>
      </c>
      <c r="N83" s="436">
        <v>10</v>
      </c>
      <c r="O83" s="437">
        <f t="shared" si="25"/>
        <v>1.3262599469496022E-2</v>
      </c>
      <c r="P83" s="445" t="s">
        <v>114</v>
      </c>
      <c r="Q83" s="336"/>
      <c r="R83" s="436">
        <v>31</v>
      </c>
      <c r="S83" s="437">
        <f t="shared" si="26"/>
        <v>4.1114058355437667E-2</v>
      </c>
      <c r="T83" s="445" t="s">
        <v>114</v>
      </c>
      <c r="U83" s="336"/>
      <c r="V83" s="56">
        <v>754</v>
      </c>
    </row>
    <row r="84" spans="1:24">
      <c r="A84" s="60">
        <v>2020</v>
      </c>
      <c r="B84" s="425">
        <v>145</v>
      </c>
      <c r="C84" s="439">
        <f t="shared" si="20"/>
        <v>0.20684736091298145</v>
      </c>
      <c r="D84" s="425">
        <v>318</v>
      </c>
      <c r="E84" s="439">
        <f t="shared" si="22"/>
        <v>0.45363766048502141</v>
      </c>
      <c r="F84" s="425">
        <v>13</v>
      </c>
      <c r="G84" s="439">
        <f t="shared" si="28"/>
        <v>1.8544935805991442E-2</v>
      </c>
      <c r="H84" s="425">
        <v>97</v>
      </c>
      <c r="I84" s="439">
        <f t="shared" si="23"/>
        <v>0.13837375178316691</v>
      </c>
      <c r="J84" s="425">
        <v>37</v>
      </c>
      <c r="K84" s="439">
        <f t="shared" si="24"/>
        <v>5.2781740370898715E-2</v>
      </c>
      <c r="L84" s="425">
        <v>18</v>
      </c>
      <c r="M84" s="333">
        <f t="shared" si="31"/>
        <v>2.5677603423680456E-2</v>
      </c>
      <c r="N84" s="425">
        <v>14</v>
      </c>
      <c r="O84" s="439">
        <f t="shared" si="25"/>
        <v>1.9971469329529243E-2</v>
      </c>
      <c r="P84" s="425">
        <v>11</v>
      </c>
      <c r="Q84" s="439">
        <f t="shared" si="27"/>
        <v>1.5691868758915834E-2</v>
      </c>
      <c r="R84" s="425">
        <v>38</v>
      </c>
      <c r="S84" s="439">
        <f t="shared" si="26"/>
        <v>5.4208273894436519E-2</v>
      </c>
      <c r="T84" s="444" t="s">
        <v>114</v>
      </c>
      <c r="U84" s="333"/>
      <c r="V84" s="51">
        <v>701</v>
      </c>
    </row>
    <row r="85" spans="1:24">
      <c r="A85" s="803">
        <v>2021</v>
      </c>
      <c r="B85" s="438">
        <v>136</v>
      </c>
      <c r="C85" s="437">
        <f t="shared" si="20"/>
        <v>0.17346938775510204</v>
      </c>
      <c r="D85" s="438">
        <v>381</v>
      </c>
      <c r="E85" s="437">
        <f t="shared" si="22"/>
        <v>0.48596938775510207</v>
      </c>
      <c r="F85" s="445" t="s">
        <v>114</v>
      </c>
      <c r="G85" s="495"/>
      <c r="H85" s="438">
        <v>124</v>
      </c>
      <c r="I85" s="437">
        <f t="shared" si="23"/>
        <v>0.15816326530612246</v>
      </c>
      <c r="J85" s="438">
        <v>49</v>
      </c>
      <c r="K85" s="437">
        <f t="shared" si="24"/>
        <v>6.25E-2</v>
      </c>
      <c r="L85" s="438">
        <v>22</v>
      </c>
      <c r="M85" s="336">
        <f t="shared" si="31"/>
        <v>2.8061224489795918E-2</v>
      </c>
      <c r="N85" s="438">
        <v>10</v>
      </c>
      <c r="O85" s="437">
        <f t="shared" si="25"/>
        <v>1.2755102040816327E-2</v>
      </c>
      <c r="P85" s="438">
        <v>14</v>
      </c>
      <c r="Q85" s="437">
        <f t="shared" si="27"/>
        <v>1.7857142857142856E-2</v>
      </c>
      <c r="R85" s="438">
        <v>30</v>
      </c>
      <c r="S85" s="437">
        <f t="shared" si="26"/>
        <v>3.826530612244898E-2</v>
      </c>
      <c r="T85" s="445" t="s">
        <v>114</v>
      </c>
      <c r="U85" s="495"/>
      <c r="V85" s="56">
        <v>784</v>
      </c>
    </row>
    <row r="86" spans="1:24">
      <c r="A86" s="2559" t="s">
        <v>189</v>
      </c>
      <c r="B86" s="2559"/>
      <c r="C86" s="2559"/>
      <c r="D86" s="2559"/>
      <c r="E86" s="2559"/>
      <c r="F86" s="2559"/>
      <c r="G86" s="2559"/>
      <c r="H86" s="2559"/>
      <c r="I86" s="2559"/>
      <c r="J86" s="2559"/>
      <c r="K86" s="2559"/>
      <c r="L86" s="2559"/>
      <c r="M86" s="2559"/>
      <c r="N86" s="2559"/>
      <c r="O86" s="2559"/>
      <c r="P86" s="2559"/>
      <c r="Q86" s="2559"/>
      <c r="R86" s="2559"/>
      <c r="S86" s="2559"/>
      <c r="T86" s="2559"/>
      <c r="U86" s="2559"/>
      <c r="V86" s="2559"/>
    </row>
    <row r="87" spans="1:24">
      <c r="A87" s="22"/>
      <c r="B87" s="22"/>
      <c r="C87" s="22"/>
      <c r="D87" s="22"/>
      <c r="E87" s="22"/>
      <c r="F87" s="22"/>
      <c r="G87" s="22"/>
      <c r="H87" s="22"/>
      <c r="I87" s="22"/>
      <c r="J87" s="22"/>
      <c r="K87" s="22"/>
      <c r="L87" s="358"/>
      <c r="M87" s="358"/>
      <c r="N87" s="358"/>
      <c r="O87" s="358"/>
      <c r="P87" s="358"/>
      <c r="Q87" s="358"/>
      <c r="R87" s="358"/>
      <c r="S87" s="358"/>
      <c r="T87" s="358"/>
      <c r="U87" s="358"/>
    </row>
    <row r="88" spans="1:24">
      <c r="A88" s="2464" t="s">
        <v>87</v>
      </c>
      <c r="B88" s="2464"/>
      <c r="C88" s="2464"/>
      <c r="D88" s="2464"/>
      <c r="E88" s="2464"/>
      <c r="F88" s="2464"/>
      <c r="G88" s="2464"/>
      <c r="H88" s="2464"/>
      <c r="I88" s="2464"/>
      <c r="J88" s="2464"/>
      <c r="K88" s="2464"/>
      <c r="L88" s="2464"/>
      <c r="M88" s="2464"/>
      <c r="N88" s="2464"/>
      <c r="O88" s="2464"/>
      <c r="P88" s="2464"/>
      <c r="Q88" s="2464"/>
      <c r="R88" s="2464"/>
      <c r="S88" s="2464"/>
      <c r="T88" s="2464"/>
      <c r="U88" s="2464"/>
      <c r="V88" s="2464"/>
    </row>
    <row r="89" spans="1:24">
      <c r="A89" s="358"/>
      <c r="B89" s="358"/>
      <c r="C89" s="358"/>
      <c r="D89" s="358"/>
      <c r="E89" s="358"/>
      <c r="F89" s="358"/>
      <c r="G89" s="358"/>
      <c r="H89" s="358"/>
      <c r="I89" s="358"/>
      <c r="J89" s="358"/>
      <c r="K89" s="358"/>
      <c r="L89" s="358"/>
      <c r="M89" s="358"/>
      <c r="N89" s="358"/>
      <c r="O89" s="358"/>
      <c r="P89" s="358"/>
      <c r="Q89" s="358"/>
      <c r="R89" s="358"/>
      <c r="S89" s="358"/>
      <c r="T89" s="358"/>
      <c r="U89" s="358"/>
    </row>
    <row r="90" spans="1:24">
      <c r="A90" s="358"/>
      <c r="B90" s="358"/>
      <c r="C90" s="358"/>
      <c r="D90" s="358"/>
      <c r="E90" s="358"/>
      <c r="F90" s="358"/>
      <c r="G90" s="358"/>
      <c r="H90" s="358"/>
      <c r="I90" s="358"/>
      <c r="J90" s="358"/>
      <c r="K90" s="358"/>
      <c r="L90" s="358"/>
      <c r="M90" s="358"/>
      <c r="N90" s="358"/>
      <c r="O90" s="358"/>
      <c r="P90" s="358"/>
      <c r="Q90" s="358"/>
      <c r="R90" s="358"/>
      <c r="S90" s="358"/>
      <c r="T90" s="358"/>
      <c r="U90" s="358"/>
    </row>
    <row r="91" spans="1:24" ht="17.5">
      <c r="A91" s="2553" t="s">
        <v>202</v>
      </c>
      <c r="B91" s="2540" t="s">
        <v>198</v>
      </c>
      <c r="C91" s="2541"/>
      <c r="D91" s="2541"/>
      <c r="E91" s="2541"/>
      <c r="F91" s="2541"/>
      <c r="G91" s="2541"/>
      <c r="H91" s="2541"/>
      <c r="I91" s="2541"/>
      <c r="J91" s="2541"/>
      <c r="K91" s="2541"/>
      <c r="L91" s="2541"/>
      <c r="M91" s="2541"/>
      <c r="N91" s="2541"/>
      <c r="O91" s="2541"/>
      <c r="P91" s="2541"/>
      <c r="Q91" s="2541"/>
      <c r="R91" s="2541"/>
      <c r="S91" s="2541"/>
      <c r="T91" s="2541"/>
      <c r="U91" s="2542"/>
      <c r="V91" s="2556" t="s">
        <v>199</v>
      </c>
      <c r="W91" s="29"/>
      <c r="X91" s="45"/>
    </row>
    <row r="92" spans="1:24" ht="30">
      <c r="A92" s="2554"/>
      <c r="B92" s="2534" t="s">
        <v>89</v>
      </c>
      <c r="C92" s="2535"/>
      <c r="D92" s="2534" t="s">
        <v>85</v>
      </c>
      <c r="E92" s="2535"/>
      <c r="F92" s="2534" t="s">
        <v>90</v>
      </c>
      <c r="G92" s="2535"/>
      <c r="H92" s="2534" t="s">
        <v>91</v>
      </c>
      <c r="I92" s="2535"/>
      <c r="J92" s="2534" t="s">
        <v>92</v>
      </c>
      <c r="K92" s="2535"/>
      <c r="L92" s="2549" t="s">
        <v>93</v>
      </c>
      <c r="M92" s="2550"/>
      <c r="N92" s="2549" t="s">
        <v>94</v>
      </c>
      <c r="O92" s="2550"/>
      <c r="P92" s="2549" t="s">
        <v>95</v>
      </c>
      <c r="Q92" s="2550"/>
      <c r="R92" s="2549" t="s">
        <v>96</v>
      </c>
      <c r="S92" s="2551"/>
      <c r="T92" s="2534" t="s">
        <v>134</v>
      </c>
      <c r="U92" s="2535"/>
      <c r="V92" s="2556"/>
      <c r="W92" s="43"/>
      <c r="X92" s="45"/>
    </row>
    <row r="93" spans="1:24" s="433" customFormat="1" ht="17.5">
      <c r="A93" s="2555"/>
      <c r="B93" s="422" t="s">
        <v>99</v>
      </c>
      <c r="C93" s="423" t="s">
        <v>152</v>
      </c>
      <c r="D93" s="422" t="s">
        <v>99</v>
      </c>
      <c r="E93" s="423" t="s">
        <v>152</v>
      </c>
      <c r="F93" s="422" t="s">
        <v>99</v>
      </c>
      <c r="G93" s="423" t="s">
        <v>152</v>
      </c>
      <c r="H93" s="422" t="s">
        <v>99</v>
      </c>
      <c r="I93" s="423" t="s">
        <v>152</v>
      </c>
      <c r="J93" s="422" t="s">
        <v>99</v>
      </c>
      <c r="K93" s="423" t="s">
        <v>152</v>
      </c>
      <c r="L93" s="422" t="s">
        <v>99</v>
      </c>
      <c r="M93" s="423" t="s">
        <v>152</v>
      </c>
      <c r="N93" s="422" t="s">
        <v>99</v>
      </c>
      <c r="O93" s="423" t="s">
        <v>152</v>
      </c>
      <c r="P93" s="422" t="s">
        <v>99</v>
      </c>
      <c r="Q93" s="423" t="s">
        <v>152</v>
      </c>
      <c r="R93" s="422" t="s">
        <v>99</v>
      </c>
      <c r="S93" s="423" t="s">
        <v>152</v>
      </c>
      <c r="T93" s="422" t="s">
        <v>99</v>
      </c>
      <c r="U93" s="423" t="s">
        <v>152</v>
      </c>
      <c r="V93" s="2557"/>
      <c r="W93" s="29"/>
      <c r="X93" s="66"/>
    </row>
    <row r="94" spans="1:24">
      <c r="A94" s="317">
        <v>2000</v>
      </c>
      <c r="B94" s="425">
        <v>342</v>
      </c>
      <c r="C94" s="333">
        <f>B94/V94</f>
        <v>0.19953325554259044</v>
      </c>
      <c r="D94" s="425">
        <v>659</v>
      </c>
      <c r="E94" s="333">
        <f>D94/V94</f>
        <v>0.38448074679113187</v>
      </c>
      <c r="F94" s="425">
        <v>20</v>
      </c>
      <c r="G94" s="333">
        <f>F94/V94</f>
        <v>1.1668611435239206E-2</v>
      </c>
      <c r="H94" s="425">
        <v>382</v>
      </c>
      <c r="I94" s="333">
        <f>H94/V94</f>
        <v>0.22287047841306884</v>
      </c>
      <c r="J94" s="425">
        <v>130</v>
      </c>
      <c r="K94" s="333">
        <f>J94/V94</f>
        <v>7.5845974329054849E-2</v>
      </c>
      <c r="L94" s="425">
        <v>17</v>
      </c>
      <c r="M94" s="333">
        <f t="shared" ref="M94:M115" si="32">L94/V94</f>
        <v>9.9183197199533262E-3</v>
      </c>
      <c r="N94" s="425">
        <v>20</v>
      </c>
      <c r="O94" s="333">
        <f>N94/V94</f>
        <v>1.1668611435239206E-2</v>
      </c>
      <c r="P94" s="425">
        <v>27</v>
      </c>
      <c r="Q94" s="333">
        <f>P94/V94</f>
        <v>1.5752625437572929E-2</v>
      </c>
      <c r="R94" s="425">
        <v>79</v>
      </c>
      <c r="S94" s="333">
        <f>R94/V94</f>
        <v>4.6091015169194866E-2</v>
      </c>
      <c r="T94" s="425">
        <v>36</v>
      </c>
      <c r="U94" s="333">
        <f>T94/V94</f>
        <v>2.1003500583430573E-2</v>
      </c>
      <c r="V94" s="51">
        <v>1714</v>
      </c>
    </row>
    <row r="95" spans="1:24">
      <c r="A95" s="322">
        <v>2001</v>
      </c>
      <c r="B95" s="436">
        <v>301</v>
      </c>
      <c r="C95" s="437">
        <f t="shared" ref="C95:C115" si="33">B95/V95</f>
        <v>0.18637770897832817</v>
      </c>
      <c r="D95" s="436">
        <v>670</v>
      </c>
      <c r="E95" s="437">
        <f t="shared" ref="E95:E115" si="34">D95/V95</f>
        <v>0.4148606811145511</v>
      </c>
      <c r="F95" s="436">
        <v>10</v>
      </c>
      <c r="G95" s="437">
        <f t="shared" ref="G95:G115" si="35">F95/V95</f>
        <v>6.1919504643962852E-3</v>
      </c>
      <c r="H95" s="436">
        <v>349</v>
      </c>
      <c r="I95" s="437">
        <f t="shared" ref="I95:I115" si="36">H95/V95</f>
        <v>0.21609907120743035</v>
      </c>
      <c r="J95" s="436">
        <v>93</v>
      </c>
      <c r="K95" s="437">
        <f t="shared" ref="K95:K115" si="37">J95/V95</f>
        <v>5.7585139318885446E-2</v>
      </c>
      <c r="L95" s="436">
        <v>16</v>
      </c>
      <c r="M95" s="336">
        <f t="shared" si="32"/>
        <v>9.9071207430340563E-3</v>
      </c>
      <c r="N95" s="436">
        <v>25</v>
      </c>
      <c r="O95" s="437">
        <f t="shared" ref="O95:O115" si="38">N95/V95</f>
        <v>1.5479876160990712E-2</v>
      </c>
      <c r="P95" s="436">
        <v>18</v>
      </c>
      <c r="Q95" s="437">
        <f t="shared" ref="Q95:Q115" si="39">P95/V95</f>
        <v>1.1145510835913313E-2</v>
      </c>
      <c r="R95" s="436">
        <v>83</v>
      </c>
      <c r="S95" s="437">
        <f t="shared" ref="S95:S115" si="40">R95/V95</f>
        <v>5.1393188854489166E-2</v>
      </c>
      <c r="T95" s="436">
        <v>48</v>
      </c>
      <c r="U95" s="437">
        <f t="shared" ref="U95:U115" si="41">T95/V95</f>
        <v>2.9721362229102165E-2</v>
      </c>
      <c r="V95" s="56">
        <v>1615</v>
      </c>
    </row>
    <row r="96" spans="1:24">
      <c r="A96" s="317">
        <v>2002</v>
      </c>
      <c r="B96" s="425">
        <v>312</v>
      </c>
      <c r="C96" s="439">
        <f t="shared" si="33"/>
        <v>0.18374558303886926</v>
      </c>
      <c r="D96" s="425">
        <v>695</v>
      </c>
      <c r="E96" s="439">
        <f t="shared" si="34"/>
        <v>0.40930506478209661</v>
      </c>
      <c r="F96" s="425">
        <v>15</v>
      </c>
      <c r="G96" s="439">
        <f t="shared" si="35"/>
        <v>8.8339222614840993E-3</v>
      </c>
      <c r="H96" s="425">
        <v>362</v>
      </c>
      <c r="I96" s="439">
        <f t="shared" si="36"/>
        <v>0.21319199057714958</v>
      </c>
      <c r="J96" s="425">
        <v>123</v>
      </c>
      <c r="K96" s="439">
        <f t="shared" si="37"/>
        <v>7.2438162544169613E-2</v>
      </c>
      <c r="L96" s="425">
        <v>19</v>
      </c>
      <c r="M96" s="333">
        <f t="shared" si="32"/>
        <v>1.1189634864546525E-2</v>
      </c>
      <c r="N96" s="425">
        <v>16</v>
      </c>
      <c r="O96" s="439">
        <f t="shared" si="38"/>
        <v>9.4228504122497048E-3</v>
      </c>
      <c r="P96" s="425">
        <v>21</v>
      </c>
      <c r="Q96" s="439">
        <f t="shared" si="39"/>
        <v>1.2367491166077738E-2</v>
      </c>
      <c r="R96" s="425">
        <v>79</v>
      </c>
      <c r="S96" s="439">
        <f t="shared" si="40"/>
        <v>4.6525323910482919E-2</v>
      </c>
      <c r="T96" s="425">
        <v>55</v>
      </c>
      <c r="U96" s="439">
        <f t="shared" si="41"/>
        <v>3.2391048292108364E-2</v>
      </c>
      <c r="V96" s="51">
        <v>1698</v>
      </c>
    </row>
    <row r="97" spans="1:22">
      <c r="A97" s="325">
        <v>2003</v>
      </c>
      <c r="B97" s="436">
        <v>322</v>
      </c>
      <c r="C97" s="437">
        <f t="shared" si="33"/>
        <v>0.18484500574052812</v>
      </c>
      <c r="D97" s="436">
        <v>713</v>
      </c>
      <c r="E97" s="437">
        <f t="shared" si="34"/>
        <v>0.40929965556831227</v>
      </c>
      <c r="F97" s="436">
        <v>24</v>
      </c>
      <c r="G97" s="437">
        <f t="shared" si="35"/>
        <v>1.3777267508610792E-2</v>
      </c>
      <c r="H97" s="436">
        <v>378</v>
      </c>
      <c r="I97" s="437">
        <f t="shared" si="36"/>
        <v>0.21699196326061998</v>
      </c>
      <c r="J97" s="436">
        <v>101</v>
      </c>
      <c r="K97" s="437">
        <f t="shared" si="37"/>
        <v>5.7979334098737081E-2</v>
      </c>
      <c r="L97" s="436">
        <v>21</v>
      </c>
      <c r="M97" s="336">
        <f t="shared" si="32"/>
        <v>1.2055109070034443E-2</v>
      </c>
      <c r="N97" s="436">
        <v>21</v>
      </c>
      <c r="O97" s="437">
        <f t="shared" si="38"/>
        <v>1.2055109070034443E-2</v>
      </c>
      <c r="P97" s="436">
        <v>26</v>
      </c>
      <c r="Q97" s="437">
        <f t="shared" si="39"/>
        <v>1.4925373134328358E-2</v>
      </c>
      <c r="R97" s="436">
        <v>92</v>
      </c>
      <c r="S97" s="437">
        <f t="shared" si="40"/>
        <v>5.2812858783008038E-2</v>
      </c>
      <c r="T97" s="436">
        <v>44</v>
      </c>
      <c r="U97" s="437">
        <f t="shared" si="41"/>
        <v>2.5258323765786451E-2</v>
      </c>
      <c r="V97" s="56">
        <v>1742</v>
      </c>
    </row>
    <row r="98" spans="1:22">
      <c r="A98" s="317">
        <v>2004</v>
      </c>
      <c r="B98" s="425">
        <v>355</v>
      </c>
      <c r="C98" s="439">
        <f t="shared" si="33"/>
        <v>0.20045172219085264</v>
      </c>
      <c r="D98" s="425">
        <v>709</v>
      </c>
      <c r="E98" s="439">
        <f t="shared" si="34"/>
        <v>0.40033879164313946</v>
      </c>
      <c r="F98" s="425">
        <v>24</v>
      </c>
      <c r="G98" s="439">
        <f t="shared" si="35"/>
        <v>1.355166572557877E-2</v>
      </c>
      <c r="H98" s="425">
        <v>347</v>
      </c>
      <c r="I98" s="439">
        <f t="shared" si="36"/>
        <v>0.19593450028232637</v>
      </c>
      <c r="J98" s="425">
        <v>103</v>
      </c>
      <c r="K98" s="439">
        <f t="shared" si="37"/>
        <v>5.8159232072275552E-2</v>
      </c>
      <c r="L98" s="425">
        <v>19</v>
      </c>
      <c r="M98" s="333">
        <f t="shared" si="32"/>
        <v>1.0728402032749858E-2</v>
      </c>
      <c r="N98" s="425">
        <v>19</v>
      </c>
      <c r="O98" s="439">
        <f t="shared" si="38"/>
        <v>1.0728402032749858E-2</v>
      </c>
      <c r="P98" s="425">
        <v>35</v>
      </c>
      <c r="Q98" s="439">
        <f t="shared" si="39"/>
        <v>1.9762845849802372E-2</v>
      </c>
      <c r="R98" s="425">
        <v>91</v>
      </c>
      <c r="S98" s="439">
        <f t="shared" si="40"/>
        <v>5.1383399209486168E-2</v>
      </c>
      <c r="T98" s="425">
        <v>69</v>
      </c>
      <c r="U98" s="439">
        <f t="shared" si="41"/>
        <v>3.896103896103896E-2</v>
      </c>
      <c r="V98" s="51">
        <v>1771</v>
      </c>
    </row>
    <row r="99" spans="1:22">
      <c r="A99" s="325">
        <v>2005</v>
      </c>
      <c r="B99" s="436">
        <v>333</v>
      </c>
      <c r="C99" s="437">
        <f t="shared" si="33"/>
        <v>0.19485078993563487</v>
      </c>
      <c r="D99" s="436">
        <v>706</v>
      </c>
      <c r="E99" s="437">
        <f t="shared" si="34"/>
        <v>0.41310708016383851</v>
      </c>
      <c r="F99" s="436">
        <v>16</v>
      </c>
      <c r="G99" s="437">
        <f t="shared" si="35"/>
        <v>9.3622001170275016E-3</v>
      </c>
      <c r="H99" s="436">
        <v>306</v>
      </c>
      <c r="I99" s="437">
        <f t="shared" si="36"/>
        <v>0.17905207723815098</v>
      </c>
      <c r="J99" s="436">
        <v>108</v>
      </c>
      <c r="K99" s="437">
        <f t="shared" si="37"/>
        <v>6.3194850789935642E-2</v>
      </c>
      <c r="L99" s="436">
        <v>15</v>
      </c>
      <c r="M99" s="336">
        <f t="shared" si="32"/>
        <v>8.777062609713282E-3</v>
      </c>
      <c r="N99" s="436">
        <v>26</v>
      </c>
      <c r="O99" s="437">
        <f t="shared" si="38"/>
        <v>1.5213575190169689E-2</v>
      </c>
      <c r="P99" s="436">
        <v>25</v>
      </c>
      <c r="Q99" s="437">
        <f t="shared" si="39"/>
        <v>1.4628437682855471E-2</v>
      </c>
      <c r="R99" s="436">
        <v>110</v>
      </c>
      <c r="S99" s="437">
        <f t="shared" si="40"/>
        <v>6.4365125804564077E-2</v>
      </c>
      <c r="T99" s="436">
        <v>64</v>
      </c>
      <c r="U99" s="437">
        <f t="shared" si="41"/>
        <v>3.7448800468110006E-2</v>
      </c>
      <c r="V99" s="56">
        <v>1709</v>
      </c>
    </row>
    <row r="100" spans="1:22">
      <c r="A100" s="317">
        <v>2006</v>
      </c>
      <c r="B100" s="425">
        <v>362</v>
      </c>
      <c r="C100" s="439">
        <f t="shared" si="33"/>
        <v>0.1982475355969332</v>
      </c>
      <c r="D100" s="425">
        <v>762</v>
      </c>
      <c r="E100" s="439">
        <f t="shared" si="34"/>
        <v>0.41730558598028478</v>
      </c>
      <c r="F100" s="425">
        <v>19</v>
      </c>
      <c r="G100" s="439">
        <f t="shared" si="35"/>
        <v>1.0405257393209201E-2</v>
      </c>
      <c r="H100" s="425">
        <v>347</v>
      </c>
      <c r="I100" s="439">
        <f t="shared" si="36"/>
        <v>0.19003285870755751</v>
      </c>
      <c r="J100" s="425">
        <v>89</v>
      </c>
      <c r="K100" s="439">
        <f t="shared" si="37"/>
        <v>4.8740416210295727E-2</v>
      </c>
      <c r="L100" s="425">
        <v>23</v>
      </c>
      <c r="M100" s="333">
        <f t="shared" si="32"/>
        <v>1.2595837897042717E-2</v>
      </c>
      <c r="N100" s="425">
        <v>25</v>
      </c>
      <c r="O100" s="439">
        <f t="shared" si="38"/>
        <v>1.3691128148959474E-2</v>
      </c>
      <c r="P100" s="425">
        <v>29</v>
      </c>
      <c r="Q100" s="439">
        <f t="shared" si="39"/>
        <v>1.5881708652792991E-2</v>
      </c>
      <c r="R100" s="425">
        <v>110</v>
      </c>
      <c r="S100" s="439">
        <f t="shared" si="40"/>
        <v>6.0240963855421686E-2</v>
      </c>
      <c r="T100" s="425">
        <v>60</v>
      </c>
      <c r="U100" s="439">
        <f t="shared" si="41"/>
        <v>3.2858707557502739E-2</v>
      </c>
      <c r="V100" s="51">
        <v>1826</v>
      </c>
    </row>
    <row r="101" spans="1:22">
      <c r="A101" s="322">
        <v>2007</v>
      </c>
      <c r="B101" s="436">
        <v>357</v>
      </c>
      <c r="C101" s="437">
        <f t="shared" si="33"/>
        <v>0.1803030303030303</v>
      </c>
      <c r="D101" s="436">
        <v>810</v>
      </c>
      <c r="E101" s="437">
        <f t="shared" si="34"/>
        <v>0.40909090909090912</v>
      </c>
      <c r="F101" s="436">
        <v>22</v>
      </c>
      <c r="G101" s="437">
        <f t="shared" si="35"/>
        <v>1.1111111111111112E-2</v>
      </c>
      <c r="H101" s="436">
        <v>365</v>
      </c>
      <c r="I101" s="437">
        <f t="shared" si="36"/>
        <v>0.18434343434343434</v>
      </c>
      <c r="J101" s="436">
        <v>122</v>
      </c>
      <c r="K101" s="437">
        <f t="shared" si="37"/>
        <v>6.1616161616161617E-2</v>
      </c>
      <c r="L101" s="436">
        <v>22</v>
      </c>
      <c r="M101" s="336">
        <f t="shared" si="32"/>
        <v>1.1111111111111112E-2</v>
      </c>
      <c r="N101" s="436">
        <v>29</v>
      </c>
      <c r="O101" s="437">
        <f t="shared" si="38"/>
        <v>1.4646464646464647E-2</v>
      </c>
      <c r="P101" s="436">
        <v>36</v>
      </c>
      <c r="Q101" s="437">
        <f t="shared" si="39"/>
        <v>1.8181818181818181E-2</v>
      </c>
      <c r="R101" s="436">
        <v>140</v>
      </c>
      <c r="S101" s="437">
        <f t="shared" si="40"/>
        <v>7.0707070707070704E-2</v>
      </c>
      <c r="T101" s="436">
        <v>75</v>
      </c>
      <c r="U101" s="437">
        <f t="shared" si="41"/>
        <v>3.787878787878788E-2</v>
      </c>
      <c r="V101" s="56">
        <v>1980</v>
      </c>
    </row>
    <row r="102" spans="1:22">
      <c r="A102" s="317">
        <v>2008</v>
      </c>
      <c r="B102" s="425">
        <v>378</v>
      </c>
      <c r="C102" s="439">
        <f t="shared" si="33"/>
        <v>0.19197562214321992</v>
      </c>
      <c r="D102" s="425">
        <v>793</v>
      </c>
      <c r="E102" s="439">
        <f t="shared" si="34"/>
        <v>0.40274250888776031</v>
      </c>
      <c r="F102" s="425">
        <v>23</v>
      </c>
      <c r="G102" s="439">
        <f t="shared" si="35"/>
        <v>1.1681056373793804E-2</v>
      </c>
      <c r="H102" s="425">
        <v>365</v>
      </c>
      <c r="I102" s="439">
        <f t="shared" si="36"/>
        <v>0.18537328593194516</v>
      </c>
      <c r="J102" s="425">
        <v>87</v>
      </c>
      <c r="K102" s="439">
        <f t="shared" si="37"/>
        <v>4.418486541391569E-2</v>
      </c>
      <c r="L102" s="425">
        <v>25</v>
      </c>
      <c r="M102" s="333">
        <f t="shared" si="32"/>
        <v>1.2696800406297613E-2</v>
      </c>
      <c r="N102" s="425">
        <v>23</v>
      </c>
      <c r="O102" s="439">
        <f t="shared" si="38"/>
        <v>1.1681056373793804E-2</v>
      </c>
      <c r="P102" s="425">
        <v>33</v>
      </c>
      <c r="Q102" s="439">
        <f t="shared" si="39"/>
        <v>1.6759776536312849E-2</v>
      </c>
      <c r="R102" s="425">
        <v>161</v>
      </c>
      <c r="S102" s="439">
        <f t="shared" si="40"/>
        <v>8.1767394616556632E-2</v>
      </c>
      <c r="T102" s="425">
        <v>81</v>
      </c>
      <c r="U102" s="439">
        <f t="shared" si="41"/>
        <v>4.1137633316404264E-2</v>
      </c>
      <c r="V102" s="51">
        <v>1969</v>
      </c>
    </row>
    <row r="103" spans="1:22">
      <c r="A103" s="322">
        <v>2009</v>
      </c>
      <c r="B103" s="436">
        <v>379</v>
      </c>
      <c r="C103" s="437">
        <f t="shared" si="33"/>
        <v>0.19093198992443325</v>
      </c>
      <c r="D103" s="436">
        <v>784</v>
      </c>
      <c r="E103" s="437">
        <f t="shared" si="34"/>
        <v>0.39496221662468511</v>
      </c>
      <c r="F103" s="436">
        <v>18</v>
      </c>
      <c r="G103" s="437">
        <f t="shared" si="35"/>
        <v>9.0680100755667504E-3</v>
      </c>
      <c r="H103" s="436">
        <v>380</v>
      </c>
      <c r="I103" s="437">
        <f t="shared" si="36"/>
        <v>0.19143576826196473</v>
      </c>
      <c r="J103" s="436">
        <v>112</v>
      </c>
      <c r="K103" s="437">
        <f t="shared" si="37"/>
        <v>5.6423173803526447E-2</v>
      </c>
      <c r="L103" s="436">
        <v>38</v>
      </c>
      <c r="M103" s="336">
        <f t="shared" si="32"/>
        <v>1.9143576826196475E-2</v>
      </c>
      <c r="N103" s="436">
        <v>27</v>
      </c>
      <c r="O103" s="437">
        <f t="shared" si="38"/>
        <v>1.3602015113350126E-2</v>
      </c>
      <c r="P103" s="436">
        <v>33</v>
      </c>
      <c r="Q103" s="437">
        <f t="shared" si="39"/>
        <v>1.6624685138539042E-2</v>
      </c>
      <c r="R103" s="436">
        <v>168</v>
      </c>
      <c r="S103" s="437">
        <f t="shared" si="40"/>
        <v>8.4634760705289677E-2</v>
      </c>
      <c r="T103" s="436">
        <v>45</v>
      </c>
      <c r="U103" s="437">
        <f t="shared" si="41"/>
        <v>2.2670025188916875E-2</v>
      </c>
      <c r="V103" s="56">
        <v>1985</v>
      </c>
    </row>
    <row r="104" spans="1:22">
      <c r="A104" s="317">
        <v>2010</v>
      </c>
      <c r="B104" s="425">
        <v>306</v>
      </c>
      <c r="C104" s="439">
        <f t="shared" si="33"/>
        <v>0.16878102592388305</v>
      </c>
      <c r="D104" s="425">
        <v>766</v>
      </c>
      <c r="E104" s="439">
        <f t="shared" si="34"/>
        <v>0.42250413678985105</v>
      </c>
      <c r="F104" s="425">
        <v>16</v>
      </c>
      <c r="G104" s="439">
        <f t="shared" si="35"/>
        <v>8.8251516822945401E-3</v>
      </c>
      <c r="H104" s="425">
        <v>334</v>
      </c>
      <c r="I104" s="439">
        <f t="shared" si="36"/>
        <v>0.18422504136789852</v>
      </c>
      <c r="J104" s="425">
        <v>103</v>
      </c>
      <c r="K104" s="439">
        <f t="shared" si="37"/>
        <v>5.6811913954771101E-2</v>
      </c>
      <c r="L104" s="425">
        <v>29</v>
      </c>
      <c r="M104" s="333">
        <f t="shared" si="32"/>
        <v>1.5995587424158852E-2</v>
      </c>
      <c r="N104" s="425">
        <v>22</v>
      </c>
      <c r="O104" s="439">
        <f t="shared" si="38"/>
        <v>1.2134583563154992E-2</v>
      </c>
      <c r="P104" s="425">
        <v>29</v>
      </c>
      <c r="Q104" s="439">
        <f t="shared" si="39"/>
        <v>1.5995587424158852E-2</v>
      </c>
      <c r="R104" s="425">
        <v>157</v>
      </c>
      <c r="S104" s="439">
        <f t="shared" si="40"/>
        <v>8.6596800882515174E-2</v>
      </c>
      <c r="T104" s="425">
        <v>51</v>
      </c>
      <c r="U104" s="439">
        <f t="shared" si="41"/>
        <v>2.8130170987313845E-2</v>
      </c>
      <c r="V104" s="51">
        <v>1813</v>
      </c>
    </row>
    <row r="105" spans="1:22">
      <c r="A105" s="322">
        <v>2011</v>
      </c>
      <c r="B105" s="436">
        <v>365</v>
      </c>
      <c r="C105" s="437">
        <f t="shared" si="33"/>
        <v>0.20266518600777345</v>
      </c>
      <c r="D105" s="436">
        <v>728</v>
      </c>
      <c r="E105" s="437">
        <f t="shared" si="34"/>
        <v>0.40421987784564128</v>
      </c>
      <c r="F105" s="436">
        <v>10</v>
      </c>
      <c r="G105" s="437">
        <f t="shared" si="35"/>
        <v>5.5524708495280403E-3</v>
      </c>
      <c r="H105" s="436">
        <v>321</v>
      </c>
      <c r="I105" s="437">
        <f t="shared" si="36"/>
        <v>0.17823431426985009</v>
      </c>
      <c r="J105" s="436">
        <v>99</v>
      </c>
      <c r="K105" s="437">
        <f t="shared" si="37"/>
        <v>5.4969461410327596E-2</v>
      </c>
      <c r="L105" s="436">
        <v>24</v>
      </c>
      <c r="M105" s="336">
        <f t="shared" si="32"/>
        <v>1.3325930038867296E-2</v>
      </c>
      <c r="N105" s="436">
        <v>27</v>
      </c>
      <c r="O105" s="437">
        <f t="shared" si="38"/>
        <v>1.4991671293725709E-2</v>
      </c>
      <c r="P105" s="436">
        <v>31</v>
      </c>
      <c r="Q105" s="437">
        <f t="shared" si="39"/>
        <v>1.7212659633536923E-2</v>
      </c>
      <c r="R105" s="436">
        <v>152</v>
      </c>
      <c r="S105" s="437">
        <f t="shared" si="40"/>
        <v>8.4397556912826202E-2</v>
      </c>
      <c r="T105" s="436">
        <v>44</v>
      </c>
      <c r="U105" s="437">
        <f t="shared" si="41"/>
        <v>2.4430871737923375E-2</v>
      </c>
      <c r="V105" s="56">
        <v>1801</v>
      </c>
    </row>
    <row r="106" spans="1:22">
      <c r="A106" s="317">
        <v>2012</v>
      </c>
      <c r="B106" s="425">
        <v>300</v>
      </c>
      <c r="C106" s="439">
        <f t="shared" si="33"/>
        <v>0.16657412548584119</v>
      </c>
      <c r="D106" s="425">
        <v>750</v>
      </c>
      <c r="E106" s="439">
        <f t="shared" si="34"/>
        <v>0.41643531371460302</v>
      </c>
      <c r="F106" s="425">
        <v>20</v>
      </c>
      <c r="G106" s="439">
        <f t="shared" si="35"/>
        <v>1.1104941699056081E-2</v>
      </c>
      <c r="H106" s="425">
        <v>354</v>
      </c>
      <c r="I106" s="439">
        <f t="shared" si="36"/>
        <v>0.19655746807329261</v>
      </c>
      <c r="J106" s="425">
        <v>90</v>
      </c>
      <c r="K106" s="439">
        <f t="shared" si="37"/>
        <v>4.9972237645752357E-2</v>
      </c>
      <c r="L106" s="425">
        <v>25</v>
      </c>
      <c r="M106" s="333">
        <f t="shared" si="32"/>
        <v>1.38811771238201E-2</v>
      </c>
      <c r="N106" s="425">
        <v>35</v>
      </c>
      <c r="O106" s="439">
        <f t="shared" si="38"/>
        <v>1.943364797334814E-2</v>
      </c>
      <c r="P106" s="425">
        <v>31</v>
      </c>
      <c r="Q106" s="439">
        <f t="shared" si="39"/>
        <v>1.7212659633536923E-2</v>
      </c>
      <c r="R106" s="425">
        <v>145</v>
      </c>
      <c r="S106" s="439">
        <f t="shared" si="40"/>
        <v>8.0510827318156578E-2</v>
      </c>
      <c r="T106" s="425">
        <v>51</v>
      </c>
      <c r="U106" s="439">
        <f t="shared" si="41"/>
        <v>2.8317601332593003E-2</v>
      </c>
      <c r="V106" s="51">
        <v>1801</v>
      </c>
    </row>
    <row r="107" spans="1:22">
      <c r="A107" s="322">
        <v>2013</v>
      </c>
      <c r="B107" s="436">
        <v>348</v>
      </c>
      <c r="C107" s="437">
        <f t="shared" si="33"/>
        <v>0.1918412348401323</v>
      </c>
      <c r="D107" s="436">
        <v>766</v>
      </c>
      <c r="E107" s="437">
        <f t="shared" si="34"/>
        <v>0.422271223814774</v>
      </c>
      <c r="F107" s="436">
        <v>18</v>
      </c>
      <c r="G107" s="437">
        <f t="shared" si="35"/>
        <v>9.9228224917309819E-3</v>
      </c>
      <c r="H107" s="436">
        <v>302</v>
      </c>
      <c r="I107" s="437">
        <f t="shared" si="36"/>
        <v>0.16648291069459759</v>
      </c>
      <c r="J107" s="436">
        <v>87</v>
      </c>
      <c r="K107" s="437">
        <f t="shared" si="37"/>
        <v>4.7960308710033074E-2</v>
      </c>
      <c r="L107" s="436">
        <v>23</v>
      </c>
      <c r="M107" s="336">
        <f t="shared" si="32"/>
        <v>1.2679162072767364E-2</v>
      </c>
      <c r="N107" s="436">
        <v>28</v>
      </c>
      <c r="O107" s="437">
        <f t="shared" si="38"/>
        <v>1.5435501653803748E-2</v>
      </c>
      <c r="P107" s="436">
        <v>33</v>
      </c>
      <c r="Q107" s="437">
        <f t="shared" si="39"/>
        <v>1.8191841234840134E-2</v>
      </c>
      <c r="R107" s="436">
        <v>154</v>
      </c>
      <c r="S107" s="437">
        <f t="shared" si="40"/>
        <v>8.4895259095920619E-2</v>
      </c>
      <c r="T107" s="436">
        <v>55</v>
      </c>
      <c r="U107" s="437">
        <f t="shared" si="41"/>
        <v>3.0319735391400222E-2</v>
      </c>
      <c r="V107" s="56">
        <v>1814</v>
      </c>
    </row>
    <row r="108" spans="1:22">
      <c r="A108" s="317">
        <v>2014</v>
      </c>
      <c r="B108" s="425">
        <v>320</v>
      </c>
      <c r="C108" s="439">
        <f t="shared" si="33"/>
        <v>0.18161180476730987</v>
      </c>
      <c r="D108" s="425">
        <v>733</v>
      </c>
      <c r="E108" s="439">
        <f t="shared" si="34"/>
        <v>0.41600454029511919</v>
      </c>
      <c r="F108" s="425">
        <v>21</v>
      </c>
      <c r="G108" s="439">
        <f t="shared" si="35"/>
        <v>1.191827468785471E-2</v>
      </c>
      <c r="H108" s="425">
        <v>360</v>
      </c>
      <c r="I108" s="439">
        <f t="shared" si="36"/>
        <v>0.2043132803632236</v>
      </c>
      <c r="J108" s="425">
        <v>77</v>
      </c>
      <c r="K108" s="439">
        <f t="shared" si="37"/>
        <v>4.3700340522133937E-2</v>
      </c>
      <c r="L108" s="425">
        <v>20</v>
      </c>
      <c r="M108" s="333">
        <f t="shared" si="32"/>
        <v>1.1350737797956867E-2</v>
      </c>
      <c r="N108" s="425">
        <v>34</v>
      </c>
      <c r="O108" s="439">
        <f t="shared" si="38"/>
        <v>1.9296254256526674E-2</v>
      </c>
      <c r="P108" s="425">
        <v>27</v>
      </c>
      <c r="Q108" s="439">
        <f t="shared" si="39"/>
        <v>1.532349602724177E-2</v>
      </c>
      <c r="R108" s="425">
        <v>126</v>
      </c>
      <c r="S108" s="439">
        <f t="shared" si="40"/>
        <v>7.1509648127128261E-2</v>
      </c>
      <c r="T108" s="425">
        <v>43</v>
      </c>
      <c r="U108" s="439">
        <f t="shared" si="41"/>
        <v>2.4404086265607264E-2</v>
      </c>
      <c r="V108" s="51">
        <v>1762</v>
      </c>
    </row>
    <row r="109" spans="1:22">
      <c r="A109" s="322">
        <v>2015</v>
      </c>
      <c r="B109" s="436">
        <v>335</v>
      </c>
      <c r="C109" s="437">
        <f t="shared" si="33"/>
        <v>0.20047875523638539</v>
      </c>
      <c r="D109" s="436">
        <v>713</v>
      </c>
      <c r="E109" s="437">
        <f t="shared" si="34"/>
        <v>0.42669060442848594</v>
      </c>
      <c r="F109" s="436">
        <v>14</v>
      </c>
      <c r="G109" s="437">
        <f t="shared" si="35"/>
        <v>8.3782166367444635E-3</v>
      </c>
      <c r="H109" s="436">
        <v>271</v>
      </c>
      <c r="I109" s="437">
        <f t="shared" si="36"/>
        <v>0.16217833632555356</v>
      </c>
      <c r="J109" s="436">
        <v>73</v>
      </c>
      <c r="K109" s="437">
        <f t="shared" si="37"/>
        <v>4.3686415320167565E-2</v>
      </c>
      <c r="L109" s="436">
        <v>24</v>
      </c>
      <c r="M109" s="336">
        <f t="shared" si="32"/>
        <v>1.4362657091561939E-2</v>
      </c>
      <c r="N109" s="436">
        <v>37</v>
      </c>
      <c r="O109" s="437">
        <f t="shared" si="38"/>
        <v>2.2142429682824656E-2</v>
      </c>
      <c r="P109" s="436">
        <v>28</v>
      </c>
      <c r="Q109" s="437">
        <f t="shared" si="39"/>
        <v>1.6756433273488927E-2</v>
      </c>
      <c r="R109" s="436">
        <v>136</v>
      </c>
      <c r="S109" s="437">
        <f t="shared" si="40"/>
        <v>8.1388390185517648E-2</v>
      </c>
      <c r="T109" s="436">
        <v>37</v>
      </c>
      <c r="U109" s="437">
        <f t="shared" si="41"/>
        <v>2.2142429682824656E-2</v>
      </c>
      <c r="V109" s="56">
        <v>1671</v>
      </c>
    </row>
    <row r="110" spans="1:22">
      <c r="A110" s="317">
        <v>2016</v>
      </c>
      <c r="B110" s="425">
        <v>319</v>
      </c>
      <c r="C110" s="439">
        <f t="shared" si="33"/>
        <v>0.19022063208109719</v>
      </c>
      <c r="D110" s="425">
        <v>696</v>
      </c>
      <c r="E110" s="439">
        <f t="shared" si="34"/>
        <v>0.41502683363148479</v>
      </c>
      <c r="F110" s="425">
        <v>22</v>
      </c>
      <c r="G110" s="439">
        <f t="shared" si="35"/>
        <v>1.3118664281454979E-2</v>
      </c>
      <c r="H110" s="425">
        <v>291</v>
      </c>
      <c r="I110" s="439">
        <f t="shared" si="36"/>
        <v>0.17352415026833631</v>
      </c>
      <c r="J110" s="425">
        <v>80</v>
      </c>
      <c r="K110" s="439">
        <f t="shared" si="37"/>
        <v>4.7704233750745381E-2</v>
      </c>
      <c r="L110" s="425">
        <v>23</v>
      </c>
      <c r="M110" s="333">
        <f t="shared" si="32"/>
        <v>1.3714967203339297E-2</v>
      </c>
      <c r="N110" s="425">
        <v>35</v>
      </c>
      <c r="O110" s="439">
        <f t="shared" si="38"/>
        <v>2.0870602265951103E-2</v>
      </c>
      <c r="P110" s="425">
        <v>30</v>
      </c>
      <c r="Q110" s="439">
        <f t="shared" si="39"/>
        <v>1.7889087656529516E-2</v>
      </c>
      <c r="R110" s="425">
        <v>144</v>
      </c>
      <c r="S110" s="439">
        <f t="shared" si="40"/>
        <v>8.5867620751341675E-2</v>
      </c>
      <c r="T110" s="425">
        <v>37</v>
      </c>
      <c r="U110" s="439">
        <f t="shared" si="41"/>
        <v>2.2063208109719738E-2</v>
      </c>
      <c r="V110" s="51">
        <v>1677</v>
      </c>
    </row>
    <row r="111" spans="1:22">
      <c r="A111" s="440">
        <v>2017</v>
      </c>
      <c r="B111" s="436">
        <v>312</v>
      </c>
      <c r="C111" s="437">
        <f t="shared" si="33"/>
        <v>0.18593563766388557</v>
      </c>
      <c r="D111" s="436">
        <v>697</v>
      </c>
      <c r="E111" s="437">
        <f t="shared" si="34"/>
        <v>0.41537544696066747</v>
      </c>
      <c r="F111" s="436">
        <v>16</v>
      </c>
      <c r="G111" s="437">
        <f t="shared" si="35"/>
        <v>9.5351609058402856E-3</v>
      </c>
      <c r="H111" s="436">
        <v>332</v>
      </c>
      <c r="I111" s="437">
        <f t="shared" si="36"/>
        <v>0.19785458879618595</v>
      </c>
      <c r="J111" s="436">
        <v>74</v>
      </c>
      <c r="K111" s="437">
        <f t="shared" si="37"/>
        <v>4.4100119189511323E-2</v>
      </c>
      <c r="L111" s="436">
        <v>22</v>
      </c>
      <c r="M111" s="336">
        <f t="shared" si="32"/>
        <v>1.3110846245530394E-2</v>
      </c>
      <c r="N111" s="436">
        <v>28</v>
      </c>
      <c r="O111" s="437">
        <f t="shared" si="38"/>
        <v>1.6686531585220502E-2</v>
      </c>
      <c r="P111" s="436">
        <v>36</v>
      </c>
      <c r="Q111" s="437">
        <f t="shared" si="39"/>
        <v>2.1454112038140644E-2</v>
      </c>
      <c r="R111" s="436">
        <v>124</v>
      </c>
      <c r="S111" s="437">
        <f t="shared" si="40"/>
        <v>7.3897497020262215E-2</v>
      </c>
      <c r="T111" s="436">
        <v>35</v>
      </c>
      <c r="U111" s="437">
        <f t="shared" si="41"/>
        <v>2.0858164481525627E-2</v>
      </c>
      <c r="V111" s="56">
        <v>1678</v>
      </c>
    </row>
    <row r="112" spans="1:22">
      <c r="A112" s="60">
        <v>2018</v>
      </c>
      <c r="B112" s="425">
        <v>329</v>
      </c>
      <c r="C112" s="439">
        <f t="shared" si="33"/>
        <v>0.20036540803897684</v>
      </c>
      <c r="D112" s="425">
        <v>694</v>
      </c>
      <c r="E112" s="439">
        <f t="shared" si="34"/>
        <v>0.42265529841656518</v>
      </c>
      <c r="F112" s="425">
        <v>19</v>
      </c>
      <c r="G112" s="439">
        <f t="shared" si="35"/>
        <v>1.1571254567600487E-2</v>
      </c>
      <c r="H112" s="425">
        <v>303</v>
      </c>
      <c r="I112" s="439">
        <f t="shared" si="36"/>
        <v>0.18453105968331304</v>
      </c>
      <c r="J112" s="425">
        <v>74</v>
      </c>
      <c r="K112" s="439">
        <f t="shared" si="37"/>
        <v>4.5066991473812421E-2</v>
      </c>
      <c r="L112" s="425">
        <v>22</v>
      </c>
      <c r="M112" s="333">
        <f t="shared" si="32"/>
        <v>1.3398294762484775E-2</v>
      </c>
      <c r="N112" s="425">
        <v>26</v>
      </c>
      <c r="O112" s="439">
        <f t="shared" si="38"/>
        <v>1.5834348355663823E-2</v>
      </c>
      <c r="P112" s="425">
        <v>27</v>
      </c>
      <c r="Q112" s="439">
        <f t="shared" si="39"/>
        <v>1.6443361753958587E-2</v>
      </c>
      <c r="R112" s="425">
        <v>105</v>
      </c>
      <c r="S112" s="439">
        <f t="shared" si="40"/>
        <v>6.3946406820950055E-2</v>
      </c>
      <c r="T112" s="425">
        <v>39</v>
      </c>
      <c r="U112" s="439">
        <f t="shared" si="41"/>
        <v>2.3751522533495738E-2</v>
      </c>
      <c r="V112" s="51">
        <v>1642</v>
      </c>
    </row>
    <row r="113" spans="1:22">
      <c r="A113" s="73">
        <v>2019</v>
      </c>
      <c r="B113" s="436">
        <v>309</v>
      </c>
      <c r="C113" s="437">
        <f t="shared" si="33"/>
        <v>0.1875</v>
      </c>
      <c r="D113" s="436">
        <v>685</v>
      </c>
      <c r="E113" s="437">
        <f t="shared" si="34"/>
        <v>0.41565533980582525</v>
      </c>
      <c r="F113" s="436">
        <v>19</v>
      </c>
      <c r="G113" s="437">
        <f t="shared" si="35"/>
        <v>1.1529126213592233E-2</v>
      </c>
      <c r="H113" s="436">
        <v>286</v>
      </c>
      <c r="I113" s="437">
        <f t="shared" si="36"/>
        <v>0.17354368932038836</v>
      </c>
      <c r="J113" s="436">
        <v>72</v>
      </c>
      <c r="K113" s="437">
        <f t="shared" si="37"/>
        <v>4.3689320388349516E-2</v>
      </c>
      <c r="L113" s="436">
        <v>27</v>
      </c>
      <c r="M113" s="336">
        <f t="shared" si="32"/>
        <v>1.6383495145631068E-2</v>
      </c>
      <c r="N113" s="436">
        <v>29</v>
      </c>
      <c r="O113" s="437">
        <f t="shared" si="38"/>
        <v>1.7597087378640776E-2</v>
      </c>
      <c r="P113" s="436">
        <v>34</v>
      </c>
      <c r="Q113" s="437">
        <f t="shared" si="39"/>
        <v>2.063106796116505E-2</v>
      </c>
      <c r="R113" s="436">
        <v>145</v>
      </c>
      <c r="S113" s="437">
        <f t="shared" si="40"/>
        <v>8.7985436893203886E-2</v>
      </c>
      <c r="T113" s="436">
        <v>37</v>
      </c>
      <c r="U113" s="437">
        <f t="shared" si="41"/>
        <v>2.2451456310679612E-2</v>
      </c>
      <c r="V113" s="56">
        <v>1648</v>
      </c>
    </row>
    <row r="114" spans="1:22">
      <c r="A114" s="60">
        <v>2020</v>
      </c>
      <c r="B114" s="425">
        <v>309</v>
      </c>
      <c r="C114" s="439">
        <f t="shared" si="33"/>
        <v>0.20315581854043394</v>
      </c>
      <c r="D114" s="425">
        <v>634</v>
      </c>
      <c r="E114" s="439">
        <f t="shared" si="34"/>
        <v>0.4168310322156476</v>
      </c>
      <c r="F114" s="425">
        <v>19</v>
      </c>
      <c r="G114" s="439">
        <f t="shared" si="35"/>
        <v>1.2491781722550954E-2</v>
      </c>
      <c r="H114" s="425">
        <v>262</v>
      </c>
      <c r="I114" s="439">
        <f t="shared" si="36"/>
        <v>0.17225509533201841</v>
      </c>
      <c r="J114" s="425">
        <v>71</v>
      </c>
      <c r="K114" s="439">
        <f t="shared" si="37"/>
        <v>4.6679815910585142E-2</v>
      </c>
      <c r="L114" s="425">
        <v>28</v>
      </c>
      <c r="M114" s="333">
        <f t="shared" si="32"/>
        <v>1.8408941485864562E-2</v>
      </c>
      <c r="N114" s="425">
        <v>19</v>
      </c>
      <c r="O114" s="439">
        <f t="shared" si="38"/>
        <v>1.2491781722550954E-2</v>
      </c>
      <c r="P114" s="425">
        <v>31</v>
      </c>
      <c r="Q114" s="439">
        <f t="shared" si="39"/>
        <v>2.0381328073635765E-2</v>
      </c>
      <c r="R114" s="425">
        <v>113</v>
      </c>
      <c r="S114" s="439">
        <f t="shared" si="40"/>
        <v>7.4293228139381981E-2</v>
      </c>
      <c r="T114" s="425">
        <v>33</v>
      </c>
      <c r="U114" s="439">
        <f t="shared" si="41"/>
        <v>2.1696252465483234E-2</v>
      </c>
      <c r="V114" s="51">
        <v>1521</v>
      </c>
    </row>
    <row r="115" spans="1:22">
      <c r="A115" s="803">
        <v>2021</v>
      </c>
      <c r="B115" s="438">
        <v>313</v>
      </c>
      <c r="C115" s="437">
        <f t="shared" si="33"/>
        <v>0.20783532536520585</v>
      </c>
      <c r="D115" s="438">
        <v>642</v>
      </c>
      <c r="E115" s="437">
        <f t="shared" si="34"/>
        <v>0.42629482071713148</v>
      </c>
      <c r="F115" s="438">
        <v>12</v>
      </c>
      <c r="G115" s="437">
        <f t="shared" si="35"/>
        <v>7.9681274900398405E-3</v>
      </c>
      <c r="H115" s="438">
        <v>271</v>
      </c>
      <c r="I115" s="437">
        <f t="shared" si="36"/>
        <v>0.17994687915006641</v>
      </c>
      <c r="J115" s="438">
        <v>59</v>
      </c>
      <c r="K115" s="437">
        <f t="shared" si="37"/>
        <v>3.9176626826029216E-2</v>
      </c>
      <c r="L115" s="438">
        <v>28</v>
      </c>
      <c r="M115" s="336">
        <f t="shared" si="32"/>
        <v>1.8592297476759629E-2</v>
      </c>
      <c r="N115" s="438">
        <v>32</v>
      </c>
      <c r="O115" s="437">
        <f t="shared" si="38"/>
        <v>2.1248339973439574E-2</v>
      </c>
      <c r="P115" s="438">
        <v>30</v>
      </c>
      <c r="Q115" s="437">
        <f t="shared" si="39"/>
        <v>1.9920318725099601E-2</v>
      </c>
      <c r="R115" s="438">
        <v>87</v>
      </c>
      <c r="S115" s="437">
        <f t="shared" si="40"/>
        <v>5.7768924302788842E-2</v>
      </c>
      <c r="T115" s="438">
        <v>28</v>
      </c>
      <c r="U115" s="437">
        <f t="shared" si="41"/>
        <v>1.8592297476759629E-2</v>
      </c>
      <c r="V115" s="438">
        <v>1506</v>
      </c>
    </row>
    <row r="116" spans="1:22">
      <c r="A116" s="2552" t="s">
        <v>189</v>
      </c>
      <c r="B116" s="2552"/>
      <c r="C116" s="2552"/>
      <c r="D116" s="2552"/>
      <c r="E116" s="2552"/>
      <c r="F116" s="2552"/>
      <c r="G116" s="2552"/>
      <c r="H116" s="2552"/>
      <c r="I116" s="2552"/>
      <c r="J116" s="2552"/>
      <c r="K116" s="2552"/>
      <c r="L116" s="2552"/>
      <c r="M116" s="2552"/>
      <c r="N116" s="2552"/>
      <c r="O116" s="2552"/>
      <c r="P116" s="2552"/>
      <c r="Q116" s="2552"/>
      <c r="R116" s="2552"/>
      <c r="S116" s="2552"/>
      <c r="T116" s="2552"/>
      <c r="U116" s="2552"/>
      <c r="V116" s="2552"/>
    </row>
    <row r="117" spans="1:22">
      <c r="A117" s="358"/>
      <c r="B117" s="358"/>
      <c r="C117" s="358"/>
      <c r="D117" s="358"/>
      <c r="E117" s="358"/>
      <c r="F117" s="358"/>
      <c r="G117" s="358"/>
      <c r="H117" s="358"/>
      <c r="I117" s="358"/>
      <c r="J117" s="358"/>
      <c r="K117" s="358"/>
      <c r="L117" s="358"/>
      <c r="M117" s="358"/>
      <c r="N117" s="358"/>
      <c r="O117" s="358"/>
      <c r="P117" s="358"/>
      <c r="Q117" s="358"/>
      <c r="R117" s="358"/>
      <c r="S117" s="358"/>
      <c r="T117" s="358"/>
      <c r="U117" s="358"/>
    </row>
    <row r="118" spans="1:22">
      <c r="A118" s="2464" t="s">
        <v>87</v>
      </c>
      <c r="B118" s="2464"/>
      <c r="C118" s="2464"/>
      <c r="D118" s="2464"/>
      <c r="E118" s="2464"/>
      <c r="F118" s="2464"/>
      <c r="G118" s="2464"/>
      <c r="H118" s="2464"/>
      <c r="I118" s="2464"/>
      <c r="J118" s="2464"/>
      <c r="K118" s="2464"/>
      <c r="L118" s="2464"/>
      <c r="M118" s="2464"/>
      <c r="N118" s="2464"/>
      <c r="O118" s="2464"/>
      <c r="P118" s="2464"/>
      <c r="Q118" s="2464"/>
      <c r="R118" s="2464"/>
      <c r="S118" s="2464"/>
      <c r="T118" s="2464"/>
      <c r="U118" s="2464"/>
      <c r="V118" s="2464"/>
    </row>
  </sheetData>
  <mergeCells count="59">
    <mergeCell ref="A1:V1"/>
    <mergeCell ref="A3:A5"/>
    <mergeCell ref="B3:U3"/>
    <mergeCell ref="V3:V5"/>
    <mergeCell ref="B4:C4"/>
    <mergeCell ref="D4:E4"/>
    <mergeCell ref="F4:G4"/>
    <mergeCell ref="H4:I4"/>
    <mergeCell ref="J4:K4"/>
    <mergeCell ref="L4:M4"/>
    <mergeCell ref="A86:V86"/>
    <mergeCell ref="A88:V88"/>
    <mergeCell ref="N4:O4"/>
    <mergeCell ref="P4:Q4"/>
    <mergeCell ref="R4:S4"/>
    <mergeCell ref="T4:U4"/>
    <mergeCell ref="A29:V29"/>
    <mergeCell ref="A32:A34"/>
    <mergeCell ref="B32:U32"/>
    <mergeCell ref="V32:V34"/>
    <mergeCell ref="B33:C33"/>
    <mergeCell ref="N33:O33"/>
    <mergeCell ref="P33:Q33"/>
    <mergeCell ref="R33:S33"/>
    <mergeCell ref="T33:U33"/>
    <mergeCell ref="A58:V58"/>
    <mergeCell ref="D33:E33"/>
    <mergeCell ref="F33:G33"/>
    <mergeCell ref="H33:I33"/>
    <mergeCell ref="J33:K33"/>
    <mergeCell ref="L33:M33"/>
    <mergeCell ref="A61:A63"/>
    <mergeCell ref="B61:U61"/>
    <mergeCell ref="V61:V63"/>
    <mergeCell ref="B62:C62"/>
    <mergeCell ref="D62:E62"/>
    <mergeCell ref="F62:G62"/>
    <mergeCell ref="H62:I62"/>
    <mergeCell ref="J62:K62"/>
    <mergeCell ref="L62:M62"/>
    <mergeCell ref="N62:O62"/>
    <mergeCell ref="P62:Q62"/>
    <mergeCell ref="R62:S62"/>
    <mergeCell ref="T62:U62"/>
    <mergeCell ref="A118:V118"/>
    <mergeCell ref="N92:O92"/>
    <mergeCell ref="P92:Q92"/>
    <mergeCell ref="R92:S92"/>
    <mergeCell ref="T92:U92"/>
    <mergeCell ref="A116:V116"/>
    <mergeCell ref="A91:A93"/>
    <mergeCell ref="B91:U91"/>
    <mergeCell ref="V91:V93"/>
    <mergeCell ref="B92:C92"/>
    <mergeCell ref="D92:E92"/>
    <mergeCell ref="F92:G92"/>
    <mergeCell ref="H92:I92"/>
    <mergeCell ref="J92:K92"/>
    <mergeCell ref="L92:M92"/>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75C0-C0AD-4A33-A34B-8771E7F3BFB0}">
  <dimension ref="A1:K42"/>
  <sheetViews>
    <sheetView workbookViewId="0">
      <selection sqref="A1:I1"/>
    </sheetView>
  </sheetViews>
  <sheetFormatPr defaultColWidth="9" defaultRowHeight="14"/>
  <cols>
    <col min="1" max="1" width="13.5" style="63" customWidth="1"/>
    <col min="2" max="9" width="11.08203125" style="45" customWidth="1"/>
    <col min="10" max="10" width="9" style="45"/>
    <col min="11" max="11" width="9" style="54"/>
    <col min="12" max="16384" width="9" style="45"/>
  </cols>
  <sheetData>
    <row r="1" spans="1:11" ht="25">
      <c r="A1" s="2453" t="s">
        <v>1590</v>
      </c>
      <c r="B1" s="2453"/>
      <c r="C1" s="2453"/>
      <c r="D1" s="2453"/>
      <c r="E1" s="2453"/>
      <c r="F1" s="2453"/>
      <c r="G1" s="2453"/>
      <c r="H1" s="2453"/>
      <c r="I1" s="2453"/>
      <c r="J1" s="44"/>
    </row>
    <row r="2" spans="1:11" ht="14.5" thickBot="1"/>
    <row r="3" spans="1:11" ht="33" customHeight="1" thickTop="1" thickBot="1">
      <c r="A3" s="2730" t="s">
        <v>889</v>
      </c>
      <c r="B3" s="2731"/>
      <c r="C3" s="2731"/>
      <c r="D3" s="2731"/>
      <c r="E3" s="2731"/>
      <c r="F3" s="2731"/>
      <c r="G3" s="2731"/>
      <c r="H3" s="2731"/>
      <c r="I3" s="2732"/>
    </row>
    <row r="4" spans="1:11" ht="14.5" thickTop="1">
      <c r="A4" s="45"/>
    </row>
    <row r="5" spans="1:11" ht="17.5">
      <c r="A5" s="2638" t="s">
        <v>338</v>
      </c>
      <c r="B5" s="2695" t="s">
        <v>896</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366">
        <v>60900</v>
      </c>
      <c r="C8" s="1035">
        <v>0.123</v>
      </c>
      <c r="D8" s="1035">
        <v>0.107</v>
      </c>
      <c r="E8" s="341">
        <v>0.14099999999999999</v>
      </c>
      <c r="F8" s="366">
        <v>15200</v>
      </c>
      <c r="G8" s="1035">
        <v>0.186</v>
      </c>
      <c r="H8" s="1035">
        <v>0.14299999999999999</v>
      </c>
      <c r="I8" s="1035">
        <v>0.23799999999999999</v>
      </c>
    </row>
    <row r="9" spans="1:11">
      <c r="A9" s="1036">
        <v>2012</v>
      </c>
      <c r="B9" s="374">
        <v>58700</v>
      </c>
      <c r="C9" s="1037">
        <v>0.11</v>
      </c>
      <c r="D9" s="1037">
        <v>9.7000000000000003E-2</v>
      </c>
      <c r="E9" s="343">
        <v>0.125</v>
      </c>
      <c r="F9" s="374">
        <v>16900</v>
      </c>
      <c r="G9" s="1037">
        <v>0.17199999999999999</v>
      </c>
      <c r="H9" s="1037">
        <v>0.13900000000000001</v>
      </c>
      <c r="I9" s="1037">
        <v>0.21199999999999999</v>
      </c>
    </row>
    <row r="10" spans="1:11">
      <c r="A10" s="738">
        <v>2013</v>
      </c>
      <c r="B10" s="366">
        <v>60200</v>
      </c>
      <c r="C10" s="1035">
        <v>0.112</v>
      </c>
      <c r="D10" s="1035">
        <v>9.9000000000000005E-2</v>
      </c>
      <c r="E10" s="341">
        <v>0.128</v>
      </c>
      <c r="F10" s="366">
        <v>17500</v>
      </c>
      <c r="G10" s="1035">
        <v>0.183</v>
      </c>
      <c r="H10" s="1035">
        <v>0.14199999999999999</v>
      </c>
      <c r="I10" s="1035">
        <v>0.23300000000000001</v>
      </c>
    </row>
    <row r="11" spans="1:11">
      <c r="A11" s="1036">
        <v>2014</v>
      </c>
      <c r="B11" s="374">
        <v>58600</v>
      </c>
      <c r="C11" s="1037">
        <v>0.114</v>
      </c>
      <c r="D11" s="1037">
        <v>0.1</v>
      </c>
      <c r="E11" s="343">
        <v>0.13</v>
      </c>
      <c r="F11" s="374">
        <v>22500</v>
      </c>
      <c r="G11" s="1037">
        <v>0.23100000000000001</v>
      </c>
      <c r="H11" s="1037">
        <v>0.19</v>
      </c>
      <c r="I11" s="1037">
        <v>0.27700000000000002</v>
      </c>
    </row>
    <row r="12" spans="1:11">
      <c r="A12" s="738">
        <v>2015</v>
      </c>
      <c r="B12" s="366">
        <v>61600</v>
      </c>
      <c r="C12" s="1035">
        <v>0.11700000000000001</v>
      </c>
      <c r="D12" s="1035">
        <v>0.10299999999999999</v>
      </c>
      <c r="E12" s="341">
        <v>0.13400000000000001</v>
      </c>
      <c r="F12" s="366">
        <v>20800</v>
      </c>
      <c r="G12" s="1035">
        <v>0.2</v>
      </c>
      <c r="H12" s="1035">
        <v>0.16400000000000001</v>
      </c>
      <c r="I12" s="1035">
        <v>0.24099999999999999</v>
      </c>
    </row>
    <row r="13" spans="1:11">
      <c r="A13" s="1036">
        <v>2016</v>
      </c>
      <c r="B13" s="374">
        <v>67100</v>
      </c>
      <c r="C13" s="1037">
        <v>0.128</v>
      </c>
      <c r="D13" s="1037">
        <v>0.112</v>
      </c>
      <c r="E13" s="343">
        <v>0.14399999999999999</v>
      </c>
      <c r="F13" s="374">
        <v>17600</v>
      </c>
      <c r="G13" s="1037">
        <v>0.183</v>
      </c>
      <c r="H13" s="1037">
        <v>0.14599999999999999</v>
      </c>
      <c r="I13" s="1037">
        <v>0.22500000000000001</v>
      </c>
    </row>
    <row r="14" spans="1:11">
      <c r="A14" s="738">
        <v>2017</v>
      </c>
      <c r="B14" s="366">
        <v>66500</v>
      </c>
      <c r="C14" s="1035">
        <v>0.129</v>
      </c>
      <c r="D14" s="1035">
        <v>0.115</v>
      </c>
      <c r="E14" s="341">
        <v>0.14499999999999999</v>
      </c>
      <c r="F14" s="366">
        <v>20400</v>
      </c>
      <c r="G14" s="1035">
        <v>0.214</v>
      </c>
      <c r="H14" s="1035">
        <v>0.17799999999999999</v>
      </c>
      <c r="I14" s="1035">
        <v>0.254</v>
      </c>
    </row>
    <row r="15" spans="1:11">
      <c r="A15" s="1036">
        <v>2018</v>
      </c>
      <c r="B15" s="374">
        <v>67800</v>
      </c>
      <c r="C15" s="1037">
        <v>0.128</v>
      </c>
      <c r="D15" s="1037">
        <v>0.113</v>
      </c>
      <c r="E15" s="343">
        <v>0.14499999999999999</v>
      </c>
      <c r="F15" s="374">
        <v>18800</v>
      </c>
      <c r="G15" s="1037">
        <v>0.192</v>
      </c>
      <c r="H15" s="1037">
        <v>0.151</v>
      </c>
      <c r="I15" s="1037">
        <v>0.24</v>
      </c>
    </row>
    <row r="16" spans="1:11">
      <c r="A16" s="92">
        <v>2019</v>
      </c>
      <c r="B16" s="366">
        <v>56600</v>
      </c>
      <c r="C16" s="1035">
        <v>0.109</v>
      </c>
      <c r="D16" s="1035">
        <v>9.7000000000000003E-2</v>
      </c>
      <c r="E16" s="341">
        <v>0.123</v>
      </c>
      <c r="F16" s="366">
        <v>12600</v>
      </c>
      <c r="G16" s="1035">
        <v>0.14199999999999999</v>
      </c>
      <c r="H16" s="1035">
        <v>0.111</v>
      </c>
      <c r="I16" s="1035">
        <v>0.18</v>
      </c>
    </row>
    <row r="17" spans="1:11">
      <c r="A17" s="1038">
        <v>2020</v>
      </c>
      <c r="B17" s="374">
        <v>54600</v>
      </c>
      <c r="C17" s="1037">
        <v>0.105</v>
      </c>
      <c r="D17" s="1037">
        <v>9.2999999999999999E-2</v>
      </c>
      <c r="E17" s="343">
        <v>0.12</v>
      </c>
      <c r="F17" s="374">
        <v>16100</v>
      </c>
      <c r="G17" s="1037">
        <v>0.16300000000000001</v>
      </c>
      <c r="H17" s="1037">
        <v>0.129</v>
      </c>
      <c r="I17" s="1037">
        <v>0.20399999999999999</v>
      </c>
    </row>
    <row r="18" spans="1:11">
      <c r="A18" s="92">
        <v>2021</v>
      </c>
      <c r="B18" s="51">
        <v>64600</v>
      </c>
      <c r="C18" s="1515">
        <v>0.121</v>
      </c>
      <c r="D18" s="1515">
        <v>0.108</v>
      </c>
      <c r="E18" s="1516">
        <v>0.13600000000000001</v>
      </c>
      <c r="F18" s="458">
        <v>22200</v>
      </c>
      <c r="G18" s="1515">
        <v>0.19800000000000001</v>
      </c>
      <c r="H18" s="1515">
        <v>0.16</v>
      </c>
      <c r="I18" s="1515">
        <v>0.24099999999999999</v>
      </c>
    </row>
    <row r="19" spans="1:11">
      <c r="A19" s="45"/>
    </row>
    <row r="20" spans="1:11">
      <c r="A20" s="2778" t="s">
        <v>664</v>
      </c>
      <c r="B20" s="2515"/>
      <c r="C20" s="2515"/>
      <c r="D20" s="2515"/>
      <c r="E20" s="2515"/>
      <c r="F20" s="2515"/>
      <c r="G20" s="2515"/>
      <c r="H20" s="2515"/>
      <c r="I20" s="2515"/>
    </row>
    <row r="21" spans="1:11">
      <c r="A21" s="22"/>
      <c r="B21" s="22"/>
      <c r="C21" s="22"/>
      <c r="D21" s="22"/>
      <c r="E21" s="22"/>
      <c r="F21" s="22"/>
      <c r="G21" s="22"/>
      <c r="H21" s="22"/>
      <c r="I21" s="22"/>
    </row>
    <row r="22" spans="1:11">
      <c r="A22" s="22"/>
      <c r="B22" s="22"/>
      <c r="C22" s="22"/>
      <c r="D22" s="22"/>
      <c r="E22" s="22"/>
      <c r="F22" s="22"/>
      <c r="G22" s="22"/>
      <c r="H22" s="22"/>
      <c r="I22" s="22"/>
    </row>
    <row r="23" spans="1:11" ht="47.25" customHeight="1">
      <c r="A23" s="2842" t="s">
        <v>672</v>
      </c>
      <c r="B23" s="2843"/>
      <c r="C23" s="2843"/>
      <c r="D23" s="2843"/>
      <c r="E23" s="2843"/>
      <c r="F23" s="2843"/>
      <c r="G23" s="2843"/>
      <c r="H23" s="2843"/>
      <c r="I23" s="2844"/>
    </row>
    <row r="24" spans="1:11">
      <c r="A24" s="45"/>
    </row>
    <row r="25" spans="1:11" ht="17.5">
      <c r="A25" s="2638" t="s">
        <v>338</v>
      </c>
      <c r="B25" s="2712" t="s">
        <v>896</v>
      </c>
      <c r="C25" s="2713"/>
      <c r="D25" s="2713"/>
      <c r="E25" s="2713"/>
      <c r="F25" s="2713"/>
      <c r="G25" s="2713"/>
      <c r="H25" s="2713"/>
      <c r="I25" s="2713"/>
      <c r="K25" s="29"/>
    </row>
    <row r="26" spans="1:11" ht="17.5">
      <c r="A26" s="2638"/>
      <c r="B26" s="2640" t="s">
        <v>699</v>
      </c>
      <c r="C26" s="2641"/>
      <c r="D26" s="2641"/>
      <c r="E26" s="2642"/>
      <c r="F26" s="2640" t="s">
        <v>700</v>
      </c>
      <c r="G26" s="2641"/>
      <c r="H26" s="2641"/>
      <c r="I26" s="2643"/>
      <c r="K26" s="29"/>
    </row>
    <row r="27" spans="1:11" s="66" customFormat="1" ht="27.5">
      <c r="A27" s="2639"/>
      <c r="B27" s="1031" t="s">
        <v>661</v>
      </c>
      <c r="C27" s="1032" t="s">
        <v>86</v>
      </c>
      <c r="D27" s="1032" t="s">
        <v>662</v>
      </c>
      <c r="E27" s="1033" t="s">
        <v>663</v>
      </c>
      <c r="F27" s="1031" t="s">
        <v>661</v>
      </c>
      <c r="G27" s="1032" t="s">
        <v>86</v>
      </c>
      <c r="H27" s="1032" t="s">
        <v>662</v>
      </c>
      <c r="I27" s="1034" t="s">
        <v>663</v>
      </c>
      <c r="K27" s="49"/>
    </row>
    <row r="28" spans="1:11">
      <c r="A28" s="738">
        <v>2011</v>
      </c>
      <c r="B28" s="1043">
        <v>60900</v>
      </c>
      <c r="C28" s="1035">
        <v>0.13900000000000001</v>
      </c>
      <c r="D28" s="1035">
        <v>0.121</v>
      </c>
      <c r="E28" s="341">
        <v>0.159</v>
      </c>
      <c r="F28" s="366">
        <v>15200</v>
      </c>
      <c r="G28" s="1035">
        <v>0.17</v>
      </c>
      <c r="H28" s="1035">
        <v>0.13500000000000001</v>
      </c>
      <c r="I28" s="1035">
        <v>0.21099999999999999</v>
      </c>
    </row>
    <row r="29" spans="1:11">
      <c r="A29" s="1036">
        <v>2012</v>
      </c>
      <c r="B29" s="1045">
        <v>58700</v>
      </c>
      <c r="C29" s="1037">
        <v>0.122</v>
      </c>
      <c r="D29" s="1037">
        <v>0.107</v>
      </c>
      <c r="E29" s="343">
        <v>0.13900000000000001</v>
      </c>
      <c r="F29" s="374">
        <v>16900</v>
      </c>
      <c r="G29" s="1037">
        <v>0.16400000000000001</v>
      </c>
      <c r="H29" s="1037">
        <v>0.13200000000000001</v>
      </c>
      <c r="I29" s="1037">
        <v>0.20300000000000001</v>
      </c>
    </row>
    <row r="30" spans="1:11">
      <c r="A30" s="738">
        <v>2013</v>
      </c>
      <c r="B30" s="1043">
        <v>59700</v>
      </c>
      <c r="C30" s="1035">
        <v>0.122</v>
      </c>
      <c r="D30" s="1035">
        <v>0.107</v>
      </c>
      <c r="E30" s="341">
        <v>0.13900000000000001</v>
      </c>
      <c r="F30" s="366">
        <v>17100</v>
      </c>
      <c r="G30" s="1035">
        <v>0.154</v>
      </c>
      <c r="H30" s="1035">
        <v>0.123</v>
      </c>
      <c r="I30" s="1035">
        <v>0.191</v>
      </c>
    </row>
    <row r="31" spans="1:11">
      <c r="A31" s="1036">
        <v>2014</v>
      </c>
      <c r="B31" s="1045">
        <v>58000</v>
      </c>
      <c r="C31" s="1037">
        <v>0.125</v>
      </c>
      <c r="D31" s="1037">
        <v>0.109</v>
      </c>
      <c r="E31" s="343">
        <v>0.14299999999999999</v>
      </c>
      <c r="F31" s="374">
        <v>22500</v>
      </c>
      <c r="G31" s="1037">
        <v>0.21099999999999999</v>
      </c>
      <c r="H31" s="1037">
        <v>0.17399999999999999</v>
      </c>
      <c r="I31" s="1037">
        <v>0.253</v>
      </c>
    </row>
    <row r="32" spans="1:11">
      <c r="A32" s="738">
        <v>2015</v>
      </c>
      <c r="B32" s="1043">
        <v>61600</v>
      </c>
      <c r="C32" s="1035">
        <v>0.129</v>
      </c>
      <c r="D32" s="1035">
        <v>0.113</v>
      </c>
      <c r="E32" s="341">
        <v>0.14699999999999999</v>
      </c>
      <c r="F32" s="366">
        <v>20700</v>
      </c>
      <c r="G32" s="1035">
        <v>0.19400000000000001</v>
      </c>
      <c r="H32" s="1035">
        <v>0.16</v>
      </c>
      <c r="I32" s="1035">
        <v>0.23400000000000001</v>
      </c>
    </row>
    <row r="33" spans="1:9">
      <c r="A33" s="1036">
        <v>2016</v>
      </c>
      <c r="B33" s="1045">
        <v>67000</v>
      </c>
      <c r="C33" s="1037">
        <v>0.14299999999999999</v>
      </c>
      <c r="D33" s="1037">
        <v>0.126</v>
      </c>
      <c r="E33" s="343">
        <v>0.16200000000000001</v>
      </c>
      <c r="F33" s="374">
        <v>17600</v>
      </c>
      <c r="G33" s="1037">
        <v>0.18099999999999999</v>
      </c>
      <c r="H33" s="1037">
        <v>0.14599999999999999</v>
      </c>
      <c r="I33" s="1037">
        <v>0.222</v>
      </c>
    </row>
    <row r="34" spans="1:9">
      <c r="A34" s="738">
        <v>2017</v>
      </c>
      <c r="B34" s="1043">
        <v>66400</v>
      </c>
      <c r="C34" s="1035">
        <v>0.14799999999999999</v>
      </c>
      <c r="D34" s="1035">
        <v>0.13100000000000001</v>
      </c>
      <c r="E34" s="341">
        <v>0.16600000000000001</v>
      </c>
      <c r="F34" s="366">
        <v>20300</v>
      </c>
      <c r="G34" s="1035">
        <v>0.216</v>
      </c>
      <c r="H34" s="1035">
        <v>0.18</v>
      </c>
      <c r="I34" s="1035">
        <v>0.25600000000000001</v>
      </c>
    </row>
    <row r="35" spans="1:9">
      <c r="A35" s="1036">
        <v>2018</v>
      </c>
      <c r="B35" s="1045">
        <v>67800</v>
      </c>
      <c r="C35" s="1037">
        <v>0.14899999999999999</v>
      </c>
      <c r="D35" s="1037">
        <v>0.13200000000000001</v>
      </c>
      <c r="E35" s="343">
        <v>0.16800000000000001</v>
      </c>
      <c r="F35" s="374">
        <v>18800</v>
      </c>
      <c r="G35" s="1037">
        <v>0.187</v>
      </c>
      <c r="H35" s="1037">
        <v>0.14899999999999999</v>
      </c>
      <c r="I35" s="1037">
        <v>0.23200000000000001</v>
      </c>
    </row>
    <row r="36" spans="1:9">
      <c r="A36" s="92">
        <v>2019</v>
      </c>
      <c r="B36" s="1043">
        <v>56100</v>
      </c>
      <c r="C36" s="1035">
        <v>0.126</v>
      </c>
      <c r="D36" s="1035">
        <v>0.112</v>
      </c>
      <c r="E36" s="341">
        <v>0.14299999999999999</v>
      </c>
      <c r="F36" s="366">
        <v>12400</v>
      </c>
      <c r="G36" s="1035">
        <v>0.14099999999999999</v>
      </c>
      <c r="H36" s="1035">
        <v>0.11</v>
      </c>
      <c r="I36" s="1035">
        <v>0.17699999999999999</v>
      </c>
    </row>
    <row r="37" spans="1:9">
      <c r="A37" s="1038">
        <v>2020</v>
      </c>
      <c r="B37" s="1045">
        <v>54400</v>
      </c>
      <c r="C37" s="1037">
        <v>0.123</v>
      </c>
      <c r="D37" s="1037">
        <v>0.108</v>
      </c>
      <c r="E37" s="343">
        <v>0.14000000000000001</v>
      </c>
      <c r="F37" s="374">
        <v>16100</v>
      </c>
      <c r="G37" s="1037">
        <v>0.16400000000000001</v>
      </c>
      <c r="H37" s="1037">
        <v>0.13</v>
      </c>
      <c r="I37" s="1037">
        <v>0.20399999999999999</v>
      </c>
    </row>
    <row r="38" spans="1:9">
      <c r="A38" s="92">
        <v>2021</v>
      </c>
      <c r="B38" s="51">
        <v>64000</v>
      </c>
      <c r="C38" s="1515">
        <v>0.14299999999999999</v>
      </c>
      <c r="D38" s="1515">
        <v>0.127</v>
      </c>
      <c r="E38" s="1516">
        <v>0.161</v>
      </c>
      <c r="F38" s="458">
        <v>22200</v>
      </c>
      <c r="G38" s="1515">
        <v>0.2</v>
      </c>
      <c r="H38" s="1515">
        <v>0.16400000000000001</v>
      </c>
      <c r="I38" s="1515">
        <v>0.24099999999999999</v>
      </c>
    </row>
    <row r="39" spans="1:9">
      <c r="A39" s="45"/>
    </row>
    <row r="40" spans="1:9">
      <c r="A40" s="2778" t="s">
        <v>664</v>
      </c>
      <c r="B40" s="2515"/>
      <c r="C40" s="2515"/>
      <c r="D40" s="2515"/>
      <c r="E40" s="2515"/>
      <c r="F40" s="2515"/>
      <c r="G40" s="2515"/>
      <c r="H40" s="2515"/>
      <c r="I40" s="2515"/>
    </row>
    <row r="41" spans="1:9">
      <c r="A41" s="45"/>
    </row>
    <row r="42" spans="1:9" ht="60"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58DED-A752-42DE-854C-7699C332F411}">
  <dimension ref="A1:M44"/>
  <sheetViews>
    <sheetView workbookViewId="0">
      <selection sqref="A1:K1"/>
    </sheetView>
  </sheetViews>
  <sheetFormatPr defaultColWidth="9" defaultRowHeight="14"/>
  <cols>
    <col min="1" max="1" width="13.33203125" style="63" customWidth="1"/>
    <col min="2" max="7" width="10.83203125" style="45" customWidth="1"/>
    <col min="8" max="8" width="12.08203125" style="45" customWidth="1"/>
    <col min="9" max="11" width="10.83203125" style="45" customWidth="1"/>
    <col min="12" max="12" width="9" style="45"/>
    <col min="13" max="13" width="10.5" style="54" customWidth="1"/>
    <col min="14" max="14" width="10.58203125" style="45" customWidth="1"/>
    <col min="15" max="16384" width="9" style="45"/>
  </cols>
  <sheetData>
    <row r="1" spans="1:13" ht="25">
      <c r="A1" s="2453" t="s">
        <v>1591</v>
      </c>
      <c r="B1" s="2453"/>
      <c r="C1" s="2453"/>
      <c r="D1" s="2453"/>
      <c r="E1" s="2453"/>
      <c r="F1" s="2453"/>
      <c r="G1" s="2453"/>
      <c r="H1" s="2453"/>
      <c r="I1" s="2453"/>
      <c r="J1" s="2453"/>
      <c r="K1" s="2453"/>
      <c r="L1" s="1049"/>
      <c r="M1" s="697"/>
    </row>
    <row r="2" spans="1:13" ht="14.5" thickBot="1">
      <c r="A2" s="22"/>
      <c r="B2" s="22"/>
      <c r="C2" s="22"/>
      <c r="D2" s="22"/>
      <c r="E2" s="22"/>
      <c r="F2" s="22"/>
      <c r="G2" s="22"/>
      <c r="H2" s="22"/>
      <c r="I2" s="22"/>
      <c r="J2" s="22"/>
      <c r="K2" s="22"/>
      <c r="L2" s="22"/>
      <c r="M2" s="697"/>
    </row>
    <row r="3" spans="1:13" ht="42" customHeight="1" thickTop="1" thickBot="1">
      <c r="A3" s="2821" t="s">
        <v>897</v>
      </c>
      <c r="B3" s="2822"/>
      <c r="C3" s="2822"/>
      <c r="D3" s="2822"/>
      <c r="E3" s="2822"/>
      <c r="F3" s="2822"/>
      <c r="G3" s="2822"/>
      <c r="H3" s="2822"/>
      <c r="I3" s="2822"/>
      <c r="J3" s="2822"/>
      <c r="K3" s="2823"/>
      <c r="L3" s="22"/>
      <c r="M3" s="697"/>
    </row>
    <row r="4" spans="1:13" ht="14.5" thickTop="1">
      <c r="A4" s="22"/>
      <c r="B4" s="22"/>
      <c r="C4" s="22"/>
      <c r="D4" s="22"/>
      <c r="E4" s="22"/>
      <c r="F4" s="22"/>
      <c r="G4" s="22"/>
      <c r="H4" s="22"/>
      <c r="I4" s="22"/>
      <c r="J4" s="22"/>
      <c r="K4" s="22"/>
      <c r="L4" s="22"/>
      <c r="M4" s="697"/>
    </row>
    <row r="5" spans="1:13" ht="17.5">
      <c r="A5" s="2499" t="s">
        <v>338</v>
      </c>
      <c r="B5" s="2465" t="s">
        <v>898</v>
      </c>
      <c r="C5" s="2466"/>
      <c r="D5" s="2466"/>
      <c r="E5" s="2466"/>
      <c r="F5" s="2466"/>
      <c r="G5" s="2466"/>
      <c r="H5" s="2466"/>
      <c r="I5" s="2466"/>
      <c r="J5" s="2466"/>
      <c r="K5" s="2467"/>
      <c r="L5" s="22"/>
      <c r="M5" s="29"/>
    </row>
    <row r="6" spans="1:13" ht="17.5">
      <c r="A6" s="2500"/>
      <c r="B6" s="2473" t="s">
        <v>899</v>
      </c>
      <c r="C6" s="2487"/>
      <c r="D6" s="2487"/>
      <c r="E6" s="2487"/>
      <c r="F6" s="2487"/>
      <c r="G6" s="2487"/>
      <c r="H6" s="2487"/>
      <c r="I6" s="2487"/>
      <c r="J6" s="2487"/>
      <c r="K6" s="2488"/>
      <c r="M6" s="29"/>
    </row>
    <row r="7" spans="1:13" s="66" customFormat="1" ht="46">
      <c r="A7" s="2501"/>
      <c r="B7" s="46" t="s">
        <v>89</v>
      </c>
      <c r="C7" s="563" t="s">
        <v>85</v>
      </c>
      <c r="D7" s="563" t="s">
        <v>90</v>
      </c>
      <c r="E7" s="563" t="s">
        <v>91</v>
      </c>
      <c r="F7" s="563" t="s">
        <v>92</v>
      </c>
      <c r="G7" s="563" t="s">
        <v>93</v>
      </c>
      <c r="H7" s="563" t="s">
        <v>94</v>
      </c>
      <c r="I7" s="563" t="s">
        <v>95</v>
      </c>
      <c r="J7" s="563" t="s">
        <v>96</v>
      </c>
      <c r="K7" s="272" t="s">
        <v>97</v>
      </c>
      <c r="L7" s="1104"/>
      <c r="M7" s="54"/>
    </row>
    <row r="8" spans="1:13">
      <c r="A8" s="738">
        <v>2011</v>
      </c>
      <c r="B8" s="1035">
        <v>0.19</v>
      </c>
      <c r="C8" s="1035">
        <v>0.37</v>
      </c>
      <c r="D8" s="1035">
        <v>7.3999999999999996E-2</v>
      </c>
      <c r="E8" s="1035">
        <v>0.20300000000000001</v>
      </c>
      <c r="F8" s="1035">
        <v>0.16</v>
      </c>
      <c r="G8" s="1035">
        <v>0.442</v>
      </c>
      <c r="H8" s="1035">
        <v>0.156</v>
      </c>
      <c r="I8" s="1170" t="s">
        <v>114</v>
      </c>
      <c r="J8" s="1035">
        <v>0.39200000000000002</v>
      </c>
      <c r="K8" s="1035">
        <v>0.29299999999999998</v>
      </c>
    </row>
    <row r="9" spans="1:13">
      <c r="A9" s="1036">
        <v>2012</v>
      </c>
      <c r="B9" s="1037">
        <v>0.19500000000000001</v>
      </c>
      <c r="C9" s="1037">
        <v>0.41599999999999998</v>
      </c>
      <c r="D9" s="1037">
        <v>0.128</v>
      </c>
      <c r="E9" s="1037">
        <v>0.22700000000000001</v>
      </c>
      <c r="F9" s="1037">
        <v>0.156</v>
      </c>
      <c r="G9" s="1037">
        <v>0.36499999999999999</v>
      </c>
      <c r="H9" s="1037">
        <v>0.185</v>
      </c>
      <c r="I9" s="1037">
        <v>0.122</v>
      </c>
      <c r="J9" s="1037">
        <v>0.441</v>
      </c>
      <c r="K9" s="1037">
        <v>0.27100000000000002</v>
      </c>
    </row>
    <row r="10" spans="1:13">
      <c r="A10" s="738">
        <v>2013</v>
      </c>
      <c r="B10" s="1035">
        <v>0.19600000000000001</v>
      </c>
      <c r="C10" s="1035">
        <v>0.38300000000000001</v>
      </c>
      <c r="D10" s="1035">
        <v>0.10100000000000001</v>
      </c>
      <c r="E10" s="1035">
        <v>0.16</v>
      </c>
      <c r="F10" s="1035">
        <v>0.13300000000000001</v>
      </c>
      <c r="G10" s="1035">
        <v>0.33200000000000002</v>
      </c>
      <c r="H10" s="1035">
        <v>0.23899999999999999</v>
      </c>
      <c r="I10" s="1035">
        <v>9.0999999999999998E-2</v>
      </c>
      <c r="J10" s="1035">
        <v>0.622</v>
      </c>
      <c r="K10" s="1035">
        <v>0.27600000000000002</v>
      </c>
    </row>
    <row r="11" spans="1:13">
      <c r="A11" s="1036">
        <v>2014</v>
      </c>
      <c r="B11" s="1037">
        <v>0.18</v>
      </c>
      <c r="C11" s="1037">
        <v>0.376</v>
      </c>
      <c r="D11" s="1037">
        <v>9.8000000000000004E-2</v>
      </c>
      <c r="E11" s="1037">
        <v>0.20499999999999999</v>
      </c>
      <c r="F11" s="1037">
        <v>0.13900000000000001</v>
      </c>
      <c r="G11" s="1037">
        <v>0.33300000000000002</v>
      </c>
      <c r="H11" s="1037">
        <v>0.27100000000000002</v>
      </c>
      <c r="I11" s="1037">
        <v>0.121</v>
      </c>
      <c r="J11" s="1037">
        <v>0.57899999999999996</v>
      </c>
      <c r="K11" s="1037">
        <v>0.254</v>
      </c>
    </row>
    <row r="12" spans="1:13">
      <c r="A12" s="738">
        <v>2015</v>
      </c>
      <c r="B12" s="1035">
        <v>0.17499999999999999</v>
      </c>
      <c r="C12" s="1035">
        <v>0.373</v>
      </c>
      <c r="D12" s="1035">
        <v>0.16300000000000001</v>
      </c>
      <c r="E12" s="1035">
        <v>0.17699999999999999</v>
      </c>
      <c r="F12" s="1035">
        <v>0.18</v>
      </c>
      <c r="G12" s="1035">
        <v>0.26500000000000001</v>
      </c>
      <c r="H12" s="1035">
        <v>0.33800000000000002</v>
      </c>
      <c r="I12" s="1170" t="s">
        <v>114</v>
      </c>
      <c r="J12" s="1035">
        <v>0.60299999999999998</v>
      </c>
      <c r="K12" s="1035">
        <v>0.24299999999999999</v>
      </c>
    </row>
    <row r="13" spans="1:13">
      <c r="A13" s="1036">
        <v>2016</v>
      </c>
      <c r="B13" s="1037">
        <v>0.184</v>
      </c>
      <c r="C13" s="1037">
        <v>0.40600000000000003</v>
      </c>
      <c r="D13" s="1037">
        <v>0.13</v>
      </c>
      <c r="E13" s="1037">
        <v>0.2</v>
      </c>
      <c r="F13" s="1037">
        <v>0.17899999999999999</v>
      </c>
      <c r="G13" s="1037">
        <v>0.24</v>
      </c>
      <c r="H13" s="1037">
        <v>0.249</v>
      </c>
      <c r="I13" s="1037">
        <v>0.13500000000000001</v>
      </c>
      <c r="J13" s="1037">
        <v>0.53900000000000003</v>
      </c>
      <c r="K13" s="1037">
        <v>0.28999999999999998</v>
      </c>
    </row>
    <row r="14" spans="1:13">
      <c r="A14" s="738">
        <v>2017</v>
      </c>
      <c r="B14" s="1035">
        <v>0.17199999999999999</v>
      </c>
      <c r="C14" s="1035">
        <v>0.40600000000000003</v>
      </c>
      <c r="D14" s="1035">
        <v>0.115</v>
      </c>
      <c r="E14" s="1035">
        <v>0.17699999999999999</v>
      </c>
      <c r="F14" s="1035">
        <v>0.19900000000000001</v>
      </c>
      <c r="G14" s="1035">
        <v>0.28000000000000003</v>
      </c>
      <c r="H14" s="1035">
        <v>0.29299999999999998</v>
      </c>
      <c r="I14" s="1035">
        <v>0.191</v>
      </c>
      <c r="J14" s="1035">
        <v>0.56000000000000005</v>
      </c>
      <c r="K14" s="1035">
        <v>0.29599999999999999</v>
      </c>
    </row>
    <row r="15" spans="1:13">
      <c r="A15" s="1036">
        <v>2018</v>
      </c>
      <c r="B15" s="1037">
        <v>0.189</v>
      </c>
      <c r="C15" s="1037">
        <v>0.435</v>
      </c>
      <c r="D15" s="1037">
        <v>0.13800000000000001</v>
      </c>
      <c r="E15" s="1037">
        <v>0.22800000000000001</v>
      </c>
      <c r="F15" s="1037">
        <v>0.157</v>
      </c>
      <c r="G15" s="1037">
        <v>0.32</v>
      </c>
      <c r="H15" s="1037">
        <v>0.27900000000000003</v>
      </c>
      <c r="I15" s="1037">
        <v>0.16600000000000001</v>
      </c>
      <c r="J15" s="1037">
        <v>0.41599999999999998</v>
      </c>
      <c r="K15" s="1037">
        <v>0.313</v>
      </c>
    </row>
    <row r="16" spans="1:13">
      <c r="A16" s="92">
        <v>2019</v>
      </c>
      <c r="B16" s="1035">
        <v>0.19900000000000001</v>
      </c>
      <c r="C16" s="1035">
        <v>0.435</v>
      </c>
      <c r="D16" s="1035">
        <v>8.7999999999999995E-2</v>
      </c>
      <c r="E16" s="1035">
        <v>0.187</v>
      </c>
      <c r="F16" s="1035">
        <v>0.17299999999999999</v>
      </c>
      <c r="G16" s="1035">
        <v>0.309</v>
      </c>
      <c r="H16" s="1035">
        <v>0.27100000000000002</v>
      </c>
      <c r="I16" s="1035">
        <v>0.153</v>
      </c>
      <c r="J16" s="1035">
        <v>0.51900000000000002</v>
      </c>
      <c r="K16" s="1035">
        <v>0.31900000000000001</v>
      </c>
    </row>
    <row r="17" spans="1:13">
      <c r="A17" s="1038">
        <v>2020</v>
      </c>
      <c r="B17" s="1037">
        <v>0.19400000000000001</v>
      </c>
      <c r="C17" s="1037">
        <v>0.4</v>
      </c>
      <c r="D17" s="1037">
        <v>0.192</v>
      </c>
      <c r="E17" s="1037">
        <v>0.2</v>
      </c>
      <c r="F17" s="1037">
        <v>0.18099999999999999</v>
      </c>
      <c r="G17" s="1037">
        <v>0.36899999999999999</v>
      </c>
      <c r="H17" s="1037">
        <v>0.246</v>
      </c>
      <c r="I17" s="1037">
        <v>0.13200000000000001</v>
      </c>
      <c r="J17" s="1037">
        <v>0.436</v>
      </c>
      <c r="K17" s="1037">
        <v>0.27400000000000002</v>
      </c>
    </row>
    <row r="18" spans="1:13">
      <c r="A18" s="92">
        <v>2021</v>
      </c>
      <c r="B18" s="1515">
        <v>0.23499999999999999</v>
      </c>
      <c r="C18" s="1515">
        <v>0.38</v>
      </c>
      <c r="D18" s="1515">
        <v>0.127</v>
      </c>
      <c r="E18" s="1515">
        <v>0.18</v>
      </c>
      <c r="F18" s="1515">
        <v>0.17100000000000001</v>
      </c>
      <c r="G18" s="1515">
        <v>0.26100000000000001</v>
      </c>
      <c r="H18" s="1515">
        <v>0.216</v>
      </c>
      <c r="I18" s="1515">
        <v>0.17299999999999999</v>
      </c>
      <c r="J18" s="1515">
        <v>0.51200000000000001</v>
      </c>
      <c r="K18" s="1515">
        <v>0.35699999999999998</v>
      </c>
    </row>
    <row r="19" spans="1:13">
      <c r="A19" s="2680" t="s">
        <v>900</v>
      </c>
      <c r="B19" s="2681"/>
      <c r="C19" s="2681"/>
      <c r="D19" s="2681"/>
      <c r="E19" s="2681"/>
      <c r="F19" s="2681"/>
      <c r="G19" s="2681"/>
      <c r="H19" s="2681"/>
      <c r="I19" s="2681"/>
      <c r="J19" s="2681"/>
      <c r="K19" s="2682"/>
    </row>
    <row r="21" spans="1:13">
      <c r="A21" s="2779" t="s">
        <v>664</v>
      </c>
      <c r="B21" s="2780"/>
      <c r="C21" s="2780"/>
      <c r="D21" s="2780"/>
      <c r="E21" s="2780"/>
      <c r="F21" s="2780"/>
      <c r="G21" s="2780"/>
      <c r="H21" s="2780"/>
      <c r="I21" s="2780"/>
      <c r="J21" s="2780"/>
      <c r="K21" s="2780"/>
    </row>
    <row r="24" spans="1:13" ht="40" customHeight="1">
      <c r="A24" s="2839" t="s">
        <v>672</v>
      </c>
      <c r="B24" s="2840"/>
      <c r="C24" s="2840"/>
      <c r="D24" s="2840"/>
      <c r="E24" s="2840"/>
      <c r="F24" s="2840"/>
      <c r="G24" s="2840"/>
      <c r="H24" s="2840"/>
      <c r="I24" s="2840"/>
      <c r="J24" s="2840"/>
      <c r="K24" s="2841"/>
    </row>
    <row r="26" spans="1:13" ht="17.5">
      <c r="A26" s="2499" t="s">
        <v>338</v>
      </c>
      <c r="B26" s="2465" t="s">
        <v>901</v>
      </c>
      <c r="C26" s="2466"/>
      <c r="D26" s="2466"/>
      <c r="E26" s="2466"/>
      <c r="F26" s="2466"/>
      <c r="G26" s="2466"/>
      <c r="H26" s="2466"/>
      <c r="I26" s="2466"/>
      <c r="J26" s="2466"/>
      <c r="K26" s="2467"/>
      <c r="M26" s="29"/>
    </row>
    <row r="27" spans="1:13" ht="17.5">
      <c r="A27" s="2500"/>
      <c r="B27" s="2473" t="s">
        <v>899</v>
      </c>
      <c r="C27" s="2487"/>
      <c r="D27" s="2487"/>
      <c r="E27" s="2487"/>
      <c r="F27" s="2487"/>
      <c r="G27" s="2487"/>
      <c r="H27" s="2487"/>
      <c r="I27" s="2487"/>
      <c r="J27" s="2487"/>
      <c r="K27" s="2488"/>
      <c r="M27" s="29"/>
    </row>
    <row r="28" spans="1:13" s="66" customFormat="1" ht="46">
      <c r="A28" s="2501"/>
      <c r="B28" s="46" t="s">
        <v>89</v>
      </c>
      <c r="C28" s="563" t="s">
        <v>85</v>
      </c>
      <c r="D28" s="563" t="s">
        <v>90</v>
      </c>
      <c r="E28" s="563" t="s">
        <v>91</v>
      </c>
      <c r="F28" s="563" t="s">
        <v>92</v>
      </c>
      <c r="G28" s="563" t="s">
        <v>93</v>
      </c>
      <c r="H28" s="563" t="s">
        <v>94</v>
      </c>
      <c r="I28" s="563" t="s">
        <v>95</v>
      </c>
      <c r="J28" s="563" t="s">
        <v>96</v>
      </c>
      <c r="K28" s="272" t="s">
        <v>97</v>
      </c>
      <c r="M28" s="54"/>
    </row>
    <row r="29" spans="1:13">
      <c r="A29" s="738">
        <v>2011</v>
      </c>
      <c r="B29" s="1035">
        <v>0.182</v>
      </c>
      <c r="C29" s="1035">
        <v>0.39100000000000001</v>
      </c>
      <c r="D29" s="1035">
        <v>0.09</v>
      </c>
      <c r="E29" s="1035">
        <v>0.20499999999999999</v>
      </c>
      <c r="F29" s="1035">
        <v>0.17499999999999999</v>
      </c>
      <c r="G29" s="1035">
        <v>0.42299999999999999</v>
      </c>
      <c r="H29" s="1035">
        <v>0.16400000000000001</v>
      </c>
      <c r="I29" s="1170" t="s">
        <v>114</v>
      </c>
      <c r="J29" s="1035">
        <v>0.439</v>
      </c>
      <c r="K29" s="1035">
        <v>0.29299999999999998</v>
      </c>
    </row>
    <row r="30" spans="1:13">
      <c r="A30" s="1036">
        <v>2012</v>
      </c>
      <c r="B30" s="1037">
        <v>0.191</v>
      </c>
      <c r="C30" s="1037">
        <v>0.41599999999999998</v>
      </c>
      <c r="D30" s="1037">
        <v>0.153</v>
      </c>
      <c r="E30" s="1037">
        <v>0.218</v>
      </c>
      <c r="F30" s="1037">
        <v>0.16900000000000001</v>
      </c>
      <c r="G30" s="1037">
        <v>0.34799999999999998</v>
      </c>
      <c r="H30" s="1037">
        <v>0.182</v>
      </c>
      <c r="I30" s="1037">
        <v>0.158</v>
      </c>
      <c r="J30" s="1037">
        <v>0.45100000000000001</v>
      </c>
      <c r="K30" s="1037">
        <v>0.26700000000000002</v>
      </c>
    </row>
    <row r="31" spans="1:13">
      <c r="A31" s="738">
        <v>2013</v>
      </c>
      <c r="B31" s="1035">
        <v>0.187</v>
      </c>
      <c r="C31" s="1035">
        <v>0.39200000000000002</v>
      </c>
      <c r="D31" s="1035">
        <v>0.10199999999999999</v>
      </c>
      <c r="E31" s="1035">
        <v>0.154</v>
      </c>
      <c r="F31" s="1035">
        <v>0.153</v>
      </c>
      <c r="G31" s="1035">
        <v>0.38400000000000001</v>
      </c>
      <c r="H31" s="1035">
        <v>0.24399999999999999</v>
      </c>
      <c r="I31" s="1035">
        <v>8.8999999999999996E-2</v>
      </c>
      <c r="J31" s="1035">
        <v>0.56999999999999995</v>
      </c>
      <c r="K31" s="1035">
        <v>0.28299999999999997</v>
      </c>
    </row>
    <row r="32" spans="1:13">
      <c r="A32" s="1036">
        <v>2014</v>
      </c>
      <c r="B32" s="1037">
        <v>0.17399999999999999</v>
      </c>
      <c r="C32" s="1037">
        <v>0.379</v>
      </c>
      <c r="D32" s="1037">
        <v>0.10299999999999999</v>
      </c>
      <c r="E32" s="1037">
        <v>0.2</v>
      </c>
      <c r="F32" s="1037">
        <v>0.152</v>
      </c>
      <c r="G32" s="1037">
        <v>0.32900000000000001</v>
      </c>
      <c r="H32" s="1037">
        <v>0.28999999999999998</v>
      </c>
      <c r="I32" s="1171" t="s">
        <v>114</v>
      </c>
      <c r="J32" s="1037">
        <v>0.56399999999999995</v>
      </c>
      <c r="K32" s="1037">
        <v>0.252</v>
      </c>
    </row>
    <row r="33" spans="1:11">
      <c r="A33" s="738">
        <v>2015</v>
      </c>
      <c r="B33" s="1035">
        <v>0.16300000000000001</v>
      </c>
      <c r="C33" s="1035">
        <v>0.39</v>
      </c>
      <c r="D33" s="1035">
        <v>0.154</v>
      </c>
      <c r="E33" s="1035">
        <v>0.17799999999999999</v>
      </c>
      <c r="F33" s="1035">
        <v>0.19800000000000001</v>
      </c>
      <c r="G33" s="1035">
        <v>0.25</v>
      </c>
      <c r="H33" s="1035">
        <v>0.36799999999999999</v>
      </c>
      <c r="I33" s="1170" t="s">
        <v>114</v>
      </c>
      <c r="J33" s="1035">
        <v>0.63500000000000001</v>
      </c>
      <c r="K33" s="1035">
        <v>0.25</v>
      </c>
    </row>
    <row r="34" spans="1:11">
      <c r="A34" s="1036">
        <v>2016</v>
      </c>
      <c r="B34" s="1037">
        <v>0.18</v>
      </c>
      <c r="C34" s="1037">
        <v>0.41399999999999998</v>
      </c>
      <c r="D34" s="1037">
        <v>0.124</v>
      </c>
      <c r="E34" s="1037">
        <v>0.20100000000000001</v>
      </c>
      <c r="F34" s="1037">
        <v>0.192</v>
      </c>
      <c r="G34" s="1037">
        <v>0.26600000000000001</v>
      </c>
      <c r="H34" s="1037">
        <v>0.26900000000000002</v>
      </c>
      <c r="I34" s="1037">
        <v>0.14599999999999999</v>
      </c>
      <c r="J34" s="1037">
        <v>0.55100000000000005</v>
      </c>
      <c r="K34" s="1037">
        <v>0.27700000000000002</v>
      </c>
    </row>
    <row r="35" spans="1:11">
      <c r="A35" s="738">
        <v>2017</v>
      </c>
      <c r="B35" s="1035">
        <v>0.159</v>
      </c>
      <c r="C35" s="1035">
        <v>0.41199999999999998</v>
      </c>
      <c r="D35" s="1035">
        <v>0.113</v>
      </c>
      <c r="E35" s="1035">
        <v>0.185</v>
      </c>
      <c r="F35" s="1035">
        <v>0.23699999999999999</v>
      </c>
      <c r="G35" s="1035">
        <v>0.307</v>
      </c>
      <c r="H35" s="1035">
        <v>0.28599999999999998</v>
      </c>
      <c r="I35" s="1035">
        <v>0.184</v>
      </c>
      <c r="J35" s="1035">
        <v>0.65200000000000002</v>
      </c>
      <c r="K35" s="1035">
        <v>0.29599999999999999</v>
      </c>
    </row>
    <row r="36" spans="1:11">
      <c r="A36" s="1036">
        <v>2018</v>
      </c>
      <c r="B36" s="1037">
        <v>0.18099999999999999</v>
      </c>
      <c r="C36" s="1037">
        <v>0.44500000000000001</v>
      </c>
      <c r="D36" s="1037">
        <v>0.14499999999999999</v>
      </c>
      <c r="E36" s="1037">
        <v>0.23300000000000001</v>
      </c>
      <c r="F36" s="1037">
        <v>0.17</v>
      </c>
      <c r="G36" s="1037">
        <v>0.29299999999999998</v>
      </c>
      <c r="H36" s="1037">
        <v>0.27400000000000002</v>
      </c>
      <c r="I36" s="1037">
        <v>0.182</v>
      </c>
      <c r="J36" s="1037">
        <v>0.41799999999999998</v>
      </c>
      <c r="K36" s="1037">
        <v>0.316</v>
      </c>
    </row>
    <row r="37" spans="1:11">
      <c r="A37" s="92">
        <v>2019</v>
      </c>
      <c r="B37" s="1035">
        <v>0.192</v>
      </c>
      <c r="C37" s="1035">
        <v>0.437</v>
      </c>
      <c r="D37" s="1035">
        <v>9.2999999999999999E-2</v>
      </c>
      <c r="E37" s="1035">
        <v>0.189</v>
      </c>
      <c r="F37" s="1035">
        <v>0.20200000000000001</v>
      </c>
      <c r="G37" s="1035">
        <v>0.27</v>
      </c>
      <c r="H37" s="1035">
        <v>0.251</v>
      </c>
      <c r="I37" s="1035">
        <v>0.16</v>
      </c>
      <c r="J37" s="1035">
        <v>0.50900000000000001</v>
      </c>
      <c r="K37" s="1035">
        <v>0.33600000000000002</v>
      </c>
    </row>
    <row r="38" spans="1:11">
      <c r="A38" s="1038">
        <v>2020</v>
      </c>
      <c r="B38" s="1037">
        <v>0.186</v>
      </c>
      <c r="C38" s="1037">
        <v>0.41</v>
      </c>
      <c r="D38" s="1037">
        <v>0.219</v>
      </c>
      <c r="E38" s="1037">
        <v>0.20399999999999999</v>
      </c>
      <c r="F38" s="1037">
        <v>0.191</v>
      </c>
      <c r="G38" s="1037">
        <v>0.41499999999999998</v>
      </c>
      <c r="H38" s="1037">
        <v>0.215</v>
      </c>
      <c r="I38" s="1037">
        <v>0.14799999999999999</v>
      </c>
      <c r="J38" s="1037">
        <v>0.46800000000000003</v>
      </c>
      <c r="K38" s="1037">
        <v>0.28199999999999997</v>
      </c>
    </row>
    <row r="39" spans="1:11">
      <c r="A39" s="92">
        <v>2021</v>
      </c>
      <c r="B39" s="1515">
        <v>0.23699999999999999</v>
      </c>
      <c r="C39" s="1515">
        <v>0.39100000000000001</v>
      </c>
      <c r="D39" s="1515">
        <v>0.13</v>
      </c>
      <c r="E39" s="1515">
        <v>0.185</v>
      </c>
      <c r="F39" s="1515">
        <v>0.215</v>
      </c>
      <c r="G39" s="1515">
        <v>0.25700000000000001</v>
      </c>
      <c r="H39" s="1515">
        <v>0.20200000000000001</v>
      </c>
      <c r="I39" s="1515">
        <v>0.157</v>
      </c>
      <c r="J39" s="1515">
        <v>0.46100000000000002</v>
      </c>
      <c r="K39" s="1515">
        <v>0.36899999999999999</v>
      </c>
    </row>
    <row r="40" spans="1:11">
      <c r="A40" s="2680" t="s">
        <v>902</v>
      </c>
      <c r="B40" s="2681"/>
      <c r="C40" s="2681"/>
      <c r="D40" s="2681"/>
      <c r="E40" s="2681"/>
      <c r="F40" s="2681"/>
      <c r="G40" s="2681"/>
      <c r="H40" s="2681"/>
      <c r="I40" s="2681"/>
      <c r="J40" s="2681"/>
      <c r="K40" s="2682"/>
    </row>
    <row r="42" spans="1:11">
      <c r="A42" s="2779" t="s">
        <v>664</v>
      </c>
      <c r="B42" s="2780"/>
      <c r="C42" s="2780"/>
      <c r="D42" s="2780"/>
      <c r="E42" s="2780"/>
      <c r="F42" s="2780"/>
      <c r="G42" s="2780"/>
      <c r="H42" s="2780"/>
      <c r="I42" s="2780"/>
      <c r="J42" s="2780"/>
      <c r="K42" s="2780"/>
    </row>
    <row r="44" spans="1:11" ht="58.5" customHeight="1">
      <c r="A44" s="2801" t="s">
        <v>665</v>
      </c>
      <c r="B44" s="2802"/>
      <c r="C44" s="2802"/>
      <c r="D44" s="2802"/>
      <c r="E44" s="2802"/>
      <c r="F44" s="2802"/>
      <c r="G44" s="2802"/>
      <c r="H44" s="2802"/>
      <c r="I44" s="2802"/>
      <c r="J44" s="2802"/>
      <c r="K44" s="2803"/>
    </row>
  </sheetData>
  <mergeCells count="14">
    <mergeCell ref="A1:K1"/>
    <mergeCell ref="A3:K3"/>
    <mergeCell ref="A5:A7"/>
    <mergeCell ref="B5:K5"/>
    <mergeCell ref="B6:K6"/>
    <mergeCell ref="A44:K44"/>
    <mergeCell ref="A19:K19"/>
    <mergeCell ref="A21:K21"/>
    <mergeCell ref="A24:K24"/>
    <mergeCell ref="A26:A28"/>
    <mergeCell ref="B27:K27"/>
    <mergeCell ref="A40:K40"/>
    <mergeCell ref="A42:K42"/>
    <mergeCell ref="B26:K26"/>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98BC2-33BD-4888-8919-B88C06BB8192}">
  <dimension ref="A1:M77"/>
  <sheetViews>
    <sheetView workbookViewId="0">
      <selection sqref="A1:I1"/>
    </sheetView>
  </sheetViews>
  <sheetFormatPr defaultColWidth="9" defaultRowHeight="14"/>
  <cols>
    <col min="1" max="1" width="13.58203125" style="63" customWidth="1"/>
    <col min="2" max="9" width="11.5" style="45" customWidth="1"/>
    <col min="10" max="10" width="10" style="45" customWidth="1"/>
    <col min="11" max="11" width="9" style="54"/>
    <col min="12" max="12" width="9" style="45"/>
    <col min="13" max="13" width="10.5" style="45" customWidth="1"/>
    <col min="14" max="16384" width="9" style="45"/>
  </cols>
  <sheetData>
    <row r="1" spans="1:13" ht="25">
      <c r="A1" s="2453" t="s">
        <v>1592</v>
      </c>
      <c r="B1" s="2453"/>
      <c r="C1" s="2453"/>
      <c r="D1" s="2453"/>
      <c r="E1" s="2453"/>
      <c r="F1" s="2453"/>
      <c r="G1" s="2453"/>
      <c r="H1" s="2453"/>
      <c r="I1" s="2453"/>
      <c r="J1" s="1175"/>
      <c r="K1" s="1025"/>
      <c r="L1" s="63"/>
      <c r="M1" s="63"/>
    </row>
    <row r="2" spans="1:13" ht="14.5" thickBot="1"/>
    <row r="3" spans="1:13" ht="55" customHeight="1" thickTop="1" thickBot="1">
      <c r="A3" s="2821" t="s">
        <v>897</v>
      </c>
      <c r="B3" s="2822"/>
      <c r="C3" s="2822"/>
      <c r="D3" s="2822"/>
      <c r="E3" s="2822"/>
      <c r="F3" s="2822"/>
      <c r="G3" s="2822"/>
      <c r="H3" s="2822"/>
      <c r="I3" s="2823"/>
    </row>
    <row r="4" spans="1:13" ht="14.5" thickTop="1">
      <c r="A4" s="7"/>
      <c r="B4" s="7"/>
      <c r="C4" s="7"/>
      <c r="D4" s="7"/>
      <c r="E4" s="7"/>
      <c r="F4" s="7"/>
      <c r="G4" s="7"/>
      <c r="H4" s="7"/>
      <c r="I4" s="7"/>
    </row>
    <row r="5" spans="1:13" ht="17.5">
      <c r="A5" s="3078" t="s">
        <v>338</v>
      </c>
      <c r="B5" s="3079" t="s">
        <v>903</v>
      </c>
      <c r="C5" s="3080"/>
      <c r="D5" s="3080"/>
      <c r="E5" s="3080"/>
      <c r="F5" s="3080"/>
      <c r="G5" s="3080"/>
      <c r="H5" s="3080"/>
      <c r="I5" s="3081"/>
      <c r="K5" s="29"/>
    </row>
    <row r="6" spans="1:13" ht="17.5">
      <c r="A6" s="2638"/>
      <c r="B6" s="2640" t="s">
        <v>673</v>
      </c>
      <c r="C6" s="2641"/>
      <c r="D6" s="2641"/>
      <c r="E6" s="2642"/>
      <c r="F6" s="2640" t="s">
        <v>674</v>
      </c>
      <c r="G6" s="2641"/>
      <c r="H6" s="2641"/>
      <c r="I6" s="2643"/>
      <c r="K6" s="29"/>
    </row>
    <row r="7" spans="1:13" s="66" customFormat="1" ht="27.5">
      <c r="A7" s="2639"/>
      <c r="B7" s="1031" t="s">
        <v>661</v>
      </c>
      <c r="C7" s="1032" t="s">
        <v>86</v>
      </c>
      <c r="D7" s="1032" t="s">
        <v>662</v>
      </c>
      <c r="E7" s="1033" t="s">
        <v>663</v>
      </c>
      <c r="F7" s="1031" t="s">
        <v>661</v>
      </c>
      <c r="G7" s="1032" t="s">
        <v>86</v>
      </c>
      <c r="H7" s="1032" t="s">
        <v>662</v>
      </c>
      <c r="I7" s="1034" t="s">
        <v>663</v>
      </c>
      <c r="K7" s="49"/>
    </row>
    <row r="8" spans="1:13">
      <c r="A8" s="92">
        <v>2011</v>
      </c>
      <c r="B8" s="366">
        <v>222700</v>
      </c>
      <c r="C8" s="1035">
        <v>0.224</v>
      </c>
      <c r="D8" s="1035">
        <v>0.20899999999999999</v>
      </c>
      <c r="E8" s="341">
        <v>0.24</v>
      </c>
      <c r="F8" s="366">
        <v>61400</v>
      </c>
      <c r="G8" s="1035">
        <v>0.39100000000000001</v>
      </c>
      <c r="H8" s="1035">
        <v>0.35699999999999998</v>
      </c>
      <c r="I8" s="1035">
        <v>0.42699999999999999</v>
      </c>
    </row>
    <row r="9" spans="1:13">
      <c r="A9" s="98">
        <v>2012</v>
      </c>
      <c r="B9" s="374">
        <v>246500</v>
      </c>
      <c r="C9" s="1037">
        <v>0.24199999999999999</v>
      </c>
      <c r="D9" s="1037">
        <v>0.22600000000000001</v>
      </c>
      <c r="E9" s="343">
        <v>0.25900000000000001</v>
      </c>
      <c r="F9" s="374">
        <v>79600</v>
      </c>
      <c r="G9" s="1037">
        <v>0.41599999999999998</v>
      </c>
      <c r="H9" s="1037">
        <v>0.378</v>
      </c>
      <c r="I9" s="1037">
        <v>0.45600000000000002</v>
      </c>
    </row>
    <row r="10" spans="1:13">
      <c r="A10" s="92">
        <v>2013</v>
      </c>
      <c r="B10" s="366">
        <v>230800</v>
      </c>
      <c r="C10" s="1035">
        <v>0.222</v>
      </c>
      <c r="D10" s="1035">
        <v>0.20799999999999999</v>
      </c>
      <c r="E10" s="341">
        <v>0.23699999999999999</v>
      </c>
      <c r="F10" s="366">
        <v>72700</v>
      </c>
      <c r="G10" s="1035">
        <v>0.39200000000000002</v>
      </c>
      <c r="H10" s="1035">
        <v>0.35699999999999998</v>
      </c>
      <c r="I10" s="1035">
        <v>0.42799999999999999</v>
      </c>
    </row>
    <row r="11" spans="1:13">
      <c r="A11" s="98">
        <v>2014</v>
      </c>
      <c r="B11" s="374">
        <v>226900</v>
      </c>
      <c r="C11" s="1037">
        <v>0.22500000000000001</v>
      </c>
      <c r="D11" s="1037">
        <v>0.21</v>
      </c>
      <c r="E11" s="343">
        <v>0.24</v>
      </c>
      <c r="F11" s="374">
        <v>70500</v>
      </c>
      <c r="G11" s="1037">
        <v>0.379</v>
      </c>
      <c r="H11" s="1037">
        <v>0.34599999999999997</v>
      </c>
      <c r="I11" s="1037">
        <v>0.41299999999999998</v>
      </c>
    </row>
    <row r="12" spans="1:13">
      <c r="A12" s="92">
        <v>2015</v>
      </c>
      <c r="B12" s="366">
        <v>237300</v>
      </c>
      <c r="C12" s="1035">
        <v>0.23100000000000001</v>
      </c>
      <c r="D12" s="1035">
        <v>0.217</v>
      </c>
      <c r="E12" s="341">
        <v>0.246</v>
      </c>
      <c r="F12" s="366">
        <v>73900</v>
      </c>
      <c r="G12" s="1035">
        <v>0.39</v>
      </c>
      <c r="H12" s="1035">
        <v>0.35599999999999998</v>
      </c>
      <c r="I12" s="1035">
        <v>0.42499999999999999</v>
      </c>
    </row>
    <row r="13" spans="1:13">
      <c r="A13" s="98">
        <v>2016</v>
      </c>
      <c r="B13" s="374">
        <v>251200</v>
      </c>
      <c r="C13" s="1037">
        <v>0.245</v>
      </c>
      <c r="D13" s="1037">
        <v>0.23100000000000001</v>
      </c>
      <c r="E13" s="343">
        <v>0.26</v>
      </c>
      <c r="F13" s="374">
        <v>78400</v>
      </c>
      <c r="G13" s="1037">
        <v>0.41399999999999998</v>
      </c>
      <c r="H13" s="1037">
        <v>0.38300000000000001</v>
      </c>
      <c r="I13" s="1037">
        <v>0.44600000000000001</v>
      </c>
    </row>
    <row r="14" spans="1:13">
      <c r="A14" s="92">
        <v>2017</v>
      </c>
      <c r="B14" s="366">
        <v>247700</v>
      </c>
      <c r="C14" s="1035">
        <v>0.24399999999999999</v>
      </c>
      <c r="D14" s="1035">
        <v>0.23</v>
      </c>
      <c r="E14" s="341">
        <v>0.25900000000000001</v>
      </c>
      <c r="F14" s="366">
        <v>75200</v>
      </c>
      <c r="G14" s="1035">
        <v>0.41199999999999998</v>
      </c>
      <c r="H14" s="1035">
        <v>0.38</v>
      </c>
      <c r="I14" s="1035">
        <v>0.44400000000000001</v>
      </c>
    </row>
    <row r="15" spans="1:13">
      <c r="A15" s="1036">
        <v>2018</v>
      </c>
      <c r="B15" s="374">
        <v>259500</v>
      </c>
      <c r="C15" s="1037">
        <v>0.25800000000000001</v>
      </c>
      <c r="D15" s="1037">
        <v>0.24399999999999999</v>
      </c>
      <c r="E15" s="343">
        <v>0.27300000000000002</v>
      </c>
      <c r="F15" s="374">
        <v>80400</v>
      </c>
      <c r="G15" s="1037">
        <v>0.44500000000000001</v>
      </c>
      <c r="H15" s="1037">
        <v>0.41099999999999998</v>
      </c>
      <c r="I15" s="1037">
        <v>0.48</v>
      </c>
    </row>
    <row r="16" spans="1:13">
      <c r="A16" s="92">
        <v>2019</v>
      </c>
      <c r="B16" s="366">
        <v>262600</v>
      </c>
      <c r="C16" s="1035">
        <v>0.25600000000000001</v>
      </c>
      <c r="D16" s="1035">
        <v>0.24199999999999999</v>
      </c>
      <c r="E16" s="341">
        <v>0.27100000000000002</v>
      </c>
      <c r="F16" s="366">
        <v>79000</v>
      </c>
      <c r="G16" s="1035">
        <v>0.437</v>
      </c>
      <c r="H16" s="1035">
        <v>0.40300000000000002</v>
      </c>
      <c r="I16" s="1035">
        <v>0.47099999999999997</v>
      </c>
    </row>
    <row r="17" spans="1:11">
      <c r="A17" s="1038">
        <v>2020</v>
      </c>
      <c r="B17" s="374">
        <v>256100</v>
      </c>
      <c r="C17" s="1037">
        <v>0.251</v>
      </c>
      <c r="D17" s="1037">
        <v>0.23699999999999999</v>
      </c>
      <c r="E17" s="343">
        <v>0.26600000000000001</v>
      </c>
      <c r="F17" s="374">
        <v>76500</v>
      </c>
      <c r="G17" s="1037">
        <v>0.41</v>
      </c>
      <c r="H17" s="1037">
        <v>0.377</v>
      </c>
      <c r="I17" s="1037">
        <v>0.44400000000000001</v>
      </c>
    </row>
    <row r="18" spans="1:11">
      <c r="A18" s="92">
        <v>2021</v>
      </c>
      <c r="B18" s="51">
        <v>266700</v>
      </c>
      <c r="C18" s="1515">
        <v>0.26400000000000001</v>
      </c>
      <c r="D18" s="1515">
        <v>0.249</v>
      </c>
      <c r="E18" s="1853">
        <v>0.27900000000000003</v>
      </c>
      <c r="F18" s="1533">
        <v>81700</v>
      </c>
      <c r="G18" s="1515">
        <v>0.39100000000000001</v>
      </c>
      <c r="H18" s="1515">
        <v>0.35799999999999998</v>
      </c>
      <c r="I18" s="1515">
        <v>0.42399999999999999</v>
      </c>
    </row>
    <row r="19" spans="1:11">
      <c r="A19" s="7"/>
      <c r="B19" s="7"/>
      <c r="C19" s="7"/>
      <c r="D19" s="7"/>
      <c r="E19" s="7"/>
      <c r="F19" s="7"/>
      <c r="G19" s="7"/>
      <c r="H19" s="7"/>
      <c r="I19" s="7"/>
    </row>
    <row r="20" spans="1:11">
      <c r="A20" s="2778" t="s">
        <v>664</v>
      </c>
      <c r="B20" s="2515"/>
      <c r="C20" s="2515"/>
      <c r="D20" s="2515"/>
      <c r="E20" s="2515"/>
      <c r="F20" s="2515"/>
      <c r="G20" s="2515"/>
      <c r="H20" s="2515"/>
      <c r="I20" s="2515"/>
    </row>
    <row r="21" spans="1:11">
      <c r="A21" s="22"/>
      <c r="B21" s="22"/>
      <c r="C21" s="22"/>
      <c r="D21" s="22"/>
      <c r="E21" s="22"/>
      <c r="F21" s="22"/>
      <c r="G21" s="22"/>
      <c r="H21" s="22"/>
      <c r="I21" s="22"/>
    </row>
    <row r="22" spans="1:11">
      <c r="A22" s="22"/>
      <c r="B22" s="22"/>
      <c r="C22" s="22"/>
      <c r="D22" s="22"/>
      <c r="E22" s="22"/>
      <c r="F22" s="22"/>
      <c r="G22" s="22"/>
      <c r="H22" s="22"/>
      <c r="I22" s="22"/>
    </row>
    <row r="23" spans="1:11" ht="17.5">
      <c r="A23" s="2638" t="s">
        <v>338</v>
      </c>
      <c r="B23" s="3075" t="s">
        <v>904</v>
      </c>
      <c r="C23" s="3076"/>
      <c r="D23" s="3076"/>
      <c r="E23" s="3076"/>
      <c r="F23" s="3076"/>
      <c r="G23" s="3076"/>
      <c r="H23" s="3076"/>
      <c r="I23" s="3077"/>
      <c r="K23" s="29"/>
    </row>
    <row r="24" spans="1:11" ht="17.5">
      <c r="A24" s="2638"/>
      <c r="B24" s="2640" t="s">
        <v>673</v>
      </c>
      <c r="C24" s="2641"/>
      <c r="D24" s="2641"/>
      <c r="E24" s="2642"/>
      <c r="F24" s="2640" t="s">
        <v>674</v>
      </c>
      <c r="G24" s="2641"/>
      <c r="H24" s="2641"/>
      <c r="I24" s="2643"/>
      <c r="K24" s="29"/>
    </row>
    <row r="25" spans="1:11" s="66" customFormat="1" ht="27.5">
      <c r="A25" s="2639"/>
      <c r="B25" s="1031" t="s">
        <v>661</v>
      </c>
      <c r="C25" s="1032" t="s">
        <v>86</v>
      </c>
      <c r="D25" s="1032" t="s">
        <v>662</v>
      </c>
      <c r="E25" s="1033" t="s">
        <v>663</v>
      </c>
      <c r="F25" s="1031" t="s">
        <v>661</v>
      </c>
      <c r="G25" s="1032" t="s">
        <v>86</v>
      </c>
      <c r="H25" s="1032" t="s">
        <v>662</v>
      </c>
      <c r="I25" s="1034" t="s">
        <v>663</v>
      </c>
      <c r="K25" s="49"/>
    </row>
    <row r="26" spans="1:11">
      <c r="A26" s="92">
        <v>2011</v>
      </c>
      <c r="B26" s="1043">
        <v>343900</v>
      </c>
      <c r="C26" s="1035">
        <v>0.33600000000000002</v>
      </c>
      <c r="D26" s="1035">
        <v>0.31900000000000001</v>
      </c>
      <c r="E26" s="341">
        <v>0.35399999999999998</v>
      </c>
      <c r="F26" s="366">
        <v>53500</v>
      </c>
      <c r="G26" s="1035">
        <v>0.32400000000000001</v>
      </c>
      <c r="H26" s="1035">
        <v>0.28799999999999998</v>
      </c>
      <c r="I26" s="1035">
        <v>0.36099999999999999</v>
      </c>
    </row>
    <row r="27" spans="1:11">
      <c r="A27" s="98">
        <v>2012</v>
      </c>
      <c r="B27" s="1045">
        <v>339300</v>
      </c>
      <c r="C27" s="1037">
        <v>0.32</v>
      </c>
      <c r="D27" s="1037">
        <v>0.30399999999999999</v>
      </c>
      <c r="E27" s="343">
        <v>0.33700000000000002</v>
      </c>
      <c r="F27" s="374">
        <v>58600</v>
      </c>
      <c r="G27" s="1037">
        <v>0.307</v>
      </c>
      <c r="H27" s="1037">
        <v>0.27200000000000002</v>
      </c>
      <c r="I27" s="1037">
        <v>0.34399999999999997</v>
      </c>
    </row>
    <row r="28" spans="1:11">
      <c r="A28" s="92">
        <v>2013</v>
      </c>
      <c r="B28" s="1043">
        <v>355100</v>
      </c>
      <c r="C28" s="1035">
        <v>0.33700000000000002</v>
      </c>
      <c r="D28" s="1035">
        <v>0.32100000000000001</v>
      </c>
      <c r="E28" s="341">
        <v>0.35399999999999998</v>
      </c>
      <c r="F28" s="366">
        <v>60700</v>
      </c>
      <c r="G28" s="1035">
        <v>0.32900000000000001</v>
      </c>
      <c r="H28" s="1035">
        <v>0.29699999999999999</v>
      </c>
      <c r="I28" s="1035">
        <v>0.36199999999999999</v>
      </c>
    </row>
    <row r="29" spans="1:11">
      <c r="A29" s="98">
        <v>2014</v>
      </c>
      <c r="B29" s="1045">
        <v>375200</v>
      </c>
      <c r="C29" s="1037">
        <v>0.35899999999999999</v>
      </c>
      <c r="D29" s="1037">
        <v>0.34200000000000003</v>
      </c>
      <c r="E29" s="343">
        <v>0.377</v>
      </c>
      <c r="F29" s="374">
        <v>66800</v>
      </c>
      <c r="G29" s="1037">
        <v>0.35899999999999999</v>
      </c>
      <c r="H29" s="1037">
        <v>0.32500000000000001</v>
      </c>
      <c r="I29" s="1037">
        <v>0.39400000000000002</v>
      </c>
    </row>
    <row r="30" spans="1:11">
      <c r="A30" s="92">
        <v>2015</v>
      </c>
      <c r="B30" s="1043">
        <v>361900</v>
      </c>
      <c r="C30" s="1035">
        <v>0.34100000000000003</v>
      </c>
      <c r="D30" s="1035">
        <v>0.32400000000000001</v>
      </c>
      <c r="E30" s="341">
        <v>0.35799999999999998</v>
      </c>
      <c r="F30" s="366">
        <v>68800</v>
      </c>
      <c r="G30" s="1035">
        <v>0.35299999999999998</v>
      </c>
      <c r="H30" s="1035">
        <v>0.31900000000000001</v>
      </c>
      <c r="I30" s="1035">
        <v>0.38800000000000001</v>
      </c>
    </row>
    <row r="31" spans="1:11">
      <c r="A31" s="98">
        <v>2016</v>
      </c>
      <c r="B31" s="1045">
        <v>354200</v>
      </c>
      <c r="C31" s="1037">
        <v>0.33600000000000002</v>
      </c>
      <c r="D31" s="1037">
        <v>0.32</v>
      </c>
      <c r="E31" s="343">
        <v>0.35299999999999998</v>
      </c>
      <c r="F31" s="374">
        <v>59600</v>
      </c>
      <c r="G31" s="1037">
        <v>0.312</v>
      </c>
      <c r="H31" s="1037">
        <v>0.28199999999999997</v>
      </c>
      <c r="I31" s="1037">
        <v>0.34399999999999997</v>
      </c>
    </row>
    <row r="32" spans="1:11">
      <c r="A32" s="92">
        <v>2017</v>
      </c>
      <c r="B32" s="1043">
        <v>363700</v>
      </c>
      <c r="C32" s="1035">
        <v>0.34599999999999997</v>
      </c>
      <c r="D32" s="1035">
        <v>0.33</v>
      </c>
      <c r="E32" s="341">
        <v>0.36199999999999999</v>
      </c>
      <c r="F32" s="366">
        <v>60300</v>
      </c>
      <c r="G32" s="1035">
        <v>0.32800000000000001</v>
      </c>
      <c r="H32" s="1035">
        <v>0.29799999999999999</v>
      </c>
      <c r="I32" s="1035">
        <v>0.36</v>
      </c>
    </row>
    <row r="33" spans="1:11">
      <c r="A33" s="1036">
        <v>2018</v>
      </c>
      <c r="B33" s="1045">
        <v>359300</v>
      </c>
      <c r="C33" s="1037">
        <v>0.34200000000000003</v>
      </c>
      <c r="D33" s="1037">
        <v>0.32700000000000001</v>
      </c>
      <c r="E33" s="343">
        <v>0.35799999999999998</v>
      </c>
      <c r="F33" s="374">
        <v>58400</v>
      </c>
      <c r="G33" s="1037">
        <v>0.31</v>
      </c>
      <c r="H33" s="1037">
        <v>0.27900000000000003</v>
      </c>
      <c r="I33" s="1037">
        <v>0.34399999999999997</v>
      </c>
    </row>
    <row r="34" spans="1:11">
      <c r="A34" s="92">
        <v>2019</v>
      </c>
      <c r="B34" s="1043">
        <v>348400</v>
      </c>
      <c r="C34" s="1035">
        <v>0.33</v>
      </c>
      <c r="D34" s="1035">
        <v>0.315</v>
      </c>
      <c r="E34" s="341">
        <v>0.34599999999999997</v>
      </c>
      <c r="F34" s="366">
        <v>51900</v>
      </c>
      <c r="G34" s="1035">
        <v>0.28799999999999998</v>
      </c>
      <c r="H34" s="1035">
        <v>0.25900000000000001</v>
      </c>
      <c r="I34" s="1035">
        <v>0.31900000000000001</v>
      </c>
    </row>
    <row r="35" spans="1:11">
      <c r="A35" s="1038">
        <v>2020</v>
      </c>
      <c r="B35" s="1045">
        <v>351000</v>
      </c>
      <c r="C35" s="1037">
        <v>0.33300000000000002</v>
      </c>
      <c r="D35" s="1037">
        <v>0.318</v>
      </c>
      <c r="E35" s="343">
        <v>0.34899999999999998</v>
      </c>
      <c r="F35" s="374">
        <v>60300</v>
      </c>
      <c r="G35" s="1037">
        <v>0.314</v>
      </c>
      <c r="H35" s="1037">
        <v>0.28299999999999997</v>
      </c>
      <c r="I35" s="1037">
        <v>0.34699999999999998</v>
      </c>
    </row>
    <row r="36" spans="1:11">
      <c r="A36" s="92">
        <v>2021</v>
      </c>
      <c r="B36" s="51">
        <v>377400</v>
      </c>
      <c r="C36" s="1515">
        <v>0.34799999999999998</v>
      </c>
      <c r="D36" s="1515">
        <v>0.33200000000000002</v>
      </c>
      <c r="E36" s="1516">
        <v>0.36499999999999999</v>
      </c>
      <c r="F36" s="458">
        <v>76000</v>
      </c>
      <c r="G36" s="1515">
        <v>0.35499999999999998</v>
      </c>
      <c r="H36" s="1515">
        <v>0.32200000000000001</v>
      </c>
      <c r="I36" s="1515">
        <v>0.39100000000000001</v>
      </c>
    </row>
    <row r="37" spans="1:11">
      <c r="A37" s="7"/>
      <c r="B37" s="7"/>
      <c r="C37" s="7"/>
      <c r="D37" s="7"/>
      <c r="E37" s="7"/>
      <c r="F37" s="7"/>
      <c r="G37" s="7"/>
      <c r="H37" s="7"/>
      <c r="I37" s="7"/>
    </row>
    <row r="38" spans="1:11">
      <c r="A38" s="2778" t="s">
        <v>664</v>
      </c>
      <c r="B38" s="2515"/>
      <c r="C38" s="2515"/>
      <c r="D38" s="2515"/>
      <c r="E38" s="2515"/>
      <c r="F38" s="2515"/>
      <c r="G38" s="2515"/>
      <c r="H38" s="2515"/>
      <c r="I38" s="2515"/>
    </row>
    <row r="39" spans="1:11">
      <c r="A39" s="22"/>
      <c r="B39" s="22"/>
      <c r="C39" s="22"/>
      <c r="D39" s="22"/>
      <c r="E39" s="22"/>
      <c r="F39" s="22"/>
      <c r="G39" s="22"/>
      <c r="H39" s="22"/>
      <c r="I39" s="22"/>
    </row>
    <row r="40" spans="1:11">
      <c r="A40" s="22"/>
      <c r="B40" s="22"/>
      <c r="C40" s="22"/>
      <c r="D40" s="22"/>
      <c r="E40" s="22"/>
      <c r="F40" s="22"/>
      <c r="G40" s="22"/>
      <c r="H40" s="22"/>
      <c r="I40" s="22"/>
    </row>
    <row r="41" spans="1:11" ht="17.5">
      <c r="A41" s="2638" t="s">
        <v>338</v>
      </c>
      <c r="B41" s="3075" t="s">
        <v>905</v>
      </c>
      <c r="C41" s="3076"/>
      <c r="D41" s="3076"/>
      <c r="E41" s="3076"/>
      <c r="F41" s="3076"/>
      <c r="G41" s="3076"/>
      <c r="H41" s="3076"/>
      <c r="I41" s="3077"/>
      <c r="K41" s="29"/>
    </row>
    <row r="42" spans="1:11" ht="17.5">
      <c r="A42" s="2638"/>
      <c r="B42" s="2640" t="s">
        <v>673</v>
      </c>
      <c r="C42" s="2641"/>
      <c r="D42" s="2641"/>
      <c r="E42" s="2642"/>
      <c r="F42" s="2640" t="s">
        <v>674</v>
      </c>
      <c r="G42" s="2641"/>
      <c r="H42" s="2641"/>
      <c r="I42" s="2643"/>
      <c r="K42" s="29"/>
    </row>
    <row r="43" spans="1:11" s="66" customFormat="1" ht="27.5">
      <c r="A43" s="2639"/>
      <c r="B43" s="1031" t="s">
        <v>661</v>
      </c>
      <c r="C43" s="1032" t="s">
        <v>86</v>
      </c>
      <c r="D43" s="1032" t="s">
        <v>662</v>
      </c>
      <c r="E43" s="1033" t="s">
        <v>663</v>
      </c>
      <c r="F43" s="1031" t="s">
        <v>661</v>
      </c>
      <c r="G43" s="1032" t="s">
        <v>86</v>
      </c>
      <c r="H43" s="1032" t="s">
        <v>662</v>
      </c>
      <c r="I43" s="1034" t="s">
        <v>663</v>
      </c>
      <c r="K43" s="49"/>
    </row>
    <row r="44" spans="1:11">
      <c r="A44" s="92">
        <v>2011</v>
      </c>
      <c r="B44" s="1043">
        <v>421300</v>
      </c>
      <c r="C44" s="1035">
        <v>0.41299999999999998</v>
      </c>
      <c r="D44" s="1035">
        <v>0.39500000000000002</v>
      </c>
      <c r="E44" s="341">
        <v>0.43099999999999999</v>
      </c>
      <c r="F44" s="366">
        <v>47900</v>
      </c>
      <c r="G44" s="1035">
        <v>0.27100000000000002</v>
      </c>
      <c r="H44" s="1035">
        <v>0.23799999999999999</v>
      </c>
      <c r="I44" s="1035">
        <v>0.307</v>
      </c>
    </row>
    <row r="45" spans="1:11">
      <c r="A45" s="98">
        <v>2012</v>
      </c>
      <c r="B45" s="1045">
        <v>430300</v>
      </c>
      <c r="C45" s="1037">
        <v>0.41099999999999998</v>
      </c>
      <c r="D45" s="1037">
        <v>0.39400000000000002</v>
      </c>
      <c r="E45" s="343">
        <v>0.42899999999999999</v>
      </c>
      <c r="F45" s="374">
        <v>49900</v>
      </c>
      <c r="G45" s="1037">
        <v>0.25800000000000001</v>
      </c>
      <c r="H45" s="1037">
        <v>0.22500000000000001</v>
      </c>
      <c r="I45" s="1037">
        <v>0.29399999999999998</v>
      </c>
    </row>
    <row r="46" spans="1:11">
      <c r="A46" s="92">
        <v>2013</v>
      </c>
      <c r="B46" s="1043">
        <v>445100</v>
      </c>
      <c r="C46" s="1035">
        <v>0.41799999999999998</v>
      </c>
      <c r="D46" s="1035">
        <v>0.40100000000000002</v>
      </c>
      <c r="E46" s="341">
        <v>0.435</v>
      </c>
      <c r="F46" s="366">
        <v>53400</v>
      </c>
      <c r="G46" s="1035">
        <v>0.26600000000000001</v>
      </c>
      <c r="H46" s="1035">
        <v>0.23699999999999999</v>
      </c>
      <c r="I46" s="1035">
        <v>0.29799999999999999</v>
      </c>
    </row>
    <row r="47" spans="1:11">
      <c r="A47" s="98">
        <v>2014</v>
      </c>
      <c r="B47" s="1045">
        <v>407100</v>
      </c>
      <c r="C47" s="1037">
        <v>0.39200000000000002</v>
      </c>
      <c r="D47" s="1037">
        <v>0.375</v>
      </c>
      <c r="E47" s="343">
        <v>0.41</v>
      </c>
      <c r="F47" s="374">
        <v>47500</v>
      </c>
      <c r="G47" s="1037">
        <v>0.245</v>
      </c>
      <c r="H47" s="1037">
        <v>0.215</v>
      </c>
      <c r="I47" s="1037">
        <v>0.27700000000000002</v>
      </c>
    </row>
    <row r="48" spans="1:11">
      <c r="A48" s="92">
        <v>2015</v>
      </c>
      <c r="B48" s="1043">
        <v>430300</v>
      </c>
      <c r="C48" s="1035">
        <v>0.40600000000000003</v>
      </c>
      <c r="D48" s="1035">
        <v>0.38900000000000001</v>
      </c>
      <c r="E48" s="341">
        <v>0.42299999999999999</v>
      </c>
      <c r="F48" s="366">
        <v>52500</v>
      </c>
      <c r="G48" s="1035">
        <v>0.24399999999999999</v>
      </c>
      <c r="H48" s="1035">
        <v>0.216</v>
      </c>
      <c r="I48" s="1035">
        <v>0.27400000000000002</v>
      </c>
    </row>
    <row r="49" spans="1:11">
      <c r="A49" s="98">
        <v>2016</v>
      </c>
      <c r="B49" s="1045">
        <v>410000</v>
      </c>
      <c r="C49" s="1037">
        <v>0.38700000000000001</v>
      </c>
      <c r="D49" s="1037">
        <v>0.37</v>
      </c>
      <c r="E49" s="343">
        <v>0.40300000000000002</v>
      </c>
      <c r="F49" s="374">
        <v>50900</v>
      </c>
      <c r="G49" s="1037">
        <v>0.25900000000000001</v>
      </c>
      <c r="H49" s="1037">
        <v>0.23</v>
      </c>
      <c r="I49" s="1037">
        <v>0.28899999999999998</v>
      </c>
    </row>
    <row r="50" spans="1:11">
      <c r="A50" s="92">
        <v>2017</v>
      </c>
      <c r="B50" s="1043">
        <v>403200</v>
      </c>
      <c r="C50" s="1035">
        <v>0.38500000000000001</v>
      </c>
      <c r="D50" s="1035">
        <v>0.36899999999999999</v>
      </c>
      <c r="E50" s="341">
        <v>0.40100000000000002</v>
      </c>
      <c r="F50" s="366">
        <v>47700</v>
      </c>
      <c r="G50" s="1035">
        <v>0.251</v>
      </c>
      <c r="H50" s="1035">
        <v>0.223</v>
      </c>
      <c r="I50" s="1035">
        <v>0.28100000000000003</v>
      </c>
    </row>
    <row r="51" spans="1:11">
      <c r="A51" s="1036">
        <v>2018</v>
      </c>
      <c r="B51" s="1045">
        <v>392300</v>
      </c>
      <c r="C51" s="1037">
        <v>0.375</v>
      </c>
      <c r="D51" s="1037">
        <v>0.35799999999999998</v>
      </c>
      <c r="E51" s="343">
        <v>0.39100000000000001</v>
      </c>
      <c r="F51" s="374">
        <v>44100</v>
      </c>
      <c r="G51" s="1037">
        <v>0.23300000000000001</v>
      </c>
      <c r="H51" s="1037">
        <v>0.20200000000000001</v>
      </c>
      <c r="I51" s="1037">
        <v>0.26600000000000001</v>
      </c>
    </row>
    <row r="52" spans="1:11">
      <c r="A52" s="92">
        <v>2019</v>
      </c>
      <c r="B52" s="1043">
        <v>407500</v>
      </c>
      <c r="C52" s="1035">
        <v>0.38400000000000001</v>
      </c>
      <c r="D52" s="1035">
        <v>0.36799999999999999</v>
      </c>
      <c r="E52" s="341">
        <v>0.4</v>
      </c>
      <c r="F52" s="366">
        <v>46500</v>
      </c>
      <c r="G52" s="1035">
        <v>0.254</v>
      </c>
      <c r="H52" s="1035">
        <v>0.22500000000000001</v>
      </c>
      <c r="I52" s="1035">
        <v>0.28499999999999998</v>
      </c>
    </row>
    <row r="53" spans="1:11">
      <c r="A53" s="1038">
        <v>2020</v>
      </c>
      <c r="B53" s="1045">
        <v>408500</v>
      </c>
      <c r="C53" s="1037">
        <v>0.39</v>
      </c>
      <c r="D53" s="1037">
        <v>0.374</v>
      </c>
      <c r="E53" s="343">
        <v>0.40600000000000003</v>
      </c>
      <c r="F53" s="374">
        <v>51000</v>
      </c>
      <c r="G53" s="1037">
        <v>0.25900000000000001</v>
      </c>
      <c r="H53" s="1037">
        <v>0.23100000000000001</v>
      </c>
      <c r="I53" s="1037">
        <v>0.28999999999999998</v>
      </c>
    </row>
    <row r="54" spans="1:11">
      <c r="A54" s="92">
        <v>2021</v>
      </c>
      <c r="B54" s="51">
        <v>398200</v>
      </c>
      <c r="C54" s="1515">
        <v>0.36599999999999999</v>
      </c>
      <c r="D54" s="1515">
        <v>0.35</v>
      </c>
      <c r="E54" s="1853">
        <v>0.38200000000000001</v>
      </c>
      <c r="F54" s="1533">
        <v>53500</v>
      </c>
      <c r="G54" s="1515">
        <v>0.24</v>
      </c>
      <c r="H54" s="1515">
        <v>0.21099999999999999</v>
      </c>
      <c r="I54" s="1515">
        <v>0.27100000000000002</v>
      </c>
    </row>
    <row r="55" spans="1:11">
      <c r="A55" s="7"/>
      <c r="B55" s="7"/>
      <c r="C55" s="7"/>
      <c r="D55" s="7"/>
      <c r="E55" s="7"/>
      <c r="F55" s="7"/>
      <c r="G55" s="7"/>
      <c r="H55" s="7"/>
      <c r="I55" s="7"/>
    </row>
    <row r="56" spans="1:11">
      <c r="A56" s="2778" t="s">
        <v>664</v>
      </c>
      <c r="B56" s="2515"/>
      <c r="C56" s="2515"/>
      <c r="D56" s="2515"/>
      <c r="E56" s="2515"/>
      <c r="F56" s="2515"/>
      <c r="G56" s="2515"/>
      <c r="H56" s="2515"/>
      <c r="I56" s="2515"/>
    </row>
    <row r="57" spans="1:11">
      <c r="A57" s="22"/>
      <c r="B57" s="22"/>
      <c r="C57" s="22"/>
      <c r="D57" s="22"/>
      <c r="E57" s="22"/>
      <c r="F57" s="22"/>
      <c r="G57" s="22"/>
      <c r="H57" s="22"/>
      <c r="I57" s="22"/>
    </row>
    <row r="58" spans="1:11">
      <c r="A58" s="22"/>
      <c r="B58" s="22"/>
      <c r="C58" s="22"/>
      <c r="D58" s="22"/>
      <c r="E58" s="22"/>
      <c r="F58" s="22"/>
      <c r="G58" s="22"/>
      <c r="H58" s="22"/>
      <c r="I58" s="22"/>
    </row>
    <row r="59" spans="1:11" ht="17.5">
      <c r="A59" s="2638" t="s">
        <v>338</v>
      </c>
      <c r="B59" s="3075" t="s">
        <v>906</v>
      </c>
      <c r="C59" s="3076"/>
      <c r="D59" s="3076"/>
      <c r="E59" s="3076"/>
      <c r="F59" s="3076"/>
      <c r="G59" s="3076"/>
      <c r="H59" s="3076"/>
      <c r="I59" s="3077"/>
      <c r="K59" s="29"/>
    </row>
    <row r="60" spans="1:11" ht="17.5">
      <c r="A60" s="2638"/>
      <c r="B60" s="2640" t="s">
        <v>673</v>
      </c>
      <c r="C60" s="2641"/>
      <c r="D60" s="2641"/>
      <c r="E60" s="2642"/>
      <c r="F60" s="2640" t="s">
        <v>674</v>
      </c>
      <c r="G60" s="2641"/>
      <c r="H60" s="2641"/>
      <c r="I60" s="2643"/>
      <c r="K60" s="29"/>
    </row>
    <row r="61" spans="1:11" s="66" customFormat="1" ht="27.5">
      <c r="A61" s="2639"/>
      <c r="B61" s="1031" t="s">
        <v>661</v>
      </c>
      <c r="C61" s="1032" t="s">
        <v>86</v>
      </c>
      <c r="D61" s="1032" t="s">
        <v>662</v>
      </c>
      <c r="E61" s="1033" t="s">
        <v>663</v>
      </c>
      <c r="F61" s="1031" t="s">
        <v>661</v>
      </c>
      <c r="G61" s="1032" t="s">
        <v>86</v>
      </c>
      <c r="H61" s="1032" t="s">
        <v>662</v>
      </c>
      <c r="I61" s="1034" t="s">
        <v>663</v>
      </c>
      <c r="K61" s="49"/>
    </row>
    <row r="62" spans="1:11">
      <c r="A62" s="92">
        <v>2011</v>
      </c>
      <c r="B62" s="1043">
        <v>28100</v>
      </c>
      <c r="C62" s="1035">
        <v>2.7E-2</v>
      </c>
      <c r="D62" s="1035">
        <v>2.1000000000000001E-2</v>
      </c>
      <c r="E62" s="341">
        <v>3.4000000000000002E-2</v>
      </c>
      <c r="F62" s="308" t="s">
        <v>114</v>
      </c>
      <c r="G62" s="307" t="s">
        <v>114</v>
      </c>
      <c r="H62" s="307" t="s">
        <v>114</v>
      </c>
      <c r="I62" s="307" t="s">
        <v>114</v>
      </c>
    </row>
    <row r="63" spans="1:11">
      <c r="A63" s="98">
        <v>2012</v>
      </c>
      <c r="B63" s="1045">
        <v>28600</v>
      </c>
      <c r="C63" s="1037">
        <v>2.7E-2</v>
      </c>
      <c r="D63" s="1037">
        <v>2.1000000000000001E-2</v>
      </c>
      <c r="E63" s="343">
        <v>3.4000000000000002E-2</v>
      </c>
      <c r="F63" s="370">
        <v>3200</v>
      </c>
      <c r="G63" s="1076">
        <v>1.7999999999999999E-2</v>
      </c>
      <c r="H63" s="1076">
        <v>1.0999999999999999E-2</v>
      </c>
      <c r="I63" s="1076">
        <v>3.2000000000000001E-2</v>
      </c>
    </row>
    <row r="64" spans="1:11">
      <c r="A64" s="92">
        <v>2013</v>
      </c>
      <c r="B64" s="1043">
        <v>25000</v>
      </c>
      <c r="C64" s="1035">
        <v>2.3E-2</v>
      </c>
      <c r="D64" s="1035">
        <v>1.9E-2</v>
      </c>
      <c r="E64" s="341">
        <v>2.9000000000000001E-2</v>
      </c>
      <c r="F64" s="362" t="s">
        <v>114</v>
      </c>
      <c r="G64" s="1176" t="s">
        <v>114</v>
      </c>
      <c r="H64" s="1176" t="s">
        <v>114</v>
      </c>
      <c r="I64" s="1176" t="s">
        <v>114</v>
      </c>
    </row>
    <row r="65" spans="1:9">
      <c r="A65" s="98">
        <v>2014</v>
      </c>
      <c r="B65" s="1045">
        <v>25400</v>
      </c>
      <c r="C65" s="1037">
        <v>2.4E-2</v>
      </c>
      <c r="D65" s="1037">
        <v>1.9E-2</v>
      </c>
      <c r="E65" s="343">
        <v>2.9000000000000001E-2</v>
      </c>
      <c r="F65" s="370">
        <v>3100</v>
      </c>
      <c r="G65" s="1076">
        <v>1.7000000000000001E-2</v>
      </c>
      <c r="H65" s="1076">
        <v>0.01</v>
      </c>
      <c r="I65" s="1076">
        <v>2.9000000000000001E-2</v>
      </c>
    </row>
    <row r="66" spans="1:9">
      <c r="A66" s="92">
        <v>2015</v>
      </c>
      <c r="B66" s="1043">
        <v>23500</v>
      </c>
      <c r="C66" s="1035">
        <v>2.1999999999999999E-2</v>
      </c>
      <c r="D66" s="1035">
        <v>1.7999999999999999E-2</v>
      </c>
      <c r="E66" s="341">
        <v>2.8000000000000001E-2</v>
      </c>
      <c r="F66" s="362">
        <v>2700</v>
      </c>
      <c r="G66" s="1176">
        <v>1.2999999999999999E-2</v>
      </c>
      <c r="H66" s="1176">
        <v>8.0000000000000002E-3</v>
      </c>
      <c r="I66" s="1176">
        <v>2.1999999999999999E-2</v>
      </c>
    </row>
    <row r="67" spans="1:9">
      <c r="A67" s="98">
        <v>2016</v>
      </c>
      <c r="B67" s="1045">
        <v>34800</v>
      </c>
      <c r="C67" s="1037">
        <v>3.2000000000000001E-2</v>
      </c>
      <c r="D67" s="1037">
        <v>2.7E-2</v>
      </c>
      <c r="E67" s="343">
        <v>3.9E-2</v>
      </c>
      <c r="F67" s="370" t="s">
        <v>114</v>
      </c>
      <c r="G67" s="1076" t="s">
        <v>114</v>
      </c>
      <c r="H67" s="1076" t="s">
        <v>114</v>
      </c>
      <c r="I67" s="1076" t="s">
        <v>114</v>
      </c>
    </row>
    <row r="68" spans="1:9">
      <c r="A68" s="92">
        <v>2017</v>
      </c>
      <c r="B68" s="1043">
        <v>25800</v>
      </c>
      <c r="C68" s="1035">
        <v>2.5000000000000001E-2</v>
      </c>
      <c r="D68" s="1035">
        <v>0.02</v>
      </c>
      <c r="E68" s="341">
        <v>3.1E-2</v>
      </c>
      <c r="F68" s="362" t="s">
        <v>114</v>
      </c>
      <c r="G68" s="1176" t="s">
        <v>114</v>
      </c>
      <c r="H68" s="1176" t="s">
        <v>114</v>
      </c>
      <c r="I68" s="1176" t="s">
        <v>114</v>
      </c>
    </row>
    <row r="69" spans="1:9">
      <c r="A69" s="1036">
        <v>2018</v>
      </c>
      <c r="B69" s="1045">
        <v>26400</v>
      </c>
      <c r="C69" s="1037">
        <v>2.5000000000000001E-2</v>
      </c>
      <c r="D69" s="1037">
        <v>0.02</v>
      </c>
      <c r="E69" s="343">
        <v>3.1E-2</v>
      </c>
      <c r="F69" s="370" t="s">
        <v>114</v>
      </c>
      <c r="G69" s="1076" t="s">
        <v>114</v>
      </c>
      <c r="H69" s="1076" t="s">
        <v>114</v>
      </c>
      <c r="I69" s="1076" t="s">
        <v>114</v>
      </c>
    </row>
    <row r="70" spans="1:9">
      <c r="A70" s="92">
        <v>2019</v>
      </c>
      <c r="B70" s="1043">
        <v>32300</v>
      </c>
      <c r="C70" s="1035">
        <v>0.03</v>
      </c>
      <c r="D70" s="1035">
        <v>2.5000000000000001E-2</v>
      </c>
      <c r="E70" s="341">
        <v>3.5999999999999997E-2</v>
      </c>
      <c r="F70" s="362">
        <v>3800</v>
      </c>
      <c r="G70" s="1176">
        <v>2.1000000000000001E-2</v>
      </c>
      <c r="H70" s="1176">
        <v>1.2999999999999999E-2</v>
      </c>
      <c r="I70" s="1176">
        <v>3.3000000000000002E-2</v>
      </c>
    </row>
    <row r="71" spans="1:9">
      <c r="A71" s="1038">
        <v>2020</v>
      </c>
      <c r="B71" s="1045">
        <v>28300</v>
      </c>
      <c r="C71" s="1037">
        <v>2.5999999999999999E-2</v>
      </c>
      <c r="D71" s="1037">
        <v>2.1000000000000001E-2</v>
      </c>
      <c r="E71" s="343">
        <v>3.2000000000000001E-2</v>
      </c>
      <c r="F71" s="370">
        <v>3100</v>
      </c>
      <c r="G71" s="1076">
        <v>1.6E-2</v>
      </c>
      <c r="H71" s="1076">
        <v>8.9999999999999993E-3</v>
      </c>
      <c r="I71" s="1076">
        <v>2.9000000000000001E-2</v>
      </c>
    </row>
    <row r="72" spans="1:9">
      <c r="A72" s="92">
        <v>2021</v>
      </c>
      <c r="B72" s="51">
        <v>25100</v>
      </c>
      <c r="C72" s="1515">
        <v>2.1999999999999999E-2</v>
      </c>
      <c r="D72" s="1515">
        <v>1.7999999999999999E-2</v>
      </c>
      <c r="E72" s="1853">
        <v>2.8000000000000001E-2</v>
      </c>
      <c r="F72" s="1533">
        <v>3400</v>
      </c>
      <c r="G72" s="1515">
        <v>1.4E-2</v>
      </c>
      <c r="H72" s="1515">
        <v>8.0000000000000002E-3</v>
      </c>
      <c r="I72" s="1515">
        <v>2.4E-2</v>
      </c>
    </row>
    <row r="73" spans="1:9" ht="30" customHeight="1">
      <c r="A73" s="2559" t="s">
        <v>900</v>
      </c>
      <c r="B73" s="2559"/>
      <c r="C73" s="2559"/>
      <c r="D73" s="2559"/>
      <c r="E73" s="2559"/>
      <c r="F73" s="2559"/>
      <c r="G73" s="2559"/>
      <c r="H73" s="2559"/>
      <c r="I73" s="2559"/>
    </row>
    <row r="74" spans="1:9">
      <c r="A74" s="7"/>
      <c r="B74" s="7"/>
      <c r="C74" s="7"/>
      <c r="D74" s="7"/>
      <c r="E74" s="7"/>
      <c r="F74" s="7"/>
      <c r="G74" s="7"/>
      <c r="H74" s="7"/>
      <c r="I74" s="7"/>
    </row>
    <row r="75" spans="1:9">
      <c r="A75" s="2778" t="s">
        <v>664</v>
      </c>
      <c r="B75" s="2515"/>
      <c r="C75" s="2515"/>
      <c r="D75" s="2515"/>
      <c r="E75" s="2515"/>
      <c r="F75" s="2515"/>
      <c r="G75" s="2515"/>
      <c r="H75" s="2515"/>
      <c r="I75" s="2515"/>
    </row>
    <row r="77" spans="1:9" ht="55.5" customHeight="1">
      <c r="A77" s="2795" t="s">
        <v>665</v>
      </c>
      <c r="B77" s="2795"/>
      <c r="C77" s="2795"/>
      <c r="D77" s="2795"/>
      <c r="E77" s="2795"/>
      <c r="F77" s="2795"/>
      <c r="G77" s="2795"/>
      <c r="H77" s="2795"/>
      <c r="I77" s="2795"/>
    </row>
  </sheetData>
  <mergeCells count="24">
    <mergeCell ref="A20:I20"/>
    <mergeCell ref="A23:A25"/>
    <mergeCell ref="B23:I23"/>
    <mergeCell ref="B24:E24"/>
    <mergeCell ref="A1:I1"/>
    <mergeCell ref="A3:I3"/>
    <mergeCell ref="A5:A7"/>
    <mergeCell ref="B5:I5"/>
    <mergeCell ref="B6:E6"/>
    <mergeCell ref="F6:I6"/>
    <mergeCell ref="F60:I60"/>
    <mergeCell ref="A75:I75"/>
    <mergeCell ref="A77:I77"/>
    <mergeCell ref="F24:I24"/>
    <mergeCell ref="A38:I38"/>
    <mergeCell ref="A41:A43"/>
    <mergeCell ref="B41:I41"/>
    <mergeCell ref="B42:E42"/>
    <mergeCell ref="F42:I42"/>
    <mergeCell ref="A73:I73"/>
    <mergeCell ref="A56:I56"/>
    <mergeCell ref="A59:A61"/>
    <mergeCell ref="B59:I59"/>
    <mergeCell ref="B60:E60"/>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85B85-54BE-4F85-8A72-11E84F1A15EA}">
  <dimension ref="A1:K54"/>
  <sheetViews>
    <sheetView workbookViewId="0">
      <selection activeCell="M6" sqref="M6"/>
    </sheetView>
  </sheetViews>
  <sheetFormatPr defaultColWidth="9" defaultRowHeight="14"/>
  <cols>
    <col min="1" max="1" width="12.58203125" style="63" customWidth="1"/>
    <col min="2" max="9" width="10.58203125" style="45" customWidth="1"/>
    <col min="10" max="10" width="10.5" style="45" customWidth="1"/>
    <col min="11" max="11" width="9" style="54"/>
    <col min="12" max="16384" width="9" style="45"/>
  </cols>
  <sheetData>
    <row r="1" spans="1:11" ht="25">
      <c r="A1" s="2453" t="s">
        <v>1219</v>
      </c>
      <c r="B1" s="2453"/>
      <c r="C1" s="2453"/>
      <c r="D1" s="2453"/>
      <c r="E1" s="2453"/>
      <c r="F1" s="2453"/>
      <c r="G1" s="2453"/>
      <c r="H1" s="2453"/>
      <c r="I1" s="2453"/>
      <c r="J1" s="1049"/>
    </row>
    <row r="2" spans="1:11" ht="14.5" thickBot="1"/>
    <row r="3" spans="1:11" ht="43.5" customHeight="1" thickTop="1" thickBot="1">
      <c r="A3" s="2730" t="s">
        <v>1220</v>
      </c>
      <c r="B3" s="2731"/>
      <c r="C3" s="2731"/>
      <c r="D3" s="2731"/>
      <c r="E3" s="2731"/>
      <c r="F3" s="2731"/>
      <c r="G3" s="2731"/>
      <c r="H3" s="2731"/>
      <c r="I3" s="2732"/>
    </row>
    <row r="4" spans="1:11" ht="14.5" thickTop="1">
      <c r="A4" s="7"/>
      <c r="B4" s="7"/>
      <c r="C4" s="7"/>
      <c r="D4" s="7"/>
      <c r="E4" s="7"/>
      <c r="F4" s="7"/>
      <c r="G4" s="7"/>
      <c r="H4" s="7"/>
      <c r="I4" s="7"/>
    </row>
    <row r="5" spans="1:11" ht="17.5">
      <c r="A5" s="2638" t="s">
        <v>338</v>
      </c>
      <c r="B5" s="2695" t="s">
        <v>1221</v>
      </c>
      <c r="C5" s="2696"/>
      <c r="D5" s="2696"/>
      <c r="E5" s="2696"/>
      <c r="F5" s="2696"/>
      <c r="G5" s="2696"/>
      <c r="H5" s="2696"/>
      <c r="I5" s="2696"/>
      <c r="K5" s="29"/>
    </row>
    <row r="6" spans="1:11" ht="32.5">
      <c r="A6" s="2638"/>
      <c r="B6" s="2829" t="s">
        <v>1222</v>
      </c>
      <c r="C6" s="2830"/>
      <c r="D6" s="2830"/>
      <c r="E6" s="2830"/>
      <c r="F6" s="2829" t="s">
        <v>1223</v>
      </c>
      <c r="G6" s="2830"/>
      <c r="H6" s="2830"/>
      <c r="I6" s="3082"/>
      <c r="K6" s="65"/>
    </row>
    <row r="7" spans="1:11" s="66" customFormat="1" ht="27.5">
      <c r="A7" s="2639"/>
      <c r="B7" s="1031" t="s">
        <v>661</v>
      </c>
      <c r="C7" s="1032" t="s">
        <v>86</v>
      </c>
      <c r="D7" s="1032" t="s">
        <v>662</v>
      </c>
      <c r="E7" s="1033" t="s">
        <v>663</v>
      </c>
      <c r="F7" s="1031" t="s">
        <v>661</v>
      </c>
      <c r="G7" s="1032" t="s">
        <v>86</v>
      </c>
      <c r="H7" s="1032" t="s">
        <v>662</v>
      </c>
      <c r="I7" s="1034" t="s">
        <v>663</v>
      </c>
      <c r="K7" s="49"/>
    </row>
    <row r="8" spans="1:11">
      <c r="A8" s="92">
        <v>2005</v>
      </c>
      <c r="B8" s="458">
        <v>6800</v>
      </c>
      <c r="C8" s="1515">
        <v>0.13500000000000001</v>
      </c>
      <c r="D8" s="1515">
        <v>0.11600000000000001</v>
      </c>
      <c r="E8" s="1516">
        <v>0.157</v>
      </c>
      <c r="F8" s="458">
        <v>2300</v>
      </c>
      <c r="G8" s="1515">
        <v>0.218</v>
      </c>
      <c r="H8" s="1515">
        <v>0.182</v>
      </c>
      <c r="I8" s="1515">
        <v>0.26</v>
      </c>
    </row>
    <row r="9" spans="1:11">
      <c r="A9" s="98">
        <v>2007</v>
      </c>
      <c r="B9" s="74">
        <v>7900</v>
      </c>
      <c r="C9" s="1517">
        <v>0.156</v>
      </c>
      <c r="D9" s="1517">
        <v>0.13100000000000001</v>
      </c>
      <c r="E9" s="1518">
        <v>0.186</v>
      </c>
      <c r="F9" s="74">
        <v>3100</v>
      </c>
      <c r="G9" s="1517">
        <v>0.22700000000000001</v>
      </c>
      <c r="H9" s="1517">
        <v>0.14399999999999999</v>
      </c>
      <c r="I9" s="1517">
        <v>0.33900000000000002</v>
      </c>
    </row>
    <row r="10" spans="1:11">
      <c r="A10" s="92">
        <v>2009</v>
      </c>
      <c r="B10" s="458">
        <v>6700</v>
      </c>
      <c r="C10" s="1515">
        <v>0.14499999999999999</v>
      </c>
      <c r="D10" s="1515">
        <v>0.11700000000000001</v>
      </c>
      <c r="E10" s="1516">
        <v>0.17899999999999999</v>
      </c>
      <c r="F10" s="458">
        <v>2900</v>
      </c>
      <c r="G10" s="1515">
        <v>0.251</v>
      </c>
      <c r="H10" s="1515">
        <v>0.17799999999999999</v>
      </c>
      <c r="I10" s="1515">
        <v>0.34200000000000003</v>
      </c>
    </row>
    <row r="11" spans="1:11">
      <c r="A11" s="98">
        <v>2011</v>
      </c>
      <c r="B11" s="74">
        <v>5500</v>
      </c>
      <c r="C11" s="1517">
        <v>0.13200000000000001</v>
      </c>
      <c r="D11" s="1517">
        <v>0.112</v>
      </c>
      <c r="E11" s="1518">
        <v>0.154</v>
      </c>
      <c r="F11" s="74">
        <v>1500</v>
      </c>
      <c r="G11" s="1517">
        <v>0.158</v>
      </c>
      <c r="H11" s="1517">
        <v>0.124</v>
      </c>
      <c r="I11" s="1517">
        <v>0.19900000000000001</v>
      </c>
    </row>
    <row r="12" spans="1:11">
      <c r="A12" s="92">
        <v>2013</v>
      </c>
      <c r="B12" s="458">
        <v>5400</v>
      </c>
      <c r="C12" s="1515">
        <v>0.13400000000000001</v>
      </c>
      <c r="D12" s="1515">
        <v>0.11600000000000001</v>
      </c>
      <c r="E12" s="1516">
        <v>0.154</v>
      </c>
      <c r="F12" s="458">
        <v>1800</v>
      </c>
      <c r="G12" s="1515">
        <v>0.193</v>
      </c>
      <c r="H12" s="1515">
        <v>0.16800000000000001</v>
      </c>
      <c r="I12" s="1515">
        <v>0.22</v>
      </c>
    </row>
    <row r="13" spans="1:11">
      <c r="A13" s="98">
        <v>2015</v>
      </c>
      <c r="B13" s="74">
        <v>5100</v>
      </c>
      <c r="C13" s="1517">
        <v>0.129</v>
      </c>
      <c r="D13" s="1517">
        <v>0.111</v>
      </c>
      <c r="E13" s="1518">
        <v>0.151</v>
      </c>
      <c r="F13" s="74">
        <v>1500</v>
      </c>
      <c r="G13" s="1517">
        <v>0.16300000000000001</v>
      </c>
      <c r="H13" s="1517">
        <v>0.13700000000000001</v>
      </c>
      <c r="I13" s="1517">
        <v>0.192</v>
      </c>
    </row>
    <row r="14" spans="1:11">
      <c r="A14" s="92">
        <v>2017</v>
      </c>
      <c r="B14" s="458">
        <v>5500</v>
      </c>
      <c r="C14" s="1515">
        <v>0.14199999999999999</v>
      </c>
      <c r="D14" s="1515">
        <v>0.127</v>
      </c>
      <c r="E14" s="1516">
        <v>0.158</v>
      </c>
      <c r="F14" s="458">
        <v>1700</v>
      </c>
      <c r="G14" s="1515">
        <v>0.186</v>
      </c>
      <c r="H14" s="1515">
        <v>0.16900000000000001</v>
      </c>
      <c r="I14" s="1515">
        <v>0.20399999999999999</v>
      </c>
    </row>
    <row r="15" spans="1:11">
      <c r="A15" s="1044">
        <v>2019</v>
      </c>
      <c r="B15" s="74">
        <v>6800</v>
      </c>
      <c r="C15" s="1517">
        <v>0.16400000000000001</v>
      </c>
      <c r="D15" s="1517">
        <v>0.14599999999999999</v>
      </c>
      <c r="E15" s="1518">
        <v>0.184</v>
      </c>
      <c r="F15" s="74">
        <v>2300</v>
      </c>
      <c r="G15" s="1517">
        <v>0.217</v>
      </c>
      <c r="H15" s="1517">
        <v>0.192</v>
      </c>
      <c r="I15" s="1517">
        <v>0.24399999999999999</v>
      </c>
    </row>
    <row r="16" spans="1:11">
      <c r="A16" s="60">
        <v>2021</v>
      </c>
      <c r="B16" s="458">
        <v>6500</v>
      </c>
      <c r="C16" s="1515">
        <v>0.14899999999999999</v>
      </c>
      <c r="D16" s="1515">
        <v>0.13</v>
      </c>
      <c r="E16" s="1516">
        <v>0.17</v>
      </c>
      <c r="F16" s="458">
        <v>2400</v>
      </c>
      <c r="G16" s="1515">
        <v>0.23</v>
      </c>
      <c r="H16" s="1515">
        <v>0.185</v>
      </c>
      <c r="I16" s="1515">
        <v>0.28199999999999997</v>
      </c>
    </row>
    <row r="17" spans="1:11">
      <c r="A17" s="7"/>
      <c r="B17" s="7"/>
      <c r="C17" s="7"/>
      <c r="D17" s="7"/>
      <c r="E17" s="7"/>
      <c r="F17" s="7"/>
      <c r="G17" s="7"/>
      <c r="H17" s="7"/>
      <c r="I17" s="7"/>
    </row>
    <row r="18" spans="1:11">
      <c r="A18" s="2778" t="s">
        <v>1224</v>
      </c>
      <c r="B18" s="2515"/>
      <c r="C18" s="2515"/>
      <c r="D18" s="2515"/>
      <c r="E18" s="2515"/>
      <c r="F18" s="2515"/>
      <c r="G18" s="2515"/>
      <c r="H18" s="2515"/>
      <c r="I18" s="2515"/>
    </row>
    <row r="20" spans="1:11" ht="14.5" thickBot="1"/>
    <row r="21" spans="1:11" ht="41.25" customHeight="1" thickTop="1" thickBot="1">
      <c r="A21" s="2730" t="s">
        <v>1225</v>
      </c>
      <c r="B21" s="2731"/>
      <c r="C21" s="2731"/>
      <c r="D21" s="2731"/>
      <c r="E21" s="2731"/>
      <c r="F21" s="2731"/>
      <c r="G21" s="2731"/>
      <c r="H21" s="2731"/>
      <c r="I21" s="2732"/>
    </row>
    <row r="22" spans="1:11" ht="14.5" thickTop="1">
      <c r="A22" s="7"/>
      <c r="B22" s="7"/>
      <c r="C22" s="7"/>
      <c r="D22" s="7"/>
      <c r="E22" s="7"/>
      <c r="F22" s="7"/>
      <c r="G22" s="7"/>
      <c r="H22" s="7"/>
      <c r="I22" s="7"/>
    </row>
    <row r="23" spans="1:11" ht="17.5">
      <c r="A23" s="2638" t="s">
        <v>338</v>
      </c>
      <c r="B23" s="2695" t="s">
        <v>1226</v>
      </c>
      <c r="C23" s="2696"/>
      <c r="D23" s="2696"/>
      <c r="E23" s="2696"/>
      <c r="F23" s="2696"/>
      <c r="G23" s="2696"/>
      <c r="H23" s="2696"/>
      <c r="I23" s="2696"/>
      <c r="K23" s="29"/>
    </row>
    <row r="24" spans="1:11" ht="27.5">
      <c r="A24" s="2638"/>
      <c r="B24" s="2829" t="s">
        <v>1222</v>
      </c>
      <c r="C24" s="2830"/>
      <c r="D24" s="2830"/>
      <c r="E24" s="2830"/>
      <c r="F24" s="2829" t="s">
        <v>1223</v>
      </c>
      <c r="G24" s="2830"/>
      <c r="H24" s="2830"/>
      <c r="I24" s="3082"/>
      <c r="K24" s="49"/>
    </row>
    <row r="25" spans="1:11" s="66" customFormat="1" ht="27.5">
      <c r="A25" s="2639"/>
      <c r="B25" s="1031" t="s">
        <v>661</v>
      </c>
      <c r="C25" s="1032" t="s">
        <v>86</v>
      </c>
      <c r="D25" s="1032" t="s">
        <v>662</v>
      </c>
      <c r="E25" s="1033" t="s">
        <v>663</v>
      </c>
      <c r="F25" s="1031" t="s">
        <v>661</v>
      </c>
      <c r="G25" s="1032" t="s">
        <v>86</v>
      </c>
      <c r="H25" s="1032" t="s">
        <v>662</v>
      </c>
      <c r="I25" s="1034" t="s">
        <v>663</v>
      </c>
      <c r="K25" s="49"/>
    </row>
    <row r="26" spans="1:11">
      <c r="A26" s="1042">
        <v>2005</v>
      </c>
      <c r="B26" s="458">
        <v>7200</v>
      </c>
      <c r="C26" s="1515">
        <v>0.14199999999999999</v>
      </c>
      <c r="D26" s="1515">
        <v>0.122</v>
      </c>
      <c r="E26" s="1516">
        <v>0.16500000000000001</v>
      </c>
      <c r="F26" s="458">
        <v>1300</v>
      </c>
      <c r="G26" s="1515">
        <v>0.121</v>
      </c>
      <c r="H26" s="1515">
        <v>9.0999999999999998E-2</v>
      </c>
      <c r="I26" s="1515">
        <v>0.161</v>
      </c>
    </row>
    <row r="27" spans="1:11">
      <c r="A27" s="1044">
        <v>2007</v>
      </c>
      <c r="B27" s="74">
        <v>7300</v>
      </c>
      <c r="C27" s="1517">
        <v>0.14299999999999999</v>
      </c>
      <c r="D27" s="1517">
        <v>0.12</v>
      </c>
      <c r="E27" s="1518">
        <v>0.17</v>
      </c>
      <c r="F27" s="74">
        <v>2300</v>
      </c>
      <c r="G27" s="1517">
        <v>0.16700000000000001</v>
      </c>
      <c r="H27" s="1517">
        <v>0.11799999999999999</v>
      </c>
      <c r="I27" s="1517">
        <v>0.23100000000000001</v>
      </c>
    </row>
    <row r="28" spans="1:11">
      <c r="A28" s="1042">
        <v>2009</v>
      </c>
      <c r="B28" s="458">
        <v>6500</v>
      </c>
      <c r="C28" s="1515">
        <v>0.14000000000000001</v>
      </c>
      <c r="D28" s="1515">
        <v>0.11600000000000001</v>
      </c>
      <c r="E28" s="1516">
        <v>0.16700000000000001</v>
      </c>
      <c r="F28" s="458">
        <v>1900</v>
      </c>
      <c r="G28" s="1515">
        <v>0.16600000000000001</v>
      </c>
      <c r="H28" s="1515">
        <v>0.10199999999999999</v>
      </c>
      <c r="I28" s="1515">
        <v>0.25800000000000001</v>
      </c>
    </row>
    <row r="29" spans="1:11">
      <c r="A29" s="1044">
        <v>2011</v>
      </c>
      <c r="B29" s="74">
        <v>5700</v>
      </c>
      <c r="C29" s="1517">
        <v>0.13400000000000001</v>
      </c>
      <c r="D29" s="1517">
        <v>0.11899999999999999</v>
      </c>
      <c r="E29" s="1518">
        <v>0.152</v>
      </c>
      <c r="F29" s="74">
        <v>1500</v>
      </c>
      <c r="G29" s="1517">
        <v>0.155</v>
      </c>
      <c r="H29" s="1517">
        <v>0.13100000000000001</v>
      </c>
      <c r="I29" s="1517">
        <v>0.183</v>
      </c>
    </row>
    <row r="30" spans="1:11">
      <c r="A30" s="1042">
        <v>2013</v>
      </c>
      <c r="B30" s="458">
        <v>6000</v>
      </c>
      <c r="C30" s="1515">
        <v>0.14899999999999999</v>
      </c>
      <c r="D30" s="1515">
        <v>0.13100000000000001</v>
      </c>
      <c r="E30" s="1516">
        <v>0.16800000000000001</v>
      </c>
      <c r="F30" s="458">
        <v>1400</v>
      </c>
      <c r="G30" s="1515">
        <v>0.151</v>
      </c>
      <c r="H30" s="1515">
        <v>0.127</v>
      </c>
      <c r="I30" s="1515">
        <v>0.17899999999999999</v>
      </c>
    </row>
    <row r="31" spans="1:11">
      <c r="A31" s="1044">
        <v>2015</v>
      </c>
      <c r="B31" s="74">
        <v>6000</v>
      </c>
      <c r="C31" s="1517">
        <v>0.153</v>
      </c>
      <c r="D31" s="1517">
        <v>0.14000000000000001</v>
      </c>
      <c r="E31" s="1518">
        <v>0.16800000000000001</v>
      </c>
      <c r="F31" s="74">
        <v>1500</v>
      </c>
      <c r="G31" s="1517">
        <v>0.17199999999999999</v>
      </c>
      <c r="H31" s="1517">
        <v>0.14699999999999999</v>
      </c>
      <c r="I31" s="1517">
        <v>0.2</v>
      </c>
    </row>
    <row r="32" spans="1:11">
      <c r="A32" s="1042">
        <v>2017</v>
      </c>
      <c r="B32" s="458">
        <v>5500</v>
      </c>
      <c r="C32" s="1515">
        <v>0.14199999999999999</v>
      </c>
      <c r="D32" s="1515">
        <v>0.127</v>
      </c>
      <c r="E32" s="1516">
        <v>0.158</v>
      </c>
      <c r="F32" s="458">
        <v>1600</v>
      </c>
      <c r="G32" s="1515">
        <v>0.17899999999999999</v>
      </c>
      <c r="H32" s="1515">
        <v>0.156</v>
      </c>
      <c r="I32" s="1515">
        <v>0.20599999999999999</v>
      </c>
    </row>
    <row r="33" spans="1:11">
      <c r="A33" s="1044">
        <v>2019</v>
      </c>
      <c r="B33" s="74">
        <v>5900</v>
      </c>
      <c r="C33" s="1517">
        <v>0.14399999999999999</v>
      </c>
      <c r="D33" s="1517">
        <v>0.127</v>
      </c>
      <c r="E33" s="1518">
        <v>0.16200000000000001</v>
      </c>
      <c r="F33" s="74">
        <v>1800</v>
      </c>
      <c r="G33" s="1517">
        <v>0.17199999999999999</v>
      </c>
      <c r="H33" s="1517">
        <v>0.14000000000000001</v>
      </c>
      <c r="I33" s="1517">
        <v>0.20899999999999999</v>
      </c>
    </row>
    <row r="34" spans="1:11">
      <c r="A34" s="60">
        <v>2021</v>
      </c>
      <c r="B34" s="458">
        <v>6100</v>
      </c>
      <c r="C34" s="1515">
        <v>0.14000000000000001</v>
      </c>
      <c r="D34" s="1515">
        <v>0.124</v>
      </c>
      <c r="E34" s="1516">
        <v>0.158</v>
      </c>
      <c r="F34" s="458">
        <v>1500</v>
      </c>
      <c r="G34" s="1515">
        <v>0.13900000000000001</v>
      </c>
      <c r="H34" s="1515">
        <v>0.106</v>
      </c>
      <c r="I34" s="1515">
        <v>0.18</v>
      </c>
    </row>
    <row r="35" spans="1:11">
      <c r="A35" s="7"/>
      <c r="B35" s="7"/>
      <c r="C35" s="7"/>
      <c r="D35" s="7"/>
      <c r="E35" s="7"/>
      <c r="F35" s="7"/>
      <c r="G35" s="7"/>
      <c r="H35" s="7"/>
      <c r="I35" s="7"/>
    </row>
    <row r="36" spans="1:11">
      <c r="A36" s="2778" t="s">
        <v>1224</v>
      </c>
      <c r="B36" s="2515"/>
      <c r="C36" s="2515"/>
      <c r="D36" s="2515"/>
      <c r="E36" s="2515"/>
      <c r="F36" s="2515"/>
      <c r="G36" s="2515"/>
      <c r="H36" s="2515"/>
      <c r="I36" s="2515"/>
    </row>
    <row r="38" spans="1:11" ht="14.5" thickBot="1"/>
    <row r="39" spans="1:11" ht="58.5" customHeight="1" thickTop="1" thickBot="1">
      <c r="A39" s="2730" t="s">
        <v>1227</v>
      </c>
      <c r="B39" s="2731"/>
      <c r="C39" s="2731"/>
      <c r="D39" s="2731"/>
      <c r="E39" s="2731"/>
      <c r="F39" s="2731"/>
      <c r="G39" s="2731"/>
      <c r="H39" s="2731"/>
      <c r="I39" s="2732"/>
    </row>
    <row r="40" spans="1:11" ht="14.5" thickTop="1">
      <c r="A40" s="7"/>
      <c r="B40" s="7"/>
      <c r="C40" s="7"/>
      <c r="D40" s="7"/>
      <c r="E40" s="7"/>
      <c r="F40" s="7"/>
      <c r="G40" s="7"/>
      <c r="H40" s="7"/>
      <c r="I40" s="7"/>
    </row>
    <row r="41" spans="1:11" ht="17.5">
      <c r="A41" s="2638" t="s">
        <v>338</v>
      </c>
      <c r="B41" s="2695" t="s">
        <v>1228</v>
      </c>
      <c r="C41" s="2696"/>
      <c r="D41" s="2696"/>
      <c r="E41" s="2696"/>
      <c r="F41" s="2696"/>
      <c r="G41" s="2696"/>
      <c r="H41" s="2696"/>
      <c r="I41" s="2696"/>
      <c r="K41" s="29"/>
    </row>
    <row r="42" spans="1:11" ht="27.5">
      <c r="A42" s="2638"/>
      <c r="B42" s="2829" t="s">
        <v>1222</v>
      </c>
      <c r="C42" s="2830"/>
      <c r="D42" s="2830"/>
      <c r="E42" s="2830"/>
      <c r="F42" s="2829" t="s">
        <v>1223</v>
      </c>
      <c r="G42" s="2830"/>
      <c r="H42" s="2830"/>
      <c r="I42" s="3082"/>
      <c r="K42" s="49"/>
    </row>
    <row r="43" spans="1:11" s="66" customFormat="1" ht="27.5">
      <c r="A43" s="2639"/>
      <c r="B43" s="1031" t="s">
        <v>661</v>
      </c>
      <c r="C43" s="1032" t="s">
        <v>86</v>
      </c>
      <c r="D43" s="1032" t="s">
        <v>662</v>
      </c>
      <c r="E43" s="1033" t="s">
        <v>663</v>
      </c>
      <c r="F43" s="1031" t="s">
        <v>661</v>
      </c>
      <c r="G43" s="1032" t="s">
        <v>86</v>
      </c>
      <c r="H43" s="1032" t="s">
        <v>662</v>
      </c>
      <c r="I43" s="1034" t="s">
        <v>663</v>
      </c>
      <c r="K43" s="49"/>
    </row>
    <row r="44" spans="1:11">
      <c r="A44" s="92">
        <v>2005</v>
      </c>
      <c r="B44" s="458">
        <v>14000</v>
      </c>
      <c r="C44" s="1515">
        <v>0.27700000000000002</v>
      </c>
      <c r="D44" s="1515">
        <v>0.248</v>
      </c>
      <c r="E44" s="1516">
        <v>0.309</v>
      </c>
      <c r="F44" s="458">
        <v>3500</v>
      </c>
      <c r="G44" s="1515">
        <v>0.33900000000000002</v>
      </c>
      <c r="H44" s="1515">
        <v>0.28699999999999998</v>
      </c>
      <c r="I44" s="1515">
        <v>0.39600000000000002</v>
      </c>
    </row>
    <row r="45" spans="1:11">
      <c r="A45" s="98">
        <v>2007</v>
      </c>
      <c r="B45" s="74">
        <v>15200</v>
      </c>
      <c r="C45" s="1517">
        <v>0.3</v>
      </c>
      <c r="D45" s="1517">
        <v>0.26700000000000002</v>
      </c>
      <c r="E45" s="1518">
        <v>0.33500000000000002</v>
      </c>
      <c r="F45" s="74">
        <v>5400</v>
      </c>
      <c r="G45" s="1517">
        <v>0.39400000000000002</v>
      </c>
      <c r="H45" s="1517">
        <v>0.312</v>
      </c>
      <c r="I45" s="1517">
        <v>0.48199999999999998</v>
      </c>
    </row>
    <row r="46" spans="1:11">
      <c r="A46" s="92">
        <v>2009</v>
      </c>
      <c r="B46" s="458">
        <v>13200</v>
      </c>
      <c r="C46" s="1515">
        <v>0.28399999999999997</v>
      </c>
      <c r="D46" s="1515">
        <v>0.24</v>
      </c>
      <c r="E46" s="1516">
        <v>0.33300000000000002</v>
      </c>
      <c r="F46" s="458">
        <v>4800</v>
      </c>
      <c r="G46" s="1515">
        <v>0.41699999999999998</v>
      </c>
      <c r="H46" s="1515">
        <v>0.31</v>
      </c>
      <c r="I46" s="1515">
        <v>0.53200000000000003</v>
      </c>
    </row>
    <row r="47" spans="1:11">
      <c r="A47" s="98">
        <v>2011</v>
      </c>
      <c r="B47" s="74">
        <v>11200</v>
      </c>
      <c r="C47" s="1517">
        <v>0.26600000000000001</v>
      </c>
      <c r="D47" s="1517">
        <v>0.23499999999999999</v>
      </c>
      <c r="E47" s="1518">
        <v>0.29899999999999999</v>
      </c>
      <c r="F47" s="74">
        <v>3000</v>
      </c>
      <c r="G47" s="1517">
        <v>0.313</v>
      </c>
      <c r="H47" s="1517">
        <v>0.27100000000000002</v>
      </c>
      <c r="I47" s="1517">
        <v>0.35799999999999998</v>
      </c>
    </row>
    <row r="48" spans="1:11">
      <c r="A48" s="92">
        <v>2013</v>
      </c>
      <c r="B48" s="458">
        <v>11400</v>
      </c>
      <c r="C48" s="1515">
        <v>0.28199999999999997</v>
      </c>
      <c r="D48" s="1515">
        <v>0.255</v>
      </c>
      <c r="E48" s="1516">
        <v>0.311</v>
      </c>
      <c r="F48" s="458">
        <v>3100</v>
      </c>
      <c r="G48" s="1515">
        <v>0.34399999999999997</v>
      </c>
      <c r="H48" s="1515">
        <v>0.317</v>
      </c>
      <c r="I48" s="1515">
        <v>0.371</v>
      </c>
    </row>
    <row r="49" spans="1:9">
      <c r="A49" s="98">
        <v>2015</v>
      </c>
      <c r="B49" s="74">
        <v>11100</v>
      </c>
      <c r="C49" s="1517">
        <v>0.28299999999999997</v>
      </c>
      <c r="D49" s="1517">
        <v>0.25600000000000001</v>
      </c>
      <c r="E49" s="1518">
        <v>0.312</v>
      </c>
      <c r="F49" s="74">
        <v>3000</v>
      </c>
      <c r="G49" s="1517">
        <v>0.33500000000000002</v>
      </c>
      <c r="H49" s="1517">
        <v>0.29099999999999998</v>
      </c>
      <c r="I49" s="1517">
        <v>0.38200000000000001</v>
      </c>
    </row>
    <row r="50" spans="1:9">
      <c r="A50" s="92">
        <v>2017</v>
      </c>
      <c r="B50" s="458">
        <v>11000</v>
      </c>
      <c r="C50" s="1515">
        <v>0.28399999999999997</v>
      </c>
      <c r="D50" s="1515">
        <v>0.25900000000000001</v>
      </c>
      <c r="E50" s="1516">
        <v>0.31</v>
      </c>
      <c r="F50" s="458">
        <v>3300</v>
      </c>
      <c r="G50" s="1515">
        <v>0.36499999999999999</v>
      </c>
      <c r="H50" s="1515">
        <v>0.33200000000000002</v>
      </c>
      <c r="I50" s="1515">
        <v>0.39900000000000002</v>
      </c>
    </row>
    <row r="51" spans="1:9">
      <c r="A51" s="1044">
        <v>2019</v>
      </c>
      <c r="B51" s="74">
        <v>12700</v>
      </c>
      <c r="C51" s="1517">
        <v>0.308</v>
      </c>
      <c r="D51" s="1517">
        <v>0.27800000000000002</v>
      </c>
      <c r="E51" s="1518">
        <v>0.33900000000000002</v>
      </c>
      <c r="F51" s="74">
        <v>4100</v>
      </c>
      <c r="G51" s="1517">
        <v>0.38900000000000001</v>
      </c>
      <c r="H51" s="1517">
        <v>0.34</v>
      </c>
      <c r="I51" s="1517">
        <v>0.44</v>
      </c>
    </row>
    <row r="52" spans="1:9">
      <c r="A52" s="60">
        <v>2021</v>
      </c>
      <c r="B52" s="458">
        <v>12700</v>
      </c>
      <c r="C52" s="1515">
        <v>0.28899999999999998</v>
      </c>
      <c r="D52" s="1515">
        <v>0.26900000000000002</v>
      </c>
      <c r="E52" s="1516">
        <v>0.31</v>
      </c>
      <c r="F52" s="458">
        <v>3900</v>
      </c>
      <c r="G52" s="1515">
        <v>0.36899999999999999</v>
      </c>
      <c r="H52" s="1515">
        <v>0.33900000000000002</v>
      </c>
      <c r="I52" s="1515">
        <v>0.4</v>
      </c>
    </row>
    <row r="53" spans="1:9">
      <c r="A53" s="7"/>
      <c r="B53" s="7"/>
      <c r="C53" s="7"/>
      <c r="D53" s="7"/>
      <c r="E53" s="7"/>
      <c r="F53" s="7"/>
      <c r="G53" s="7"/>
      <c r="H53" s="7"/>
      <c r="I53" s="7"/>
    </row>
    <row r="54" spans="1:9">
      <c r="A54" s="2778" t="s">
        <v>1224</v>
      </c>
      <c r="B54" s="2515"/>
      <c r="C54" s="2515"/>
      <c r="D54" s="2515"/>
      <c r="E54" s="2515"/>
      <c r="F54" s="2515"/>
      <c r="G54" s="2515"/>
      <c r="H54" s="2515"/>
      <c r="I54" s="2515"/>
    </row>
  </sheetData>
  <mergeCells count="19">
    <mergeCell ref="A54:I54"/>
    <mergeCell ref="A36:I36"/>
    <mergeCell ref="A39:I39"/>
    <mergeCell ref="A41:A43"/>
    <mergeCell ref="B41:I41"/>
    <mergeCell ref="B42:E42"/>
    <mergeCell ref="F42:I42"/>
    <mergeCell ref="A18:I18"/>
    <mergeCell ref="A21:I21"/>
    <mergeCell ref="A23:A25"/>
    <mergeCell ref="B23:I23"/>
    <mergeCell ref="B24:E24"/>
    <mergeCell ref="F24:I24"/>
    <mergeCell ref="A1:I1"/>
    <mergeCell ref="A3:I3"/>
    <mergeCell ref="A5:A7"/>
    <mergeCell ref="B5:I5"/>
    <mergeCell ref="B6:E6"/>
    <mergeCell ref="F6:I6"/>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2605-81F2-48A1-A241-A389277187E8}">
  <dimension ref="A1:M116"/>
  <sheetViews>
    <sheetView workbookViewId="0">
      <selection activeCell="A13" sqref="A13:I13"/>
    </sheetView>
  </sheetViews>
  <sheetFormatPr defaultColWidth="9" defaultRowHeight="14"/>
  <cols>
    <col min="1" max="1" width="18.33203125" style="45" customWidth="1"/>
    <col min="2" max="9" width="10.58203125" style="45" customWidth="1"/>
    <col min="10" max="10" width="9" style="45"/>
    <col min="11" max="11" width="9" style="54"/>
    <col min="12" max="12" width="9" style="45"/>
    <col min="13" max="13" width="9.5" style="45" customWidth="1"/>
    <col min="14" max="16384" width="9" style="45"/>
  </cols>
  <sheetData>
    <row r="1" spans="1:13" ht="25">
      <c r="A1" s="2453" t="s">
        <v>1229</v>
      </c>
      <c r="B1" s="2453"/>
      <c r="C1" s="2453"/>
      <c r="D1" s="2453"/>
      <c r="E1" s="2453"/>
      <c r="F1" s="2453"/>
      <c r="G1" s="2453"/>
      <c r="H1" s="2453"/>
      <c r="I1" s="2453"/>
      <c r="J1" s="1049"/>
      <c r="K1" s="697"/>
      <c r="L1" s="22"/>
      <c r="M1" s="22"/>
    </row>
    <row r="2" spans="1:13" ht="14.5" thickBot="1">
      <c r="A2" s="1074"/>
      <c r="B2" s="22"/>
      <c r="C2" s="22"/>
      <c r="D2" s="22"/>
      <c r="E2" s="22"/>
      <c r="F2" s="22"/>
      <c r="G2" s="22"/>
      <c r="H2" s="22"/>
      <c r="I2" s="22"/>
      <c r="J2" s="22"/>
      <c r="K2" s="697"/>
      <c r="L2" s="22"/>
      <c r="M2" s="22"/>
    </row>
    <row r="3" spans="1:13" ht="34" customHeight="1" thickTop="1" thickBot="1">
      <c r="A3" s="2730" t="s">
        <v>1220</v>
      </c>
      <c r="B3" s="2731"/>
      <c r="C3" s="2731"/>
      <c r="D3" s="2731"/>
      <c r="E3" s="2731"/>
      <c r="F3" s="2731"/>
      <c r="G3" s="2731"/>
      <c r="H3" s="2731"/>
      <c r="I3" s="2732"/>
    </row>
    <row r="4" spans="1:13" ht="14.5" thickTop="1">
      <c r="A4" s="7"/>
      <c r="B4" s="7"/>
      <c r="C4" s="7"/>
      <c r="D4" s="7"/>
      <c r="E4" s="7"/>
      <c r="F4" s="7"/>
      <c r="G4" s="7"/>
      <c r="H4" s="7"/>
      <c r="I4" s="7"/>
    </row>
    <row r="5" spans="1:13" ht="17.5">
      <c r="A5" s="3083" t="s">
        <v>1230</v>
      </c>
      <c r="B5" s="2695" t="s">
        <v>1221</v>
      </c>
      <c r="C5" s="2696"/>
      <c r="D5" s="2696"/>
      <c r="E5" s="2696"/>
      <c r="F5" s="2696"/>
      <c r="G5" s="2696"/>
      <c r="H5" s="2696"/>
      <c r="I5" s="2696"/>
      <c r="K5" s="29"/>
    </row>
    <row r="6" spans="1:13" ht="27.5">
      <c r="A6" s="3083"/>
      <c r="B6" s="2829" t="s">
        <v>1222</v>
      </c>
      <c r="C6" s="2830"/>
      <c r="D6" s="2830"/>
      <c r="E6" s="2830"/>
      <c r="F6" s="2829" t="s">
        <v>1223</v>
      </c>
      <c r="G6" s="2830"/>
      <c r="H6" s="2830"/>
      <c r="I6" s="3082"/>
      <c r="K6" s="49"/>
    </row>
    <row r="7" spans="1:13" s="66" customFormat="1" ht="27.5">
      <c r="A7" s="3084"/>
      <c r="B7" s="1031" t="s">
        <v>661</v>
      </c>
      <c r="C7" s="1032" t="s">
        <v>86</v>
      </c>
      <c r="D7" s="1032" t="s">
        <v>662</v>
      </c>
      <c r="E7" s="1033" t="s">
        <v>663</v>
      </c>
      <c r="F7" s="1031" t="s">
        <v>661</v>
      </c>
      <c r="G7" s="1032" t="s">
        <v>86</v>
      </c>
      <c r="H7" s="1032" t="s">
        <v>662</v>
      </c>
      <c r="I7" s="1034" t="s">
        <v>663</v>
      </c>
      <c r="K7" s="49"/>
    </row>
    <row r="8" spans="1:13">
      <c r="A8" s="92" t="s">
        <v>385</v>
      </c>
      <c r="B8" s="51">
        <v>1200</v>
      </c>
      <c r="C8" s="1515">
        <v>0.186</v>
      </c>
      <c r="D8" s="1515">
        <v>0.16300000000000001</v>
      </c>
      <c r="E8" s="1516">
        <v>0.21099999999999999</v>
      </c>
      <c r="F8" s="338">
        <v>600</v>
      </c>
      <c r="G8" s="743">
        <v>0.23100000000000001</v>
      </c>
      <c r="H8" s="743">
        <v>0.19</v>
      </c>
      <c r="I8" s="743">
        <v>0.27700000000000002</v>
      </c>
    </row>
    <row r="9" spans="1:13">
      <c r="A9" s="98" t="s">
        <v>386</v>
      </c>
      <c r="B9" s="56">
        <v>4100</v>
      </c>
      <c r="C9" s="1517">
        <v>0.14199999999999999</v>
      </c>
      <c r="D9" s="1517">
        <v>0.11600000000000001</v>
      </c>
      <c r="E9" s="1518">
        <v>0.17199999999999999</v>
      </c>
      <c r="F9" s="340">
        <v>1300</v>
      </c>
      <c r="G9" s="746">
        <v>0.23499999999999999</v>
      </c>
      <c r="H9" s="746">
        <v>0.152</v>
      </c>
      <c r="I9" s="746">
        <v>0.34499999999999997</v>
      </c>
    </row>
    <row r="10" spans="1:13">
      <c r="A10" s="92" t="s">
        <v>387</v>
      </c>
      <c r="B10" s="51">
        <v>400</v>
      </c>
      <c r="C10" s="1515">
        <v>0.159</v>
      </c>
      <c r="D10" s="1515">
        <v>0.13200000000000001</v>
      </c>
      <c r="E10" s="1516">
        <v>0.191</v>
      </c>
      <c r="F10" s="338">
        <v>200</v>
      </c>
      <c r="G10" s="743">
        <v>0.253</v>
      </c>
      <c r="H10" s="743">
        <v>0.20599999999999999</v>
      </c>
      <c r="I10" s="743">
        <v>0.30599999999999999</v>
      </c>
    </row>
    <row r="11" spans="1:13">
      <c r="A11" s="98" t="s">
        <v>388</v>
      </c>
      <c r="B11" s="56">
        <v>800</v>
      </c>
      <c r="C11" s="1517">
        <v>0.13800000000000001</v>
      </c>
      <c r="D11" s="1517">
        <v>0.12</v>
      </c>
      <c r="E11" s="1518">
        <v>0.159</v>
      </c>
      <c r="F11" s="340">
        <v>300</v>
      </c>
      <c r="G11" s="746">
        <v>0.19700000000000001</v>
      </c>
      <c r="H11" s="746">
        <v>0.158</v>
      </c>
      <c r="I11" s="746">
        <v>0.24299999999999999</v>
      </c>
    </row>
    <row r="12" spans="1:13">
      <c r="A12" s="7"/>
      <c r="B12" s="7"/>
      <c r="C12" s="7"/>
      <c r="D12" s="7"/>
      <c r="E12" s="7"/>
      <c r="F12" s="7"/>
      <c r="G12" s="7"/>
      <c r="H12" s="7"/>
      <c r="I12" s="7"/>
    </row>
    <row r="13" spans="1:13">
      <c r="A13" s="2778" t="s">
        <v>1224</v>
      </c>
      <c r="B13" s="2515"/>
      <c r="C13" s="2515"/>
      <c r="D13" s="2515"/>
      <c r="E13" s="2515"/>
      <c r="F13" s="2515"/>
      <c r="G13" s="2515"/>
      <c r="H13" s="2515"/>
      <c r="I13" s="2515"/>
    </row>
    <row r="15" spans="1:13" ht="14.5" thickBot="1"/>
    <row r="16" spans="1:13" ht="33.5" customHeight="1" thickTop="1" thickBot="1">
      <c r="A16" s="2730" t="s">
        <v>1231</v>
      </c>
      <c r="B16" s="2731"/>
      <c r="C16" s="2731"/>
      <c r="D16" s="2731"/>
      <c r="E16" s="2731"/>
      <c r="F16" s="2731"/>
      <c r="G16" s="2731"/>
      <c r="H16" s="2731"/>
      <c r="I16" s="2732"/>
    </row>
    <row r="17" spans="1:11" ht="14.5" thickTop="1">
      <c r="A17" s="7"/>
      <c r="B17" s="7"/>
      <c r="C17" s="7"/>
      <c r="D17" s="7"/>
      <c r="E17" s="7"/>
      <c r="F17" s="7"/>
      <c r="G17" s="7"/>
      <c r="H17" s="7"/>
      <c r="I17" s="7"/>
    </row>
    <row r="18" spans="1:11" ht="17.5">
      <c r="A18" s="3083" t="s">
        <v>1230</v>
      </c>
      <c r="B18" s="2695" t="s">
        <v>1226</v>
      </c>
      <c r="C18" s="2696"/>
      <c r="D18" s="2696"/>
      <c r="E18" s="2696"/>
      <c r="F18" s="2696"/>
      <c r="G18" s="2696"/>
      <c r="H18" s="2696"/>
      <c r="I18" s="2696"/>
      <c r="K18" s="29"/>
    </row>
    <row r="19" spans="1:11" ht="32.5">
      <c r="A19" s="3083"/>
      <c r="B19" s="2829" t="s">
        <v>1222</v>
      </c>
      <c r="C19" s="2830"/>
      <c r="D19" s="2830"/>
      <c r="E19" s="2830"/>
      <c r="F19" s="2829" t="s">
        <v>1223</v>
      </c>
      <c r="G19" s="2830"/>
      <c r="H19" s="2830"/>
      <c r="I19" s="3082"/>
      <c r="K19" s="65"/>
    </row>
    <row r="20" spans="1:11" s="66" customFormat="1" ht="27.5">
      <c r="A20" s="3084"/>
      <c r="B20" s="1031" t="s">
        <v>661</v>
      </c>
      <c r="C20" s="1032" t="s">
        <v>86</v>
      </c>
      <c r="D20" s="1032" t="s">
        <v>662</v>
      </c>
      <c r="E20" s="1033" t="s">
        <v>663</v>
      </c>
      <c r="F20" s="1031" t="s">
        <v>661</v>
      </c>
      <c r="G20" s="1032" t="s">
        <v>86</v>
      </c>
      <c r="H20" s="1032" t="s">
        <v>662</v>
      </c>
      <c r="I20" s="1034" t="s">
        <v>663</v>
      </c>
      <c r="K20" s="49"/>
    </row>
    <row r="21" spans="1:11">
      <c r="A21" s="92" t="s">
        <v>385</v>
      </c>
      <c r="B21" s="51">
        <v>900</v>
      </c>
      <c r="C21" s="1515">
        <v>0.13300000000000001</v>
      </c>
      <c r="D21" s="1515">
        <v>0.112</v>
      </c>
      <c r="E21" s="1516">
        <v>0.157</v>
      </c>
      <c r="F21" s="1400">
        <v>300</v>
      </c>
      <c r="G21" s="1519">
        <v>0.13400000000000001</v>
      </c>
      <c r="H21" s="1519">
        <v>0.10299999999999999</v>
      </c>
      <c r="I21" s="1519">
        <v>0.17199999999999999</v>
      </c>
    </row>
    <row r="22" spans="1:11">
      <c r="A22" s="98" t="s">
        <v>386</v>
      </c>
      <c r="B22" s="56">
        <v>4100</v>
      </c>
      <c r="C22" s="1517">
        <v>0.14199999999999999</v>
      </c>
      <c r="D22" s="1517">
        <v>0.11899999999999999</v>
      </c>
      <c r="E22" s="1518">
        <v>0.16900000000000001</v>
      </c>
      <c r="F22" s="1402">
        <v>700</v>
      </c>
      <c r="G22" s="1520">
        <v>0.13</v>
      </c>
      <c r="H22" s="1520">
        <v>6.8000000000000005E-2</v>
      </c>
      <c r="I22" s="1520">
        <v>0.23400000000000001</v>
      </c>
    </row>
    <row r="23" spans="1:11">
      <c r="A23" s="92" t="s">
        <v>387</v>
      </c>
      <c r="B23" s="51">
        <v>400</v>
      </c>
      <c r="C23" s="1515">
        <v>0.14099999999999999</v>
      </c>
      <c r="D23" s="1515">
        <v>0.11799999999999999</v>
      </c>
      <c r="E23" s="1516">
        <v>0.16800000000000001</v>
      </c>
      <c r="F23" s="1400">
        <v>100</v>
      </c>
      <c r="G23" s="1519">
        <v>0.17899999999999999</v>
      </c>
      <c r="H23" s="1519">
        <v>0.14000000000000001</v>
      </c>
      <c r="I23" s="1519">
        <v>0.22700000000000001</v>
      </c>
    </row>
    <row r="24" spans="1:11">
      <c r="A24" s="98" t="s">
        <v>388</v>
      </c>
      <c r="B24" s="56">
        <v>800</v>
      </c>
      <c r="C24" s="1517">
        <v>0.13500000000000001</v>
      </c>
      <c r="D24" s="1517">
        <v>0.114</v>
      </c>
      <c r="E24" s="1518">
        <v>0.159</v>
      </c>
      <c r="F24" s="1402">
        <v>200</v>
      </c>
      <c r="G24" s="1520">
        <v>0.16300000000000001</v>
      </c>
      <c r="H24" s="1520">
        <v>0.13400000000000001</v>
      </c>
      <c r="I24" s="1520">
        <v>0.19700000000000001</v>
      </c>
    </row>
    <row r="25" spans="1:11">
      <c r="A25" s="7"/>
      <c r="B25" s="7"/>
      <c r="C25" s="7"/>
      <c r="D25" s="7"/>
      <c r="E25" s="7"/>
      <c r="F25" s="7"/>
      <c r="G25" s="7"/>
      <c r="H25" s="7"/>
      <c r="I25" s="7"/>
    </row>
    <row r="26" spans="1:11" ht="14.5" thickBot="1"/>
    <row r="27" spans="1:11" ht="50" customHeight="1" thickTop="1" thickBot="1">
      <c r="A27" s="2741" t="s">
        <v>1227</v>
      </c>
      <c r="B27" s="2742"/>
      <c r="C27" s="2742"/>
      <c r="D27" s="2742"/>
      <c r="E27" s="2742"/>
      <c r="F27" s="2742"/>
      <c r="G27" s="2742"/>
      <c r="H27" s="2742"/>
      <c r="I27" s="2743"/>
    </row>
    <row r="28" spans="1:11" ht="14.5" thickTop="1">
      <c r="A28" s="7"/>
      <c r="B28" s="7"/>
      <c r="C28" s="7"/>
      <c r="D28" s="7"/>
      <c r="E28" s="7"/>
      <c r="F28" s="7"/>
      <c r="G28" s="7"/>
      <c r="H28" s="7"/>
      <c r="I28" s="7"/>
    </row>
    <row r="29" spans="1:11" ht="17.5">
      <c r="A29" s="3083" t="s">
        <v>1230</v>
      </c>
      <c r="B29" s="2695" t="s">
        <v>1228</v>
      </c>
      <c r="C29" s="2696"/>
      <c r="D29" s="2696"/>
      <c r="E29" s="2696"/>
      <c r="F29" s="2696"/>
      <c r="G29" s="2696"/>
      <c r="H29" s="2696"/>
      <c r="I29" s="2696"/>
      <c r="K29" s="29"/>
    </row>
    <row r="30" spans="1:11" ht="32.5">
      <c r="A30" s="3083"/>
      <c r="B30" s="2829" t="s">
        <v>1222</v>
      </c>
      <c r="C30" s="2830"/>
      <c r="D30" s="2830"/>
      <c r="E30" s="2830"/>
      <c r="F30" s="2829" t="s">
        <v>1223</v>
      </c>
      <c r="G30" s="2830"/>
      <c r="H30" s="2830"/>
      <c r="I30" s="3082"/>
      <c r="K30" s="65"/>
    </row>
    <row r="31" spans="1:11" s="66" customFormat="1" ht="27.5">
      <c r="A31" s="3084"/>
      <c r="B31" s="1031" t="s">
        <v>661</v>
      </c>
      <c r="C31" s="1032" t="s">
        <v>86</v>
      </c>
      <c r="D31" s="1032" t="s">
        <v>662</v>
      </c>
      <c r="E31" s="1033" t="s">
        <v>663</v>
      </c>
      <c r="F31" s="1031" t="s">
        <v>661</v>
      </c>
      <c r="G31" s="1032" t="s">
        <v>86</v>
      </c>
      <c r="H31" s="1032" t="s">
        <v>662</v>
      </c>
      <c r="I31" s="1034" t="s">
        <v>663</v>
      </c>
      <c r="K31" s="49"/>
    </row>
    <row r="32" spans="1:11">
      <c r="A32" s="92" t="s">
        <v>385</v>
      </c>
      <c r="B32" s="51">
        <v>2100</v>
      </c>
      <c r="C32" s="1515">
        <v>0.31900000000000001</v>
      </c>
      <c r="D32" s="1515">
        <v>0.28799999999999998</v>
      </c>
      <c r="E32" s="1516">
        <v>0.35199999999999998</v>
      </c>
      <c r="F32" s="1400">
        <v>1000</v>
      </c>
      <c r="G32" s="1519">
        <v>0.36499999999999999</v>
      </c>
      <c r="H32" s="1519">
        <v>0.312</v>
      </c>
      <c r="I32" s="1519">
        <v>0.42099999999999999</v>
      </c>
    </row>
    <row r="33" spans="1:13">
      <c r="A33" s="98" t="s">
        <v>386</v>
      </c>
      <c r="B33" s="56">
        <v>8200</v>
      </c>
      <c r="C33" s="1517">
        <v>0.28399999999999997</v>
      </c>
      <c r="D33" s="1517">
        <v>0.25700000000000001</v>
      </c>
      <c r="E33" s="1518">
        <v>0.312</v>
      </c>
      <c r="F33" s="1402">
        <v>2100</v>
      </c>
      <c r="G33" s="1520">
        <v>0.36499999999999999</v>
      </c>
      <c r="H33" s="1520">
        <v>0.31900000000000001</v>
      </c>
      <c r="I33" s="1520">
        <v>0.41299999999999998</v>
      </c>
    </row>
    <row r="34" spans="1:13">
      <c r="A34" s="92" t="s">
        <v>387</v>
      </c>
      <c r="B34" s="51">
        <v>800</v>
      </c>
      <c r="C34" s="1515">
        <v>0.3</v>
      </c>
      <c r="D34" s="1515">
        <v>0.26700000000000002</v>
      </c>
      <c r="E34" s="1516">
        <v>0.33600000000000002</v>
      </c>
      <c r="F34" s="1400">
        <v>300</v>
      </c>
      <c r="G34" s="1519">
        <v>0.432</v>
      </c>
      <c r="H34" s="1519">
        <v>0.373</v>
      </c>
      <c r="I34" s="1519">
        <v>0.49299999999999999</v>
      </c>
    </row>
    <row r="35" spans="1:13">
      <c r="A35" s="98" t="s">
        <v>388</v>
      </c>
      <c r="B35" s="56">
        <v>1500</v>
      </c>
      <c r="C35" s="1517">
        <v>0.27400000000000002</v>
      </c>
      <c r="D35" s="1517">
        <v>0.246</v>
      </c>
      <c r="E35" s="1518">
        <v>0.30299999999999999</v>
      </c>
      <c r="F35" s="1402">
        <v>500</v>
      </c>
      <c r="G35" s="1520">
        <v>0.36</v>
      </c>
      <c r="H35" s="1520">
        <v>0.315</v>
      </c>
      <c r="I35" s="1520">
        <v>0.40799999999999997</v>
      </c>
    </row>
    <row r="36" spans="1:13">
      <c r="A36" s="7"/>
      <c r="B36" s="7"/>
      <c r="C36" s="7"/>
      <c r="D36" s="7"/>
      <c r="E36" s="7"/>
      <c r="F36" s="7"/>
      <c r="G36" s="7"/>
      <c r="H36" s="7"/>
      <c r="I36" s="7"/>
    </row>
    <row r="37" spans="1:13">
      <c r="A37" s="2778" t="s">
        <v>1224</v>
      </c>
      <c r="B37" s="2515"/>
      <c r="C37" s="2515"/>
      <c r="D37" s="2515"/>
      <c r="E37" s="2515"/>
      <c r="F37" s="2515"/>
      <c r="G37" s="2515"/>
      <c r="H37" s="2515"/>
      <c r="I37" s="2515"/>
    </row>
    <row r="40" spans="1:13" ht="25">
      <c r="A40" s="2453" t="s">
        <v>1232</v>
      </c>
      <c r="B40" s="2453"/>
      <c r="C40" s="2453"/>
      <c r="D40" s="2453"/>
      <c r="E40" s="2453"/>
      <c r="F40" s="2453"/>
      <c r="G40" s="2453"/>
      <c r="H40" s="2453"/>
      <c r="I40" s="2453"/>
      <c r="J40" s="1049"/>
      <c r="K40" s="697"/>
      <c r="L40" s="22"/>
      <c r="M40" s="22"/>
    </row>
    <row r="41" spans="1:13" ht="14.5" thickBot="1">
      <c r="A41" s="1074"/>
      <c r="B41" s="22"/>
      <c r="C41" s="22"/>
      <c r="D41" s="22"/>
      <c r="E41" s="22"/>
      <c r="F41" s="22"/>
      <c r="G41" s="22"/>
      <c r="H41" s="22"/>
      <c r="I41" s="22"/>
      <c r="J41" s="22"/>
      <c r="K41" s="697"/>
      <c r="L41" s="22"/>
      <c r="M41" s="22"/>
    </row>
    <row r="42" spans="1:13" ht="34" customHeight="1" thickTop="1" thickBot="1">
      <c r="A42" s="2730" t="s">
        <v>1220</v>
      </c>
      <c r="B42" s="2731"/>
      <c r="C42" s="2731"/>
      <c r="D42" s="2731"/>
      <c r="E42" s="2731"/>
      <c r="F42" s="2731"/>
      <c r="G42" s="2731"/>
      <c r="H42" s="2731"/>
      <c r="I42" s="2732"/>
    </row>
    <row r="43" spans="1:13" ht="14.5" thickTop="1">
      <c r="A43" s="7"/>
      <c r="B43" s="7"/>
      <c r="C43" s="7"/>
      <c r="D43" s="7"/>
      <c r="E43" s="7"/>
      <c r="F43" s="7"/>
      <c r="G43" s="7"/>
      <c r="H43" s="7"/>
      <c r="I43" s="7"/>
    </row>
    <row r="44" spans="1:13" ht="17.5">
      <c r="A44" s="3083" t="s">
        <v>1230</v>
      </c>
      <c r="B44" s="2695" t="s">
        <v>1221</v>
      </c>
      <c r="C44" s="2696"/>
      <c r="D44" s="2696"/>
      <c r="E44" s="2696"/>
      <c r="F44" s="2696"/>
      <c r="G44" s="2696"/>
      <c r="H44" s="2696"/>
      <c r="I44" s="2696"/>
      <c r="K44" s="29"/>
    </row>
    <row r="45" spans="1:13" ht="27.5">
      <c r="A45" s="3083"/>
      <c r="B45" s="2829" t="s">
        <v>1222</v>
      </c>
      <c r="C45" s="2830"/>
      <c r="D45" s="2830"/>
      <c r="E45" s="2830"/>
      <c r="F45" s="2829" t="s">
        <v>1223</v>
      </c>
      <c r="G45" s="2830"/>
      <c r="H45" s="2830"/>
      <c r="I45" s="3082"/>
      <c r="K45" s="49"/>
    </row>
    <row r="46" spans="1:13" s="66" customFormat="1" ht="27.5">
      <c r="A46" s="3084"/>
      <c r="B46" s="1031" t="s">
        <v>661</v>
      </c>
      <c r="C46" s="1032" t="s">
        <v>86</v>
      </c>
      <c r="D46" s="1032" t="s">
        <v>662</v>
      </c>
      <c r="E46" s="1033" t="s">
        <v>663</v>
      </c>
      <c r="F46" s="1031" t="s">
        <v>661</v>
      </c>
      <c r="G46" s="1032" t="s">
        <v>86</v>
      </c>
      <c r="H46" s="1032" t="s">
        <v>662</v>
      </c>
      <c r="I46" s="1034" t="s">
        <v>663</v>
      </c>
      <c r="K46" s="49"/>
    </row>
    <row r="47" spans="1:13">
      <c r="A47" s="92" t="s">
        <v>385</v>
      </c>
      <c r="B47" s="334">
        <v>800</v>
      </c>
      <c r="C47" s="890">
        <v>0.13800000000000001</v>
      </c>
      <c r="D47" s="890">
        <v>0.11600000000000001</v>
      </c>
      <c r="E47" s="459">
        <v>0.16300000000000001</v>
      </c>
      <c r="F47" s="338">
        <v>400</v>
      </c>
      <c r="G47" s="743">
        <v>0.182</v>
      </c>
      <c r="H47" s="743">
        <v>0.14599999999999999</v>
      </c>
      <c r="I47" s="743">
        <v>0.22500000000000001</v>
      </c>
    </row>
    <row r="48" spans="1:13">
      <c r="A48" s="98" t="s">
        <v>386</v>
      </c>
      <c r="B48" s="79">
        <v>4800</v>
      </c>
      <c r="C48" s="1521">
        <v>0.17299999999999999</v>
      </c>
      <c r="D48" s="1521">
        <v>0.14599999999999999</v>
      </c>
      <c r="E48" s="456">
        <v>0.20499999999999999</v>
      </c>
      <c r="F48" s="340">
        <v>1500</v>
      </c>
      <c r="G48" s="746">
        <v>0.24</v>
      </c>
      <c r="H48" s="746">
        <v>0.19700000000000001</v>
      </c>
      <c r="I48" s="746">
        <v>0.28899999999999998</v>
      </c>
    </row>
    <row r="49" spans="1:11">
      <c r="A49" s="92" t="s">
        <v>387</v>
      </c>
      <c r="B49" s="334">
        <v>400</v>
      </c>
      <c r="C49" s="890">
        <v>0.16400000000000001</v>
      </c>
      <c r="D49" s="890">
        <v>0.14299999999999999</v>
      </c>
      <c r="E49" s="459">
        <v>0.188</v>
      </c>
      <c r="F49" s="338">
        <v>100</v>
      </c>
      <c r="G49" s="743">
        <v>0.188</v>
      </c>
      <c r="H49" s="743">
        <v>0.14399999999999999</v>
      </c>
      <c r="I49" s="743">
        <v>0.24</v>
      </c>
    </row>
    <row r="50" spans="1:11">
      <c r="A50" s="98" t="s">
        <v>388</v>
      </c>
      <c r="B50" s="79">
        <v>700</v>
      </c>
      <c r="C50" s="1521">
        <v>0.14299999999999999</v>
      </c>
      <c r="D50" s="1521">
        <v>0.121</v>
      </c>
      <c r="E50" s="456">
        <v>0.16800000000000001</v>
      </c>
      <c r="F50" s="340">
        <v>300</v>
      </c>
      <c r="G50" s="746">
        <v>0.192</v>
      </c>
      <c r="H50" s="746">
        <v>0.154</v>
      </c>
      <c r="I50" s="746">
        <v>0.23599999999999999</v>
      </c>
    </row>
    <row r="51" spans="1:11">
      <c r="A51" s="7"/>
      <c r="B51" s="7"/>
      <c r="C51" s="7"/>
      <c r="D51" s="7"/>
      <c r="E51" s="7"/>
      <c r="F51" s="7"/>
      <c r="G51" s="7"/>
      <c r="H51" s="7"/>
      <c r="I51" s="7"/>
    </row>
    <row r="52" spans="1:11">
      <c r="A52" s="2778" t="s">
        <v>1224</v>
      </c>
      <c r="B52" s="2515"/>
      <c r="C52" s="2515"/>
      <c r="D52" s="2515"/>
      <c r="E52" s="2515"/>
      <c r="F52" s="2515"/>
      <c r="G52" s="2515"/>
      <c r="H52" s="2515"/>
      <c r="I52" s="2515"/>
    </row>
    <row r="54" spans="1:11" ht="14.5" thickBot="1"/>
    <row r="55" spans="1:11" ht="33.5" customHeight="1" thickTop="1" thickBot="1">
      <c r="A55" s="2730" t="s">
        <v>1231</v>
      </c>
      <c r="B55" s="2731"/>
      <c r="C55" s="2731"/>
      <c r="D55" s="2731"/>
      <c r="E55" s="2731"/>
      <c r="F55" s="2731"/>
      <c r="G55" s="2731"/>
      <c r="H55" s="2731"/>
      <c r="I55" s="2732"/>
    </row>
    <row r="56" spans="1:11" ht="14.5" thickTop="1">
      <c r="A56" s="7"/>
      <c r="B56" s="7"/>
      <c r="C56" s="7"/>
      <c r="D56" s="7"/>
      <c r="E56" s="7"/>
      <c r="F56" s="7"/>
      <c r="G56" s="7"/>
      <c r="H56" s="7"/>
      <c r="I56" s="7"/>
    </row>
    <row r="57" spans="1:11" ht="17.5">
      <c r="A57" s="3083" t="s">
        <v>1230</v>
      </c>
      <c r="B57" s="2695" t="s">
        <v>1226</v>
      </c>
      <c r="C57" s="2696"/>
      <c r="D57" s="2696"/>
      <c r="E57" s="2696"/>
      <c r="F57" s="2696"/>
      <c r="G57" s="2696"/>
      <c r="H57" s="2696"/>
      <c r="I57" s="2696"/>
      <c r="K57" s="29"/>
    </row>
    <row r="58" spans="1:11" ht="32.5">
      <c r="A58" s="3083"/>
      <c r="B58" s="2829" t="s">
        <v>1222</v>
      </c>
      <c r="C58" s="2830"/>
      <c r="D58" s="2830"/>
      <c r="E58" s="2830"/>
      <c r="F58" s="2829" t="s">
        <v>1223</v>
      </c>
      <c r="G58" s="2830"/>
      <c r="H58" s="2830"/>
      <c r="I58" s="3082"/>
      <c r="K58" s="65"/>
    </row>
    <row r="59" spans="1:11" s="66" customFormat="1" ht="27.5">
      <c r="A59" s="3084"/>
      <c r="B59" s="1031" t="s">
        <v>661</v>
      </c>
      <c r="C59" s="1032" t="s">
        <v>86</v>
      </c>
      <c r="D59" s="1032" t="s">
        <v>662</v>
      </c>
      <c r="E59" s="1033" t="s">
        <v>663</v>
      </c>
      <c r="F59" s="1031" t="s">
        <v>661</v>
      </c>
      <c r="G59" s="1032" t="s">
        <v>86</v>
      </c>
      <c r="H59" s="1032" t="s">
        <v>662</v>
      </c>
      <c r="I59" s="1034" t="s">
        <v>663</v>
      </c>
      <c r="K59" s="49"/>
    </row>
    <row r="60" spans="1:11">
      <c r="A60" s="92" t="s">
        <v>385</v>
      </c>
      <c r="B60" s="334">
        <v>800</v>
      </c>
      <c r="C60" s="890">
        <v>0.14000000000000001</v>
      </c>
      <c r="D60" s="890">
        <v>0.11600000000000001</v>
      </c>
      <c r="E60" s="459">
        <v>0.16700000000000001</v>
      </c>
      <c r="F60" s="338">
        <v>400</v>
      </c>
      <c r="G60" s="743">
        <v>0.155</v>
      </c>
      <c r="H60" s="743">
        <v>0.124</v>
      </c>
      <c r="I60" s="743">
        <v>0.192</v>
      </c>
    </row>
    <row r="61" spans="1:11">
      <c r="A61" s="98" t="s">
        <v>386</v>
      </c>
      <c r="B61" s="79">
        <v>4100</v>
      </c>
      <c r="C61" s="1521">
        <v>0.14599999999999999</v>
      </c>
      <c r="D61" s="1521">
        <v>0.123</v>
      </c>
      <c r="E61" s="456">
        <v>0.17299999999999999</v>
      </c>
      <c r="F61" s="340">
        <v>1100</v>
      </c>
      <c r="G61" s="746">
        <v>0.17499999999999999</v>
      </c>
      <c r="H61" s="746">
        <v>0.12</v>
      </c>
      <c r="I61" s="746">
        <v>0.249</v>
      </c>
    </row>
    <row r="62" spans="1:11">
      <c r="A62" s="92" t="s">
        <v>387</v>
      </c>
      <c r="B62" s="334">
        <v>400</v>
      </c>
      <c r="C62" s="890">
        <v>0.15</v>
      </c>
      <c r="D62" s="890">
        <v>0.128</v>
      </c>
      <c r="E62" s="459">
        <v>0.17499999999999999</v>
      </c>
      <c r="F62" s="338">
        <v>100</v>
      </c>
      <c r="G62" s="743">
        <v>0.156</v>
      </c>
      <c r="H62" s="743">
        <v>0.11899999999999999</v>
      </c>
      <c r="I62" s="743">
        <v>0.2</v>
      </c>
    </row>
    <row r="63" spans="1:11">
      <c r="A63" s="98" t="s">
        <v>388</v>
      </c>
      <c r="B63" s="79">
        <v>700</v>
      </c>
      <c r="C63" s="1521">
        <v>0.13300000000000001</v>
      </c>
      <c r="D63" s="1521">
        <v>0.11600000000000001</v>
      </c>
      <c r="E63" s="456">
        <v>0.152</v>
      </c>
      <c r="F63" s="340">
        <v>300</v>
      </c>
      <c r="G63" s="746">
        <v>0.193</v>
      </c>
      <c r="H63" s="746">
        <v>0.155</v>
      </c>
      <c r="I63" s="746">
        <v>0.23699999999999999</v>
      </c>
    </row>
    <row r="64" spans="1:11">
      <c r="A64" s="7"/>
      <c r="B64" s="7"/>
      <c r="C64" s="7"/>
      <c r="D64" s="7"/>
      <c r="E64" s="7"/>
      <c r="F64" s="7"/>
      <c r="G64" s="7"/>
      <c r="H64" s="7"/>
      <c r="I64" s="7"/>
    </row>
    <row r="65" spans="1:13" ht="14.5" thickBot="1"/>
    <row r="66" spans="1:13" ht="50" customHeight="1" thickTop="1" thickBot="1">
      <c r="A66" s="2741" t="s">
        <v>1227</v>
      </c>
      <c r="B66" s="2742"/>
      <c r="C66" s="2742"/>
      <c r="D66" s="2742"/>
      <c r="E66" s="2742"/>
      <c r="F66" s="2742"/>
      <c r="G66" s="2742"/>
      <c r="H66" s="2742"/>
      <c r="I66" s="2743"/>
    </row>
    <row r="67" spans="1:13" ht="14.5" thickTop="1">
      <c r="A67" s="7"/>
      <c r="B67" s="7"/>
      <c r="C67" s="7"/>
      <c r="D67" s="7"/>
      <c r="E67" s="7"/>
      <c r="F67" s="7"/>
      <c r="G67" s="7"/>
      <c r="H67" s="7"/>
      <c r="I67" s="7"/>
    </row>
    <row r="68" spans="1:13" ht="17.5">
      <c r="A68" s="3083" t="s">
        <v>1230</v>
      </c>
      <c r="B68" s="2695" t="s">
        <v>1228</v>
      </c>
      <c r="C68" s="2696"/>
      <c r="D68" s="2696"/>
      <c r="E68" s="2696"/>
      <c r="F68" s="2696"/>
      <c r="G68" s="2696"/>
      <c r="H68" s="2696"/>
      <c r="I68" s="2696"/>
      <c r="K68" s="29"/>
    </row>
    <row r="69" spans="1:13" ht="32.5">
      <c r="A69" s="3083"/>
      <c r="B69" s="2829" t="s">
        <v>1222</v>
      </c>
      <c r="C69" s="2830"/>
      <c r="D69" s="2830"/>
      <c r="E69" s="2830"/>
      <c r="F69" s="2829" t="s">
        <v>1223</v>
      </c>
      <c r="G69" s="2830"/>
      <c r="H69" s="2830"/>
      <c r="I69" s="3082"/>
      <c r="K69" s="65"/>
    </row>
    <row r="70" spans="1:13" s="66" customFormat="1" ht="27.5">
      <c r="A70" s="3084"/>
      <c r="B70" s="1031" t="s">
        <v>661</v>
      </c>
      <c r="C70" s="1032" t="s">
        <v>86</v>
      </c>
      <c r="D70" s="1032" t="s">
        <v>662</v>
      </c>
      <c r="E70" s="1033" t="s">
        <v>663</v>
      </c>
      <c r="F70" s="1031" t="s">
        <v>661</v>
      </c>
      <c r="G70" s="1032" t="s">
        <v>86</v>
      </c>
      <c r="H70" s="1032" t="s">
        <v>662</v>
      </c>
      <c r="I70" s="1034" t="s">
        <v>663</v>
      </c>
      <c r="K70" s="49"/>
    </row>
    <row r="71" spans="1:13">
      <c r="A71" s="92" t="s">
        <v>385</v>
      </c>
      <c r="B71" s="334">
        <v>1600</v>
      </c>
      <c r="C71" s="890">
        <v>0.27700000000000002</v>
      </c>
      <c r="D71" s="890">
        <v>0.248</v>
      </c>
      <c r="E71" s="459">
        <v>0.309</v>
      </c>
      <c r="F71" s="338">
        <v>800</v>
      </c>
      <c r="G71" s="743">
        <v>0.33700000000000002</v>
      </c>
      <c r="H71" s="743">
        <v>0.29299999999999998</v>
      </c>
      <c r="I71" s="743">
        <v>0.38500000000000001</v>
      </c>
    </row>
    <row r="72" spans="1:13">
      <c r="A72" s="98" t="s">
        <v>386</v>
      </c>
      <c r="B72" s="79">
        <v>8900</v>
      </c>
      <c r="C72" s="1521">
        <v>0.31900000000000001</v>
      </c>
      <c r="D72" s="1521">
        <v>0.27500000000000002</v>
      </c>
      <c r="E72" s="456">
        <v>0.36699999999999999</v>
      </c>
      <c r="F72" s="340">
        <v>2500</v>
      </c>
      <c r="G72" s="746">
        <v>0.41499999999999998</v>
      </c>
      <c r="H72" s="746">
        <v>0.32500000000000001</v>
      </c>
      <c r="I72" s="746">
        <v>0.51200000000000001</v>
      </c>
    </row>
    <row r="73" spans="1:13">
      <c r="A73" s="92" t="s">
        <v>387</v>
      </c>
      <c r="B73" s="334">
        <v>800</v>
      </c>
      <c r="C73" s="890">
        <v>0.314</v>
      </c>
      <c r="D73" s="890">
        <v>0.28299999999999997</v>
      </c>
      <c r="E73" s="459">
        <v>0.34599999999999997</v>
      </c>
      <c r="F73" s="338">
        <v>300</v>
      </c>
      <c r="G73" s="743">
        <v>0.34300000000000003</v>
      </c>
      <c r="H73" s="743">
        <v>0.28199999999999997</v>
      </c>
      <c r="I73" s="743">
        <v>0.40899999999999997</v>
      </c>
    </row>
    <row r="74" spans="1:13">
      <c r="A74" s="98" t="s">
        <v>388</v>
      </c>
      <c r="B74" s="79">
        <v>1400</v>
      </c>
      <c r="C74" s="1521">
        <v>0.27600000000000002</v>
      </c>
      <c r="D74" s="1521">
        <v>0.25</v>
      </c>
      <c r="E74" s="456">
        <v>0.30399999999999999</v>
      </c>
      <c r="F74" s="340">
        <v>500</v>
      </c>
      <c r="G74" s="746">
        <v>0.38400000000000001</v>
      </c>
      <c r="H74" s="746">
        <v>0.33</v>
      </c>
      <c r="I74" s="746">
        <v>0.442</v>
      </c>
    </row>
    <row r="75" spans="1:13">
      <c r="A75" s="7"/>
      <c r="B75" s="7"/>
      <c r="C75" s="7"/>
      <c r="D75" s="7"/>
      <c r="E75" s="7"/>
      <c r="F75" s="7"/>
      <c r="G75" s="7"/>
      <c r="H75" s="7"/>
      <c r="I75" s="7"/>
    </row>
    <row r="76" spans="1:13">
      <c r="A76" s="2778" t="s">
        <v>1224</v>
      </c>
      <c r="B76" s="2515"/>
      <c r="C76" s="2515"/>
      <c r="D76" s="2515"/>
      <c r="E76" s="2515"/>
      <c r="F76" s="2515"/>
      <c r="G76" s="2515"/>
      <c r="H76" s="2515"/>
      <c r="I76" s="2515"/>
    </row>
    <row r="80" spans="1:13">
      <c r="A80" s="2606" t="s">
        <v>1233</v>
      </c>
      <c r="B80" s="2606"/>
      <c r="C80" s="2606"/>
      <c r="D80" s="2606"/>
      <c r="E80" s="2606"/>
      <c r="F80" s="2606"/>
      <c r="G80" s="2606"/>
      <c r="H80" s="2606"/>
      <c r="I80" s="2606"/>
      <c r="J80" s="22"/>
      <c r="K80" s="697"/>
      <c r="L80" s="22"/>
      <c r="M80" s="22"/>
    </row>
    <row r="81" spans="1:13" ht="14.5" thickBot="1">
      <c r="A81" s="1074"/>
      <c r="B81" s="22"/>
      <c r="C81" s="22"/>
      <c r="D81" s="22"/>
      <c r="E81" s="22"/>
      <c r="F81" s="22"/>
      <c r="G81" s="22"/>
      <c r="H81" s="22"/>
      <c r="I81" s="22"/>
      <c r="J81" s="22"/>
      <c r="K81" s="697"/>
      <c r="L81" s="22"/>
      <c r="M81" s="22"/>
    </row>
    <row r="82" spans="1:13" ht="34" customHeight="1" thickTop="1" thickBot="1">
      <c r="A82" s="2741" t="s">
        <v>1220</v>
      </c>
      <c r="B82" s="2742"/>
      <c r="C82" s="2742"/>
      <c r="D82" s="2742"/>
      <c r="E82" s="2742"/>
      <c r="F82" s="2742"/>
      <c r="G82" s="2742"/>
      <c r="H82" s="2742"/>
      <c r="I82" s="2743"/>
    </row>
    <row r="83" spans="1:13" ht="14.5" thickTop="1">
      <c r="A83" s="7"/>
      <c r="B83" s="7"/>
      <c r="C83" s="7"/>
      <c r="D83" s="7"/>
      <c r="E83" s="7"/>
      <c r="F83" s="7"/>
      <c r="G83" s="7"/>
      <c r="H83" s="7"/>
      <c r="I83" s="7"/>
    </row>
    <row r="84" spans="1:13" ht="17.5">
      <c r="A84" s="3085" t="s">
        <v>1230</v>
      </c>
      <c r="B84" s="2695" t="s">
        <v>1221</v>
      </c>
      <c r="C84" s="2696"/>
      <c r="D84" s="2696"/>
      <c r="E84" s="2696"/>
      <c r="F84" s="2696"/>
      <c r="G84" s="2696"/>
      <c r="H84" s="2696"/>
      <c r="I84" s="2696"/>
      <c r="K84" s="29"/>
    </row>
    <row r="85" spans="1:13" ht="32.5">
      <c r="A85" s="3085"/>
      <c r="B85" s="2829" t="s">
        <v>1222</v>
      </c>
      <c r="C85" s="2830"/>
      <c r="D85" s="2830"/>
      <c r="E85" s="2830"/>
      <c r="F85" s="2829" t="s">
        <v>1223</v>
      </c>
      <c r="G85" s="2830"/>
      <c r="H85" s="2830"/>
      <c r="I85" s="3082"/>
      <c r="K85" s="65"/>
    </row>
    <row r="86" spans="1:13" s="66" customFormat="1" ht="27.5">
      <c r="A86" s="3086"/>
      <c r="B86" s="1031" t="s">
        <v>661</v>
      </c>
      <c r="C86" s="1032" t="s">
        <v>86</v>
      </c>
      <c r="D86" s="1032" t="s">
        <v>662</v>
      </c>
      <c r="E86" s="1033" t="s">
        <v>663</v>
      </c>
      <c r="F86" s="1031" t="s">
        <v>661</v>
      </c>
      <c r="G86" s="1032" t="s">
        <v>86</v>
      </c>
      <c r="H86" s="1032" t="s">
        <v>662</v>
      </c>
      <c r="I86" s="1034" t="s">
        <v>663</v>
      </c>
      <c r="K86" s="49"/>
    </row>
    <row r="87" spans="1:13">
      <c r="A87" s="1382" t="s">
        <v>385</v>
      </c>
      <c r="B87" s="1522">
        <v>600</v>
      </c>
      <c r="C87" s="1090">
        <v>0.151</v>
      </c>
      <c r="D87" s="1090">
        <v>0.13700000000000001</v>
      </c>
      <c r="E87" s="1523">
        <v>0.16700000000000001</v>
      </c>
      <c r="F87" s="1522">
        <v>300</v>
      </c>
      <c r="G87" s="1090">
        <v>0.193</v>
      </c>
      <c r="H87" s="1090">
        <v>0.17</v>
      </c>
      <c r="I87" s="1090">
        <v>0.219</v>
      </c>
    </row>
    <row r="88" spans="1:13">
      <c r="A88" s="1524" t="s">
        <v>386</v>
      </c>
      <c r="B88" s="1525">
        <v>3600</v>
      </c>
      <c r="C88" s="1089">
        <v>0.13</v>
      </c>
      <c r="D88" s="1089">
        <v>0.11600000000000001</v>
      </c>
      <c r="E88" s="1526">
        <v>0.14599999999999999</v>
      </c>
      <c r="F88" s="1527">
        <v>900</v>
      </c>
      <c r="G88" s="1089">
        <v>0.17199999999999999</v>
      </c>
      <c r="H88" s="1089">
        <v>0.152</v>
      </c>
      <c r="I88" s="1089">
        <v>0.19400000000000001</v>
      </c>
    </row>
    <row r="89" spans="1:13">
      <c r="A89" s="1382" t="s">
        <v>387</v>
      </c>
      <c r="B89" s="1522">
        <v>300</v>
      </c>
      <c r="C89" s="1090">
        <v>0.13800000000000001</v>
      </c>
      <c r="D89" s="1090">
        <v>0.125</v>
      </c>
      <c r="E89" s="1523">
        <v>0.152</v>
      </c>
      <c r="F89" s="1522">
        <v>100</v>
      </c>
      <c r="G89" s="1090">
        <v>0.158</v>
      </c>
      <c r="H89" s="1090">
        <v>0.13600000000000001</v>
      </c>
      <c r="I89" s="1090">
        <v>0.182</v>
      </c>
    </row>
    <row r="90" spans="1:13">
      <c r="A90" s="1524" t="s">
        <v>388</v>
      </c>
      <c r="B90" s="1527">
        <v>700</v>
      </c>
      <c r="C90" s="1089">
        <v>0.14199999999999999</v>
      </c>
      <c r="D90" s="1089">
        <v>0.13100000000000001</v>
      </c>
      <c r="E90" s="1526">
        <v>0.153</v>
      </c>
      <c r="F90" s="1527">
        <v>200</v>
      </c>
      <c r="G90" s="1089">
        <v>0.17899999999999999</v>
      </c>
      <c r="H90" s="1089">
        <v>0.158</v>
      </c>
      <c r="I90" s="1089">
        <v>0.20200000000000001</v>
      </c>
    </row>
    <row r="91" spans="1:13">
      <c r="A91" s="7"/>
      <c r="B91" s="7"/>
      <c r="C91" s="7"/>
      <c r="D91" s="7"/>
      <c r="E91" s="7"/>
      <c r="F91" s="7"/>
      <c r="G91" s="7"/>
      <c r="H91" s="7"/>
      <c r="I91" s="7"/>
    </row>
    <row r="92" spans="1:13">
      <c r="A92" s="2778" t="s">
        <v>1224</v>
      </c>
      <c r="B92" s="2515"/>
      <c r="C92" s="2515"/>
      <c r="D92" s="2515"/>
      <c r="E92" s="2515"/>
      <c r="F92" s="2515"/>
      <c r="G92" s="2515"/>
      <c r="H92" s="2515"/>
      <c r="I92" s="2515"/>
    </row>
    <row r="94" spans="1:13" ht="14.5" thickBot="1"/>
    <row r="95" spans="1:13" ht="33.5" customHeight="1" thickTop="1" thickBot="1">
      <c r="A95" s="2741" t="s">
        <v>1231</v>
      </c>
      <c r="B95" s="2742"/>
      <c r="C95" s="2742"/>
      <c r="D95" s="2742"/>
      <c r="E95" s="2742"/>
      <c r="F95" s="2742"/>
      <c r="G95" s="2742"/>
      <c r="H95" s="2742"/>
      <c r="I95" s="2743"/>
    </row>
    <row r="96" spans="1:13" ht="14.5" thickTop="1">
      <c r="A96" s="7"/>
      <c r="B96" s="7"/>
      <c r="C96" s="7"/>
      <c r="D96" s="7"/>
      <c r="E96" s="7"/>
      <c r="F96" s="7"/>
      <c r="G96" s="7"/>
      <c r="H96" s="7"/>
      <c r="I96" s="7"/>
    </row>
    <row r="97" spans="1:11" ht="17.5">
      <c r="A97" s="3085" t="s">
        <v>1230</v>
      </c>
      <c r="B97" s="2695" t="s">
        <v>1226</v>
      </c>
      <c r="C97" s="2696"/>
      <c r="D97" s="2696"/>
      <c r="E97" s="2696"/>
      <c r="F97" s="2696"/>
      <c r="G97" s="2696"/>
      <c r="H97" s="2696"/>
      <c r="I97" s="2696"/>
      <c r="K97" s="29"/>
    </row>
    <row r="98" spans="1:11" ht="32.5">
      <c r="A98" s="3085"/>
      <c r="B98" s="2829" t="s">
        <v>1222</v>
      </c>
      <c r="C98" s="2830"/>
      <c r="D98" s="2830"/>
      <c r="E98" s="2830"/>
      <c r="F98" s="2829" t="s">
        <v>1223</v>
      </c>
      <c r="G98" s="2830"/>
      <c r="H98" s="2830"/>
      <c r="I98" s="3082"/>
      <c r="K98" s="65"/>
    </row>
    <row r="99" spans="1:11" s="66" customFormat="1" ht="27.5">
      <c r="A99" s="3086"/>
      <c r="B99" s="1031" t="s">
        <v>661</v>
      </c>
      <c r="C99" s="1032" t="s">
        <v>86</v>
      </c>
      <c r="D99" s="1032" t="s">
        <v>662</v>
      </c>
      <c r="E99" s="1033" t="s">
        <v>663</v>
      </c>
      <c r="F99" s="1031" t="s">
        <v>661</v>
      </c>
      <c r="G99" s="1032" t="s">
        <v>86</v>
      </c>
      <c r="H99" s="1032" t="s">
        <v>662</v>
      </c>
      <c r="I99" s="1034" t="s">
        <v>663</v>
      </c>
      <c r="K99" s="49"/>
    </row>
    <row r="100" spans="1:11">
      <c r="A100" s="1382" t="s">
        <v>385</v>
      </c>
      <c r="B100" s="1522">
        <v>600</v>
      </c>
      <c r="C100" s="1090">
        <v>0.14699999999999999</v>
      </c>
      <c r="D100" s="1090">
        <v>0.13300000000000001</v>
      </c>
      <c r="E100" s="1523">
        <v>0.16200000000000001</v>
      </c>
      <c r="F100" s="1522">
        <v>200</v>
      </c>
      <c r="G100" s="1090">
        <v>0.155</v>
      </c>
      <c r="H100" s="1090">
        <v>0.13600000000000001</v>
      </c>
      <c r="I100" s="1090">
        <v>0.17599999999999999</v>
      </c>
    </row>
    <row r="101" spans="1:11">
      <c r="A101" s="1524" t="s">
        <v>386</v>
      </c>
      <c r="B101" s="1525">
        <v>3800</v>
      </c>
      <c r="C101" s="1089">
        <v>0.14000000000000001</v>
      </c>
      <c r="D101" s="1089">
        <v>0.13</v>
      </c>
      <c r="E101" s="1526">
        <v>0.152</v>
      </c>
      <c r="F101" s="1527">
        <v>900</v>
      </c>
      <c r="G101" s="1089">
        <v>0.157</v>
      </c>
      <c r="H101" s="1089">
        <v>0.13700000000000001</v>
      </c>
      <c r="I101" s="1089">
        <v>0.17799999999999999</v>
      </c>
    </row>
    <row r="102" spans="1:11">
      <c r="A102" s="1382" t="s">
        <v>387</v>
      </c>
      <c r="B102" s="1522">
        <v>300</v>
      </c>
      <c r="C102" s="1090">
        <v>0.14499999999999999</v>
      </c>
      <c r="D102" s="1090">
        <v>0.13200000000000001</v>
      </c>
      <c r="E102" s="1523">
        <v>0.158</v>
      </c>
      <c r="F102" s="1522">
        <v>100</v>
      </c>
      <c r="G102" s="1090">
        <v>0.16600000000000001</v>
      </c>
      <c r="H102" s="1090">
        <v>0.14199999999999999</v>
      </c>
      <c r="I102" s="1090">
        <v>0.19400000000000001</v>
      </c>
    </row>
    <row r="103" spans="1:11">
      <c r="A103" s="1524" t="s">
        <v>388</v>
      </c>
      <c r="B103" s="1527">
        <v>800</v>
      </c>
      <c r="C103" s="1089">
        <v>0.155</v>
      </c>
      <c r="D103" s="1089">
        <v>0.14499999999999999</v>
      </c>
      <c r="E103" s="1526">
        <v>0.16600000000000001</v>
      </c>
      <c r="F103" s="1527">
        <v>200</v>
      </c>
      <c r="G103" s="1089">
        <v>0.19500000000000001</v>
      </c>
      <c r="H103" s="1089">
        <v>0.17699999999999999</v>
      </c>
      <c r="I103" s="1089">
        <v>0.215</v>
      </c>
    </row>
    <row r="104" spans="1:11">
      <c r="A104" s="7"/>
      <c r="B104" s="7"/>
      <c r="C104" s="7"/>
      <c r="D104" s="7"/>
      <c r="E104" s="7"/>
      <c r="F104" s="7"/>
      <c r="G104" s="7"/>
      <c r="H104" s="7"/>
      <c r="I104" s="7"/>
    </row>
    <row r="105" spans="1:11" ht="14.5" thickBot="1"/>
    <row r="106" spans="1:11" ht="50" customHeight="1" thickTop="1" thickBot="1">
      <c r="A106" s="2741" t="s">
        <v>1227</v>
      </c>
      <c r="B106" s="2742"/>
      <c r="C106" s="2742"/>
      <c r="D106" s="2742"/>
      <c r="E106" s="2742"/>
      <c r="F106" s="2742"/>
      <c r="G106" s="2742"/>
      <c r="H106" s="2742"/>
      <c r="I106" s="2743"/>
    </row>
    <row r="107" spans="1:11" ht="14.5" thickTop="1">
      <c r="A107" s="7"/>
      <c r="B107" s="7"/>
      <c r="C107" s="7"/>
      <c r="D107" s="7"/>
      <c r="E107" s="7"/>
      <c r="F107" s="7"/>
      <c r="G107" s="7"/>
      <c r="H107" s="7"/>
      <c r="I107" s="7"/>
    </row>
    <row r="108" spans="1:11" ht="17.5">
      <c r="A108" s="3085" t="s">
        <v>1230</v>
      </c>
      <c r="B108" s="2695" t="s">
        <v>1228</v>
      </c>
      <c r="C108" s="2696"/>
      <c r="D108" s="2696"/>
      <c r="E108" s="2696"/>
      <c r="F108" s="2696"/>
      <c r="G108" s="2696"/>
      <c r="H108" s="2696"/>
      <c r="I108" s="2696"/>
      <c r="K108" s="29"/>
    </row>
    <row r="109" spans="1:11" ht="32.5">
      <c r="A109" s="3085"/>
      <c r="B109" s="2829" t="s">
        <v>1222</v>
      </c>
      <c r="C109" s="2830"/>
      <c r="D109" s="2830"/>
      <c r="E109" s="2830"/>
      <c r="F109" s="2829" t="s">
        <v>1223</v>
      </c>
      <c r="G109" s="2830"/>
      <c r="H109" s="2830"/>
      <c r="I109" s="3082"/>
      <c r="K109" s="65"/>
    </row>
    <row r="110" spans="1:11" s="66" customFormat="1" ht="27.5">
      <c r="A110" s="3086"/>
      <c r="B110" s="1031" t="s">
        <v>661</v>
      </c>
      <c r="C110" s="1032" t="s">
        <v>86</v>
      </c>
      <c r="D110" s="1032" t="s">
        <v>662</v>
      </c>
      <c r="E110" s="1033" t="s">
        <v>663</v>
      </c>
      <c r="F110" s="1031" t="s">
        <v>661</v>
      </c>
      <c r="G110" s="1032" t="s">
        <v>86</v>
      </c>
      <c r="H110" s="1032" t="s">
        <v>662</v>
      </c>
      <c r="I110" s="1034" t="s">
        <v>663</v>
      </c>
      <c r="K110" s="49"/>
    </row>
    <row r="111" spans="1:11">
      <c r="A111" s="1382" t="s">
        <v>385</v>
      </c>
      <c r="B111" s="1528">
        <v>1200</v>
      </c>
      <c r="C111" s="1090">
        <v>0.29799999999999999</v>
      </c>
      <c r="D111" s="1090">
        <v>0.27900000000000003</v>
      </c>
      <c r="E111" s="1523">
        <v>0.318</v>
      </c>
      <c r="F111" s="1522">
        <v>500</v>
      </c>
      <c r="G111" s="1090">
        <v>0.34799999999999998</v>
      </c>
      <c r="H111" s="1090">
        <v>0.31900000000000001</v>
      </c>
      <c r="I111" s="1090">
        <v>0.378</v>
      </c>
    </row>
    <row r="112" spans="1:11">
      <c r="A112" s="1524" t="s">
        <v>386</v>
      </c>
      <c r="B112" s="1525">
        <v>7400</v>
      </c>
      <c r="C112" s="1089">
        <v>0.27100000000000002</v>
      </c>
      <c r="D112" s="1089">
        <v>0.251</v>
      </c>
      <c r="E112" s="1526">
        <v>0.29199999999999998</v>
      </c>
      <c r="F112" s="1525">
        <v>1800</v>
      </c>
      <c r="G112" s="1089">
        <v>0.32900000000000001</v>
      </c>
      <c r="H112" s="1089">
        <v>0.3</v>
      </c>
      <c r="I112" s="1089">
        <v>0.35899999999999999</v>
      </c>
    </row>
    <row r="113" spans="1:9">
      <c r="A113" s="1382" t="s">
        <v>387</v>
      </c>
      <c r="B113" s="1522">
        <v>700</v>
      </c>
      <c r="C113" s="1090">
        <v>0.28199999999999997</v>
      </c>
      <c r="D113" s="1090">
        <v>0.26300000000000001</v>
      </c>
      <c r="E113" s="1523">
        <v>0.30199999999999999</v>
      </c>
      <c r="F113" s="1522">
        <v>200</v>
      </c>
      <c r="G113" s="1090">
        <v>0.32400000000000001</v>
      </c>
      <c r="H113" s="1090">
        <v>0.29199999999999998</v>
      </c>
      <c r="I113" s="1090">
        <v>0.35699999999999998</v>
      </c>
    </row>
    <row r="114" spans="1:9">
      <c r="A114" s="1524" t="s">
        <v>388</v>
      </c>
      <c r="B114" s="1525">
        <v>1500</v>
      </c>
      <c r="C114" s="1089">
        <v>0.29699999999999999</v>
      </c>
      <c r="D114" s="1089">
        <v>0.28199999999999997</v>
      </c>
      <c r="E114" s="1526">
        <v>0.312</v>
      </c>
      <c r="F114" s="1527">
        <v>500</v>
      </c>
      <c r="G114" s="1089">
        <v>0.374</v>
      </c>
      <c r="H114" s="1089">
        <v>0.35</v>
      </c>
      <c r="I114" s="1089">
        <v>0.39800000000000002</v>
      </c>
    </row>
    <row r="115" spans="1:9">
      <c r="A115" s="7"/>
      <c r="B115" s="7"/>
      <c r="C115" s="7"/>
      <c r="D115" s="7"/>
      <c r="E115" s="7"/>
      <c r="F115" s="7"/>
      <c r="G115" s="7"/>
      <c r="H115" s="7"/>
      <c r="I115" s="7"/>
    </row>
    <row r="116" spans="1:9">
      <c r="A116" s="2778" t="s">
        <v>1224</v>
      </c>
      <c r="B116" s="2515"/>
      <c r="C116" s="2515"/>
      <c r="D116" s="2515"/>
      <c r="E116" s="2515"/>
      <c r="F116" s="2515"/>
      <c r="G116" s="2515"/>
      <c r="H116" s="2515"/>
      <c r="I116" s="2515"/>
    </row>
  </sheetData>
  <mergeCells count="54">
    <mergeCell ref="A116:I116"/>
    <mergeCell ref="A92:I92"/>
    <mergeCell ref="A95:I95"/>
    <mergeCell ref="A97:A99"/>
    <mergeCell ref="B97:I97"/>
    <mergeCell ref="B98:E98"/>
    <mergeCell ref="F98:I98"/>
    <mergeCell ref="A106:I106"/>
    <mergeCell ref="A108:A110"/>
    <mergeCell ref="B108:I108"/>
    <mergeCell ref="B109:E109"/>
    <mergeCell ref="F109:I109"/>
    <mergeCell ref="A80:I80"/>
    <mergeCell ref="A82:I82"/>
    <mergeCell ref="A84:A86"/>
    <mergeCell ref="B84:I84"/>
    <mergeCell ref="B85:E85"/>
    <mergeCell ref="F85:I85"/>
    <mergeCell ref="A76:I76"/>
    <mergeCell ref="A52:I52"/>
    <mergeCell ref="A55:I55"/>
    <mergeCell ref="A57:A59"/>
    <mergeCell ref="B57:I57"/>
    <mergeCell ref="B58:E58"/>
    <mergeCell ref="F58:I58"/>
    <mergeCell ref="A66:I66"/>
    <mergeCell ref="A68:A70"/>
    <mergeCell ref="B68:I68"/>
    <mergeCell ref="B69:E69"/>
    <mergeCell ref="F69:I69"/>
    <mergeCell ref="A40:I40"/>
    <mergeCell ref="A42:I42"/>
    <mergeCell ref="A44:A46"/>
    <mergeCell ref="B44:I44"/>
    <mergeCell ref="B45:E45"/>
    <mergeCell ref="F45:I45"/>
    <mergeCell ref="A37:I37"/>
    <mergeCell ref="A13:I13"/>
    <mergeCell ref="A16:I16"/>
    <mergeCell ref="A18:A20"/>
    <mergeCell ref="B18:I18"/>
    <mergeCell ref="B19:E19"/>
    <mergeCell ref="F19:I19"/>
    <mergeCell ref="A27:I27"/>
    <mergeCell ref="A29:A31"/>
    <mergeCell ref="B29:I29"/>
    <mergeCell ref="B30:E30"/>
    <mergeCell ref="F30:I30"/>
    <mergeCell ref="A1:I1"/>
    <mergeCell ref="A3:I3"/>
    <mergeCell ref="A5:A7"/>
    <mergeCell ref="B5:I5"/>
    <mergeCell ref="B6:E6"/>
    <mergeCell ref="F6:I6"/>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3928E-3FEF-40EC-B05B-FDB73B124DA3}">
  <dimension ref="A1:K22"/>
  <sheetViews>
    <sheetView workbookViewId="0">
      <selection sqref="A1:I1"/>
    </sheetView>
  </sheetViews>
  <sheetFormatPr defaultColWidth="9" defaultRowHeight="14"/>
  <cols>
    <col min="1" max="1" width="13.08203125" style="63" customWidth="1"/>
    <col min="2" max="9" width="11.08203125" style="45" customWidth="1"/>
    <col min="10" max="10" width="9" style="45"/>
    <col min="11" max="11" width="9" style="54"/>
    <col min="12" max="16384" width="9" style="45"/>
  </cols>
  <sheetData>
    <row r="1" spans="1:11" ht="37" customHeight="1">
      <c r="A1" s="2453" t="s">
        <v>1593</v>
      </c>
      <c r="B1" s="2453"/>
      <c r="C1" s="2453"/>
      <c r="D1" s="2453"/>
      <c r="E1" s="2453"/>
      <c r="F1" s="2453"/>
      <c r="G1" s="2453"/>
      <c r="H1" s="2453"/>
      <c r="I1" s="2453"/>
    </row>
    <row r="2" spans="1:11" ht="14.5" thickBot="1"/>
    <row r="3" spans="1:11" ht="48" customHeight="1" thickTop="1" thickBot="1">
      <c r="A3" s="2730" t="s">
        <v>907</v>
      </c>
      <c r="B3" s="2731"/>
      <c r="C3" s="2731"/>
      <c r="D3" s="2731"/>
      <c r="E3" s="2731"/>
      <c r="F3" s="2731"/>
      <c r="G3" s="2731"/>
      <c r="H3" s="2731"/>
      <c r="I3" s="2732"/>
    </row>
    <row r="4" spans="1:11" ht="14.5" thickTop="1">
      <c r="A4" s="45"/>
    </row>
    <row r="5" spans="1:11" ht="17.5">
      <c r="A5" s="2638" t="s">
        <v>338</v>
      </c>
      <c r="B5" s="2695" t="s">
        <v>908</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296500</v>
      </c>
      <c r="C8" s="1035">
        <v>0.372</v>
      </c>
      <c r="D8" s="1035">
        <v>0.35199999999999998</v>
      </c>
      <c r="E8" s="341">
        <v>0.39200000000000002</v>
      </c>
      <c r="F8" s="366">
        <v>49400</v>
      </c>
      <c r="G8" s="1035">
        <v>0.35799999999999998</v>
      </c>
      <c r="H8" s="1035">
        <v>0.315</v>
      </c>
      <c r="I8" s="1035">
        <v>0.40300000000000002</v>
      </c>
    </row>
    <row r="9" spans="1:11">
      <c r="A9" s="1036">
        <v>2012</v>
      </c>
      <c r="B9" s="1045">
        <v>311700</v>
      </c>
      <c r="C9" s="1037">
        <v>0.371</v>
      </c>
      <c r="D9" s="1037">
        <v>0.35099999999999998</v>
      </c>
      <c r="E9" s="343">
        <v>0.39100000000000001</v>
      </c>
      <c r="F9" s="374">
        <v>62100</v>
      </c>
      <c r="G9" s="1037">
        <v>0.36599999999999999</v>
      </c>
      <c r="H9" s="1037">
        <v>0.32400000000000001</v>
      </c>
      <c r="I9" s="1037">
        <v>0.41</v>
      </c>
    </row>
    <row r="10" spans="1:11">
      <c r="A10" s="738">
        <v>2013</v>
      </c>
      <c r="B10" s="1043">
        <v>320800</v>
      </c>
      <c r="C10" s="1035">
        <v>0.40300000000000002</v>
      </c>
      <c r="D10" s="1035">
        <v>0.38400000000000001</v>
      </c>
      <c r="E10" s="341">
        <v>0.42199999999999999</v>
      </c>
      <c r="F10" s="366">
        <v>62400</v>
      </c>
      <c r="G10" s="1035">
        <v>0.38800000000000001</v>
      </c>
      <c r="H10" s="1035">
        <v>0.34699999999999998</v>
      </c>
      <c r="I10" s="1035">
        <v>0.43</v>
      </c>
    </row>
    <row r="11" spans="1:11">
      <c r="A11" s="1036">
        <v>2014</v>
      </c>
      <c r="B11" s="1045">
        <v>323700</v>
      </c>
      <c r="C11" s="1037">
        <v>0.40300000000000002</v>
      </c>
      <c r="D11" s="1037">
        <v>0.38300000000000001</v>
      </c>
      <c r="E11" s="343">
        <v>0.42299999999999999</v>
      </c>
      <c r="F11" s="374">
        <v>64800</v>
      </c>
      <c r="G11" s="1037">
        <v>0.38800000000000001</v>
      </c>
      <c r="H11" s="1037">
        <v>0.34799999999999998</v>
      </c>
      <c r="I11" s="1037">
        <v>0.43</v>
      </c>
    </row>
    <row r="12" spans="1:11">
      <c r="A12" s="738">
        <v>2015</v>
      </c>
      <c r="B12" s="1043">
        <v>271700</v>
      </c>
      <c r="C12" s="1035">
        <v>0.35899999999999999</v>
      </c>
      <c r="D12" s="1035">
        <v>0.33900000000000002</v>
      </c>
      <c r="E12" s="341">
        <v>0.378</v>
      </c>
      <c r="F12" s="366">
        <v>54800</v>
      </c>
      <c r="G12" s="1035">
        <v>0.34100000000000003</v>
      </c>
      <c r="H12" s="1035">
        <v>0.30299999999999999</v>
      </c>
      <c r="I12" s="1035">
        <v>0.38100000000000001</v>
      </c>
    </row>
    <row r="13" spans="1:11">
      <c r="A13" s="1036">
        <v>2016</v>
      </c>
      <c r="B13" s="1045">
        <v>283200</v>
      </c>
      <c r="C13" s="1037">
        <v>0.34499999999999997</v>
      </c>
      <c r="D13" s="1037">
        <v>0.32700000000000001</v>
      </c>
      <c r="E13" s="343">
        <v>0.36299999999999999</v>
      </c>
      <c r="F13" s="374">
        <v>58400</v>
      </c>
      <c r="G13" s="1037">
        <v>0.35599999999999998</v>
      </c>
      <c r="H13" s="1037">
        <v>0.31900000000000001</v>
      </c>
      <c r="I13" s="1037">
        <v>0.39500000000000002</v>
      </c>
    </row>
    <row r="14" spans="1:11">
      <c r="A14" s="738">
        <v>2017</v>
      </c>
      <c r="B14" s="1043">
        <v>295200</v>
      </c>
      <c r="C14" s="1035">
        <v>0.38800000000000001</v>
      </c>
      <c r="D14" s="1035">
        <v>0.36899999999999999</v>
      </c>
      <c r="E14" s="341">
        <v>0.40699999999999997</v>
      </c>
      <c r="F14" s="366">
        <v>55800</v>
      </c>
      <c r="G14" s="1035">
        <v>0.371</v>
      </c>
      <c r="H14" s="1035">
        <v>0.33500000000000002</v>
      </c>
      <c r="I14" s="1035">
        <v>0.40799999999999997</v>
      </c>
    </row>
    <row r="15" spans="1:11">
      <c r="A15" s="1036">
        <v>2018</v>
      </c>
      <c r="B15" s="1045">
        <v>220300</v>
      </c>
      <c r="C15" s="1037">
        <v>0.27700000000000002</v>
      </c>
      <c r="D15" s="1037">
        <v>0.26100000000000001</v>
      </c>
      <c r="E15" s="343">
        <v>0.29499999999999998</v>
      </c>
      <c r="F15" s="374">
        <v>37400</v>
      </c>
      <c r="G15" s="1037">
        <v>0.23899999999999999</v>
      </c>
      <c r="H15" s="1037">
        <v>0.20799999999999999</v>
      </c>
      <c r="I15" s="1037">
        <v>0.27300000000000002</v>
      </c>
    </row>
    <row r="16" spans="1:11">
      <c r="A16" s="92">
        <v>2019</v>
      </c>
      <c r="B16" s="1043">
        <v>297700</v>
      </c>
      <c r="C16" s="1035">
        <v>0.38900000000000001</v>
      </c>
      <c r="D16" s="1035">
        <v>0.371</v>
      </c>
      <c r="E16" s="341">
        <v>0.40799999999999997</v>
      </c>
      <c r="F16" s="366">
        <v>55200</v>
      </c>
      <c r="G16" s="1035">
        <v>0.38100000000000001</v>
      </c>
      <c r="H16" s="1035">
        <v>0.34200000000000003</v>
      </c>
      <c r="I16" s="1035">
        <v>0.42199999999999999</v>
      </c>
    </row>
    <row r="17" spans="1:9">
      <c r="A17" s="1038">
        <v>2020</v>
      </c>
      <c r="B17" s="1045">
        <v>322400</v>
      </c>
      <c r="C17" s="1037">
        <v>0.41099999999999998</v>
      </c>
      <c r="D17" s="1037">
        <v>0.39300000000000002</v>
      </c>
      <c r="E17" s="343">
        <v>0.43</v>
      </c>
      <c r="F17" s="374">
        <v>58400</v>
      </c>
      <c r="G17" s="1037">
        <v>0.36399999999999999</v>
      </c>
      <c r="H17" s="1037">
        <v>0.32700000000000001</v>
      </c>
      <c r="I17" s="1037">
        <v>0.40100000000000002</v>
      </c>
    </row>
    <row r="18" spans="1:9">
      <c r="A18" s="92">
        <v>2021</v>
      </c>
      <c r="B18" s="51">
        <v>319700</v>
      </c>
      <c r="C18" s="1515">
        <v>0.40600000000000003</v>
      </c>
      <c r="D18" s="1515">
        <v>0.38800000000000001</v>
      </c>
      <c r="E18" s="1853">
        <v>0.42499999999999999</v>
      </c>
      <c r="F18" s="1533">
        <v>56000</v>
      </c>
      <c r="G18" s="1515">
        <v>0.32</v>
      </c>
      <c r="H18" s="1515">
        <v>0.28499999999999998</v>
      </c>
      <c r="I18" s="1515">
        <v>0.35699999999999998</v>
      </c>
    </row>
    <row r="19" spans="1:9">
      <c r="A19" s="45"/>
    </row>
    <row r="20" spans="1:9">
      <c r="A20" s="2778" t="s">
        <v>664</v>
      </c>
      <c r="B20" s="2515"/>
      <c r="C20" s="2515"/>
      <c r="D20" s="2515"/>
      <c r="E20" s="2515"/>
      <c r="F20" s="2515"/>
      <c r="G20" s="2515"/>
      <c r="H20" s="2515"/>
      <c r="I20" s="2515"/>
    </row>
    <row r="21" spans="1:9">
      <c r="A21" s="22"/>
      <c r="B21" s="22"/>
      <c r="C21" s="22"/>
      <c r="D21" s="22"/>
      <c r="E21" s="22"/>
      <c r="F21" s="22"/>
      <c r="G21" s="22"/>
      <c r="H21" s="22"/>
      <c r="I21" s="22"/>
    </row>
    <row r="22" spans="1:9" ht="60" customHeight="1">
      <c r="A22" s="2795" t="s">
        <v>665</v>
      </c>
      <c r="B22" s="2795"/>
      <c r="C22" s="2795"/>
      <c r="D22" s="2795"/>
      <c r="E22" s="2795"/>
      <c r="F22" s="2795"/>
      <c r="G22" s="2795"/>
      <c r="H22" s="2795"/>
      <c r="I22" s="2795"/>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A6F4-C0D1-48ED-AC2C-0AE5524A7F73}">
  <dimension ref="A1:K23"/>
  <sheetViews>
    <sheetView workbookViewId="0">
      <selection sqref="A1:I1"/>
    </sheetView>
  </sheetViews>
  <sheetFormatPr defaultColWidth="9" defaultRowHeight="14"/>
  <cols>
    <col min="1" max="1" width="13.33203125" style="63" customWidth="1"/>
    <col min="2" max="9" width="11.08203125" style="45" customWidth="1"/>
    <col min="10" max="10" width="9" style="45"/>
    <col min="11" max="11" width="9" style="54"/>
    <col min="12" max="16384" width="9" style="45"/>
  </cols>
  <sheetData>
    <row r="1" spans="1:11" ht="32.5">
      <c r="A1" s="2453" t="s">
        <v>1594</v>
      </c>
      <c r="B1" s="2453"/>
      <c r="C1" s="2453"/>
      <c r="D1" s="2453"/>
      <c r="E1" s="2453"/>
      <c r="F1" s="2453"/>
      <c r="G1" s="2453"/>
      <c r="H1" s="2453"/>
      <c r="I1" s="2453"/>
      <c r="J1" s="65"/>
    </row>
    <row r="2" spans="1:11" ht="14.5" thickBot="1"/>
    <row r="3" spans="1:11" ht="48.65" customHeight="1" thickTop="1" thickBot="1">
      <c r="A3" s="2730" t="s">
        <v>909</v>
      </c>
      <c r="B3" s="2731"/>
      <c r="C3" s="2731"/>
      <c r="D3" s="2731"/>
      <c r="E3" s="2731"/>
      <c r="F3" s="2731"/>
      <c r="G3" s="2731"/>
      <c r="H3" s="2731"/>
      <c r="I3" s="2732"/>
    </row>
    <row r="4" spans="1:11" ht="14.5" thickTop="1">
      <c r="A4" s="45"/>
    </row>
    <row r="5" spans="1:11" ht="17.5">
      <c r="A5" s="2638" t="s">
        <v>338</v>
      </c>
      <c r="B5" s="2695" t="s">
        <v>910</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125600</v>
      </c>
      <c r="C8" s="1035">
        <v>0.64700000000000002</v>
      </c>
      <c r="D8" s="1035">
        <v>0.61899999999999999</v>
      </c>
      <c r="E8" s="341">
        <v>0.67400000000000004</v>
      </c>
      <c r="F8" s="366">
        <v>12600</v>
      </c>
      <c r="G8" s="1035">
        <v>0.64700000000000002</v>
      </c>
      <c r="H8" s="1035">
        <v>0.56000000000000005</v>
      </c>
      <c r="I8" s="1035">
        <v>0.72599999999999998</v>
      </c>
    </row>
    <row r="9" spans="1:11">
      <c r="A9" s="1036">
        <v>2012</v>
      </c>
      <c r="B9" s="1045">
        <v>130900</v>
      </c>
      <c r="C9" s="1037">
        <v>0.627</v>
      </c>
      <c r="D9" s="1037">
        <v>0.59499999999999997</v>
      </c>
      <c r="E9" s="343">
        <v>0.65800000000000003</v>
      </c>
      <c r="F9" s="374">
        <v>14400</v>
      </c>
      <c r="G9" s="1037">
        <v>0.64</v>
      </c>
      <c r="H9" s="1037">
        <v>0.54600000000000004</v>
      </c>
      <c r="I9" s="1037">
        <v>0.72399999999999998</v>
      </c>
    </row>
    <row r="10" spans="1:11">
      <c r="A10" s="738">
        <v>2013</v>
      </c>
      <c r="B10" s="1043">
        <v>145000</v>
      </c>
      <c r="C10" s="1035">
        <v>0.69899999999999995</v>
      </c>
      <c r="D10" s="1035">
        <v>0.67</v>
      </c>
      <c r="E10" s="341">
        <v>0.72699999999999998</v>
      </c>
      <c r="F10" s="366">
        <v>13800</v>
      </c>
      <c r="G10" s="1035">
        <v>0.70099999999999996</v>
      </c>
      <c r="H10" s="1035">
        <v>0.626</v>
      </c>
      <c r="I10" s="1035">
        <v>0.76700000000000002</v>
      </c>
    </row>
    <row r="11" spans="1:11">
      <c r="A11" s="1036">
        <v>2014</v>
      </c>
      <c r="B11" s="1045">
        <v>140000</v>
      </c>
      <c r="C11" s="1037">
        <v>0.65500000000000003</v>
      </c>
      <c r="D11" s="1037">
        <v>0.625</v>
      </c>
      <c r="E11" s="343">
        <v>0.68300000000000005</v>
      </c>
      <c r="F11" s="374">
        <v>13100</v>
      </c>
      <c r="G11" s="1037">
        <v>0.61599999999999999</v>
      </c>
      <c r="H11" s="1037">
        <v>0.53400000000000003</v>
      </c>
      <c r="I11" s="1037">
        <v>0.69199999999999995</v>
      </c>
    </row>
    <row r="12" spans="1:11">
      <c r="A12" s="738">
        <v>2015</v>
      </c>
      <c r="B12" s="1043">
        <v>129800</v>
      </c>
      <c r="C12" s="1035">
        <v>0.61299999999999999</v>
      </c>
      <c r="D12" s="1035">
        <v>0.58299999999999996</v>
      </c>
      <c r="E12" s="341">
        <v>0.64300000000000002</v>
      </c>
      <c r="F12" s="366">
        <v>15500</v>
      </c>
      <c r="G12" s="1035">
        <v>0.58699999999999997</v>
      </c>
      <c r="H12" s="1035">
        <v>0.498</v>
      </c>
      <c r="I12" s="1035">
        <v>0.67</v>
      </c>
    </row>
    <row r="13" spans="1:11">
      <c r="A13" s="1036">
        <v>2016</v>
      </c>
      <c r="B13" s="1045">
        <v>130700</v>
      </c>
      <c r="C13" s="1037">
        <v>0.56899999999999995</v>
      </c>
      <c r="D13" s="1037">
        <v>0.54100000000000004</v>
      </c>
      <c r="E13" s="343">
        <v>0.59599999999999997</v>
      </c>
      <c r="F13" s="374">
        <v>12900</v>
      </c>
      <c r="G13" s="1037">
        <v>0.52700000000000002</v>
      </c>
      <c r="H13" s="1037">
        <v>0.45200000000000001</v>
      </c>
      <c r="I13" s="1037">
        <v>0.59899999999999998</v>
      </c>
    </row>
    <row r="14" spans="1:11">
      <c r="A14" s="738">
        <v>2017</v>
      </c>
      <c r="B14" s="1043">
        <v>140000</v>
      </c>
      <c r="C14" s="1035">
        <v>0.59599999999999997</v>
      </c>
      <c r="D14" s="1035">
        <v>0.56599999999999995</v>
      </c>
      <c r="E14" s="341">
        <v>0.626</v>
      </c>
      <c r="F14" s="366">
        <v>13700</v>
      </c>
      <c r="G14" s="1035">
        <v>0.53500000000000003</v>
      </c>
      <c r="H14" s="1035">
        <v>0.45700000000000002</v>
      </c>
      <c r="I14" s="1035">
        <v>0.61199999999999999</v>
      </c>
    </row>
    <row r="15" spans="1:11">
      <c r="A15" s="1036">
        <v>2018</v>
      </c>
      <c r="B15" s="1045">
        <v>130600</v>
      </c>
      <c r="C15" s="1037">
        <v>0.52700000000000002</v>
      </c>
      <c r="D15" s="1037">
        <v>0.496</v>
      </c>
      <c r="E15" s="343">
        <v>0.55800000000000005</v>
      </c>
      <c r="F15" s="374">
        <v>14200</v>
      </c>
      <c r="G15" s="1037">
        <v>0.51100000000000001</v>
      </c>
      <c r="H15" s="1037">
        <v>0.432</v>
      </c>
      <c r="I15" s="1037">
        <v>0.58899999999999997</v>
      </c>
    </row>
    <row r="16" spans="1:11">
      <c r="A16" s="92">
        <v>2019</v>
      </c>
      <c r="B16" s="1043">
        <v>144300</v>
      </c>
      <c r="C16" s="1035">
        <v>0.58799999999999997</v>
      </c>
      <c r="D16" s="1035">
        <v>0.56100000000000005</v>
      </c>
      <c r="E16" s="341">
        <v>0.61399999999999999</v>
      </c>
      <c r="F16" s="366">
        <v>15500</v>
      </c>
      <c r="G16" s="1035">
        <v>0.57399999999999995</v>
      </c>
      <c r="H16" s="1035">
        <v>0.505</v>
      </c>
      <c r="I16" s="1035">
        <v>0.64100000000000001</v>
      </c>
    </row>
    <row r="17" spans="1:9">
      <c r="A17" s="1038">
        <v>2020</v>
      </c>
      <c r="B17" s="1045">
        <v>165500</v>
      </c>
      <c r="C17" s="1037">
        <v>0.63400000000000001</v>
      </c>
      <c r="D17" s="1037">
        <v>0.60499999999999998</v>
      </c>
      <c r="E17" s="343">
        <v>0.66100000000000003</v>
      </c>
      <c r="F17" s="374">
        <v>16600</v>
      </c>
      <c r="G17" s="1037">
        <v>0.58199999999999996</v>
      </c>
      <c r="H17" s="1037">
        <v>0.51</v>
      </c>
      <c r="I17" s="1037">
        <v>0.65</v>
      </c>
    </row>
    <row r="18" spans="1:9">
      <c r="A18" s="92">
        <v>2021</v>
      </c>
      <c r="B18" s="51">
        <v>181300</v>
      </c>
      <c r="C18" s="1515">
        <v>0.65600000000000003</v>
      </c>
      <c r="D18" s="1515">
        <v>0.625</v>
      </c>
      <c r="E18" s="1853">
        <v>0.68600000000000005</v>
      </c>
      <c r="F18" s="1533">
        <v>24400</v>
      </c>
      <c r="G18" s="1515">
        <v>0.66800000000000004</v>
      </c>
      <c r="H18" s="1515">
        <v>0.58799999999999997</v>
      </c>
      <c r="I18" s="1515">
        <v>0.74</v>
      </c>
    </row>
    <row r="19" spans="1:9">
      <c r="A19" s="45"/>
    </row>
    <row r="20" spans="1:9" ht="14.15" customHeight="1">
      <c r="A20" s="2778" t="s">
        <v>664</v>
      </c>
      <c r="B20" s="2515"/>
      <c r="C20" s="2515"/>
      <c r="D20" s="2515"/>
      <c r="E20" s="2515"/>
      <c r="F20" s="2515"/>
      <c r="G20" s="2515"/>
      <c r="H20" s="2515"/>
      <c r="I20" s="2515"/>
    </row>
    <row r="21" spans="1:9">
      <c r="A21" s="45"/>
    </row>
    <row r="22" spans="1:9" ht="60" customHeight="1">
      <c r="A22" s="2795" t="s">
        <v>665</v>
      </c>
      <c r="B22" s="2795"/>
      <c r="C22" s="2795"/>
      <c r="D22" s="2795"/>
      <c r="E22" s="2795"/>
      <c r="F22" s="2795"/>
      <c r="G22" s="2795"/>
      <c r="H22" s="2795"/>
      <c r="I22" s="2795"/>
    </row>
    <row r="23" spans="1:9">
      <c r="A23" s="45"/>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B4CD-3EE3-431D-B3D4-51552D079034}">
  <dimension ref="A1:K28"/>
  <sheetViews>
    <sheetView workbookViewId="0">
      <selection sqref="A1:I1"/>
    </sheetView>
  </sheetViews>
  <sheetFormatPr defaultColWidth="9" defaultRowHeight="14"/>
  <cols>
    <col min="1" max="1" width="12.83203125" style="63" customWidth="1"/>
    <col min="2" max="9" width="11.25" style="45" customWidth="1"/>
    <col min="10" max="10" width="9" style="45"/>
    <col min="11" max="11" width="9" style="54"/>
    <col min="12" max="16384" width="9" style="45"/>
  </cols>
  <sheetData>
    <row r="1" spans="1:11" ht="25">
      <c r="A1" s="2453" t="s">
        <v>1609</v>
      </c>
      <c r="B1" s="2453"/>
      <c r="C1" s="2453"/>
      <c r="D1" s="2453"/>
      <c r="E1" s="2453"/>
      <c r="F1" s="2453"/>
      <c r="G1" s="2453"/>
      <c r="H1" s="2453"/>
      <c r="I1" s="2453"/>
      <c r="J1" s="44"/>
    </row>
    <row r="2" spans="1:11" ht="14.5" thickBot="1"/>
    <row r="3" spans="1:11" ht="33.5" customHeight="1" thickTop="1" thickBot="1">
      <c r="A3" s="2730" t="s">
        <v>1610</v>
      </c>
      <c r="B3" s="2731"/>
      <c r="C3" s="2731"/>
      <c r="D3" s="2731"/>
      <c r="E3" s="2731"/>
      <c r="F3" s="2731"/>
      <c r="G3" s="2731"/>
      <c r="H3" s="2731"/>
      <c r="I3" s="2732"/>
    </row>
    <row r="4" spans="1:11" ht="14.5" thickTop="1">
      <c r="A4" s="45"/>
    </row>
    <row r="5" spans="1:11" ht="17.5">
      <c r="A5" s="2763" t="s">
        <v>338</v>
      </c>
      <c r="B5" s="2695" t="s">
        <v>1611</v>
      </c>
      <c r="C5" s="2696"/>
      <c r="D5" s="2696"/>
      <c r="E5" s="2696"/>
      <c r="F5" s="2696"/>
      <c r="G5" s="2696"/>
      <c r="H5" s="2696"/>
      <c r="I5" s="2696"/>
      <c r="K5" s="29"/>
    </row>
    <row r="6" spans="1:11" ht="17.5">
      <c r="A6" s="2763"/>
      <c r="B6" s="2640" t="s">
        <v>659</v>
      </c>
      <c r="C6" s="2641"/>
      <c r="D6" s="2641"/>
      <c r="E6" s="2642"/>
      <c r="F6" s="2748" t="s">
        <v>660</v>
      </c>
      <c r="G6" s="2748"/>
      <c r="H6" s="2748"/>
      <c r="I6" s="2749"/>
      <c r="K6" s="29"/>
    </row>
    <row r="7" spans="1:11" s="66" customFormat="1" ht="27.5">
      <c r="A7" s="2764"/>
      <c r="B7" s="1031" t="s">
        <v>661</v>
      </c>
      <c r="C7" s="1032" t="s">
        <v>86</v>
      </c>
      <c r="D7" s="1032" t="s">
        <v>662</v>
      </c>
      <c r="E7" s="1033" t="s">
        <v>663</v>
      </c>
      <c r="F7" s="1031" t="s">
        <v>661</v>
      </c>
      <c r="G7" s="1032" t="s">
        <v>86</v>
      </c>
      <c r="H7" s="1032" t="s">
        <v>662</v>
      </c>
      <c r="I7" s="1034" t="s">
        <v>663</v>
      </c>
      <c r="K7" s="49"/>
    </row>
    <row r="8" spans="1:11">
      <c r="A8" s="738">
        <v>2017</v>
      </c>
      <c r="B8" s="1891">
        <v>369000</v>
      </c>
      <c r="C8" s="1892">
        <v>0.45900000000000002</v>
      </c>
      <c r="D8" s="1892">
        <v>0.441</v>
      </c>
      <c r="E8" s="1893">
        <v>0.47699999999999998</v>
      </c>
      <c r="F8" s="1891">
        <v>73700</v>
      </c>
      <c r="G8" s="1892">
        <v>0.51200000000000001</v>
      </c>
      <c r="H8" s="1892">
        <v>0.47399999999999998</v>
      </c>
      <c r="I8" s="1892">
        <v>0.54900000000000004</v>
      </c>
    </row>
    <row r="9" spans="1:11">
      <c r="A9" s="1036">
        <v>2018</v>
      </c>
      <c r="B9" s="1894">
        <v>310400</v>
      </c>
      <c r="C9" s="1895">
        <v>0.38500000000000001</v>
      </c>
      <c r="D9" s="1895">
        <v>0.36699999999999999</v>
      </c>
      <c r="E9" s="1896">
        <v>0.40200000000000002</v>
      </c>
      <c r="F9" s="1894">
        <v>51700</v>
      </c>
      <c r="G9" s="1895">
        <v>0.35599999999999998</v>
      </c>
      <c r="H9" s="1895">
        <v>0.317</v>
      </c>
      <c r="I9" s="1895">
        <v>0.39800000000000002</v>
      </c>
    </row>
    <row r="10" spans="1:11">
      <c r="A10" s="92">
        <v>2019</v>
      </c>
      <c r="B10" s="1891">
        <v>314500</v>
      </c>
      <c r="C10" s="1892">
        <v>0.40300000000000002</v>
      </c>
      <c r="D10" s="1892">
        <v>0.38600000000000001</v>
      </c>
      <c r="E10" s="1893">
        <v>0.42099999999999999</v>
      </c>
      <c r="F10" s="1891">
        <v>57200</v>
      </c>
      <c r="G10" s="1892">
        <v>0.42899999999999999</v>
      </c>
      <c r="H10" s="1892">
        <v>0.38900000000000001</v>
      </c>
      <c r="I10" s="1892">
        <v>0.47099999999999997</v>
      </c>
    </row>
    <row r="11" spans="1:11">
      <c r="A11" s="98">
        <v>2021</v>
      </c>
      <c r="B11" s="56">
        <v>297500</v>
      </c>
      <c r="C11" s="1517">
        <v>0.378</v>
      </c>
      <c r="D11" s="1517">
        <v>0.36099999999999999</v>
      </c>
      <c r="E11" s="1517">
        <v>0.39700000000000002</v>
      </c>
      <c r="F11" s="56">
        <v>65600</v>
      </c>
      <c r="G11" s="1517">
        <v>0.42399999999999999</v>
      </c>
      <c r="H11" s="1517">
        <v>0.38400000000000001</v>
      </c>
      <c r="I11" s="1517">
        <v>0.46400000000000002</v>
      </c>
    </row>
    <row r="12" spans="1:11">
      <c r="A12" s="45"/>
    </row>
    <row r="13" spans="1:11" ht="14.15" customHeight="1">
      <c r="A13" s="2778" t="s">
        <v>664</v>
      </c>
      <c r="B13" s="2515"/>
      <c r="C13" s="2515"/>
      <c r="D13" s="2515"/>
      <c r="E13" s="2515"/>
      <c r="F13" s="2515"/>
      <c r="G13" s="2515"/>
      <c r="H13" s="2515"/>
      <c r="I13" s="2515"/>
    </row>
    <row r="14" spans="1:11">
      <c r="A14" s="22"/>
      <c r="B14" s="22"/>
      <c r="C14" s="22"/>
      <c r="D14" s="22"/>
      <c r="E14" s="22"/>
      <c r="F14" s="22"/>
      <c r="G14" s="22"/>
      <c r="H14" s="22"/>
      <c r="I14" s="22"/>
    </row>
    <row r="15" spans="1:11">
      <c r="A15" s="22"/>
      <c r="B15" s="22"/>
      <c r="C15" s="22"/>
      <c r="D15" s="22"/>
      <c r="E15" s="22"/>
      <c r="F15" s="22"/>
      <c r="G15" s="22"/>
      <c r="H15" s="22"/>
      <c r="I15" s="22"/>
    </row>
    <row r="16" spans="1:11" ht="49.5" customHeight="1">
      <c r="A16" s="2842" t="s">
        <v>672</v>
      </c>
      <c r="B16" s="2843"/>
      <c r="C16" s="2843"/>
      <c r="D16" s="2843"/>
      <c r="E16" s="2843"/>
      <c r="F16" s="2843"/>
      <c r="G16" s="2843"/>
      <c r="H16" s="2843"/>
      <c r="I16" s="2844"/>
    </row>
    <row r="17" spans="1:11">
      <c r="A17" s="45"/>
    </row>
    <row r="18" spans="1:11" ht="17.5">
      <c r="A18" s="2638" t="s">
        <v>338</v>
      </c>
      <c r="B18" s="2695" t="s">
        <v>1611</v>
      </c>
      <c r="C18" s="2696"/>
      <c r="D18" s="2696"/>
      <c r="E18" s="2696"/>
      <c r="F18" s="2696"/>
      <c r="G18" s="2696"/>
      <c r="H18" s="2696"/>
      <c r="I18" s="2696"/>
      <c r="K18" s="29"/>
    </row>
    <row r="19" spans="1:11" ht="17.5">
      <c r="A19" s="2638"/>
      <c r="B19" s="2640" t="s">
        <v>699</v>
      </c>
      <c r="C19" s="2641"/>
      <c r="D19" s="2641"/>
      <c r="E19" s="2642"/>
      <c r="F19" s="2640" t="s">
        <v>700</v>
      </c>
      <c r="G19" s="2641"/>
      <c r="H19" s="2641"/>
      <c r="I19" s="2643"/>
      <c r="K19" s="29"/>
    </row>
    <row r="20" spans="1:11" s="66" customFormat="1" ht="27.5">
      <c r="A20" s="2639"/>
      <c r="B20" s="1031" t="s">
        <v>661</v>
      </c>
      <c r="C20" s="1032" t="s">
        <v>86</v>
      </c>
      <c r="D20" s="1032" t="s">
        <v>662</v>
      </c>
      <c r="E20" s="1033" t="s">
        <v>663</v>
      </c>
      <c r="F20" s="1031" t="s">
        <v>661</v>
      </c>
      <c r="G20" s="1032" t="s">
        <v>86</v>
      </c>
      <c r="H20" s="1032" t="s">
        <v>662</v>
      </c>
      <c r="I20" s="1034" t="s">
        <v>663</v>
      </c>
      <c r="K20" s="49"/>
    </row>
    <row r="21" spans="1:11">
      <c r="A21" s="738">
        <v>2017</v>
      </c>
      <c r="B21" s="1900">
        <v>365900</v>
      </c>
      <c r="C21" s="1860">
        <v>0.497</v>
      </c>
      <c r="D21" s="1860">
        <v>0.47799999999999998</v>
      </c>
      <c r="E21" s="1901">
        <v>0.51500000000000001</v>
      </c>
      <c r="F21" s="458">
        <v>72900</v>
      </c>
      <c r="G21" s="1515">
        <v>0.504</v>
      </c>
      <c r="H21" s="1515">
        <v>0.46800000000000003</v>
      </c>
      <c r="I21" s="1515">
        <v>0.54</v>
      </c>
    </row>
    <row r="22" spans="1:11">
      <c r="A22" s="1036">
        <v>2018</v>
      </c>
      <c r="B22" s="1902">
        <v>307000</v>
      </c>
      <c r="C22" s="1903">
        <v>0.41299999999999998</v>
      </c>
      <c r="D22" s="1903">
        <v>0.39300000000000002</v>
      </c>
      <c r="E22" s="1904">
        <v>0.432</v>
      </c>
      <c r="F22" s="74">
        <v>51300</v>
      </c>
      <c r="G22" s="1517">
        <v>0.35199999999999998</v>
      </c>
      <c r="H22" s="1517">
        <v>0.314</v>
      </c>
      <c r="I22" s="1517">
        <v>0.39200000000000002</v>
      </c>
    </row>
    <row r="23" spans="1:11">
      <c r="A23" s="92">
        <v>2019</v>
      </c>
      <c r="B23" s="1900">
        <v>312700</v>
      </c>
      <c r="C23" s="1860">
        <v>0.442</v>
      </c>
      <c r="D23" s="1860">
        <v>0.42299999999999999</v>
      </c>
      <c r="E23" s="1901">
        <v>0.46200000000000002</v>
      </c>
      <c r="F23" s="458">
        <v>57100</v>
      </c>
      <c r="G23" s="1515">
        <v>0.433</v>
      </c>
      <c r="H23" s="1515">
        <v>0.39300000000000002</v>
      </c>
      <c r="I23" s="1515">
        <v>0.47299999999999998</v>
      </c>
    </row>
    <row r="24" spans="1:11">
      <c r="A24" s="98">
        <v>2021</v>
      </c>
      <c r="B24" s="1902">
        <v>294700</v>
      </c>
      <c r="C24" s="1903">
        <v>0.42599999999999999</v>
      </c>
      <c r="D24" s="1903">
        <v>0.40600000000000003</v>
      </c>
      <c r="E24" s="1904">
        <v>0.44600000000000001</v>
      </c>
      <c r="F24" s="74">
        <v>65600</v>
      </c>
      <c r="G24" s="1517">
        <v>0.433</v>
      </c>
      <c r="H24" s="1517">
        <v>0.39600000000000002</v>
      </c>
      <c r="I24" s="1517">
        <v>0.47099999999999997</v>
      </c>
    </row>
    <row r="25" spans="1:11">
      <c r="A25" s="45"/>
    </row>
    <row r="26" spans="1:11" ht="14.15" customHeight="1">
      <c r="A26" s="2778" t="s">
        <v>664</v>
      </c>
      <c r="B26" s="2515"/>
      <c r="C26" s="2515"/>
      <c r="D26" s="2515"/>
      <c r="E26" s="2515"/>
      <c r="F26" s="2515"/>
      <c r="G26" s="2515"/>
      <c r="H26" s="2515"/>
      <c r="I26" s="2515"/>
    </row>
    <row r="27" spans="1:11">
      <c r="A27" s="45"/>
    </row>
    <row r="28" spans="1:11" ht="60" customHeight="1">
      <c r="A28" s="2795" t="s">
        <v>665</v>
      </c>
      <c r="B28" s="2795"/>
      <c r="C28" s="2795"/>
      <c r="D28" s="2795"/>
      <c r="E28" s="2795"/>
      <c r="F28" s="2795"/>
      <c r="G28" s="2795"/>
      <c r="H28" s="2795"/>
      <c r="I28" s="2795"/>
    </row>
  </sheetData>
  <mergeCells count="14">
    <mergeCell ref="A1:I1"/>
    <mergeCell ref="A3:I3"/>
    <mergeCell ref="A5:A7"/>
    <mergeCell ref="B5:I5"/>
    <mergeCell ref="B6:E6"/>
    <mergeCell ref="F6:I6"/>
    <mergeCell ref="A26:I26"/>
    <mergeCell ref="A28:I28"/>
    <mergeCell ref="A13:I13"/>
    <mergeCell ref="A16:I16"/>
    <mergeCell ref="A18:A20"/>
    <mergeCell ref="B18:I18"/>
    <mergeCell ref="B19:E19"/>
    <mergeCell ref="F19:I19"/>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41298-1F50-4FFE-A6B2-075B2EBD3FF2}">
  <dimension ref="A1:K22"/>
  <sheetViews>
    <sheetView workbookViewId="0">
      <selection sqref="A1:I1"/>
    </sheetView>
  </sheetViews>
  <sheetFormatPr defaultColWidth="9" defaultRowHeight="14"/>
  <cols>
    <col min="1" max="1" width="12.83203125" style="63" customWidth="1"/>
    <col min="2" max="9" width="11" style="45" customWidth="1"/>
    <col min="10" max="10" width="9" style="45"/>
    <col min="11" max="11" width="9" style="54"/>
    <col min="12" max="16384" width="9" style="45"/>
  </cols>
  <sheetData>
    <row r="1" spans="1:11" ht="32.5">
      <c r="A1" s="2453" t="s">
        <v>1595</v>
      </c>
      <c r="B1" s="2453"/>
      <c r="C1" s="2453"/>
      <c r="D1" s="2453"/>
      <c r="E1" s="2453"/>
      <c r="F1" s="2453"/>
      <c r="G1" s="2453"/>
      <c r="H1" s="2453"/>
      <c r="I1" s="2453"/>
      <c r="J1" s="65"/>
    </row>
    <row r="2" spans="1:11" ht="14.5" thickBot="1"/>
    <row r="3" spans="1:11" ht="38.15" customHeight="1" thickTop="1" thickBot="1">
      <c r="A3" s="2730" t="s">
        <v>911</v>
      </c>
      <c r="B3" s="2731"/>
      <c r="C3" s="2731"/>
      <c r="D3" s="2731"/>
      <c r="E3" s="2731"/>
      <c r="F3" s="2731"/>
      <c r="G3" s="2731"/>
      <c r="H3" s="2731"/>
      <c r="I3" s="2732"/>
    </row>
    <row r="4" spans="1:11" ht="14.5" thickTop="1">
      <c r="A4" s="45"/>
    </row>
    <row r="5" spans="1:11" ht="17.5">
      <c r="A5" s="2638" t="s">
        <v>338</v>
      </c>
      <c r="B5" s="2695" t="s">
        <v>912</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124100</v>
      </c>
      <c r="C8" s="1035">
        <v>0.67700000000000005</v>
      </c>
      <c r="D8" s="1035">
        <v>0.64800000000000002</v>
      </c>
      <c r="E8" s="341">
        <v>0.70499999999999996</v>
      </c>
      <c r="F8" s="366">
        <v>9100</v>
      </c>
      <c r="G8" s="1035">
        <v>0.48599999999999999</v>
      </c>
      <c r="H8" s="1035">
        <v>0.39800000000000002</v>
      </c>
      <c r="I8" s="1035">
        <v>0.57599999999999996</v>
      </c>
    </row>
    <row r="9" spans="1:11">
      <c r="A9" s="1036">
        <v>2012</v>
      </c>
      <c r="B9" s="1045">
        <v>125800</v>
      </c>
      <c r="C9" s="1037">
        <v>0.65100000000000002</v>
      </c>
      <c r="D9" s="1037">
        <v>0.61699999999999999</v>
      </c>
      <c r="E9" s="343">
        <v>0.68400000000000005</v>
      </c>
      <c r="F9" s="374">
        <v>11400</v>
      </c>
      <c r="G9" s="1037">
        <v>0.54400000000000004</v>
      </c>
      <c r="H9" s="1037">
        <v>0.432</v>
      </c>
      <c r="I9" s="1037">
        <v>0.65100000000000002</v>
      </c>
    </row>
    <row r="10" spans="1:11">
      <c r="A10" s="738">
        <v>2013</v>
      </c>
      <c r="B10" s="1043">
        <v>130400</v>
      </c>
      <c r="C10" s="1035">
        <v>0.68200000000000005</v>
      </c>
      <c r="D10" s="1035">
        <v>0.64900000000000002</v>
      </c>
      <c r="E10" s="341">
        <v>0.71299999999999997</v>
      </c>
      <c r="F10" s="366">
        <v>10300</v>
      </c>
      <c r="G10" s="1035">
        <v>0.58899999999999997</v>
      </c>
      <c r="H10" s="1035">
        <v>0.504</v>
      </c>
      <c r="I10" s="1035">
        <v>0.66900000000000004</v>
      </c>
    </row>
    <row r="11" spans="1:11">
      <c r="A11" s="1036">
        <v>2014</v>
      </c>
      <c r="B11" s="1045">
        <v>128300</v>
      </c>
      <c r="C11" s="1037">
        <v>0.64600000000000002</v>
      </c>
      <c r="D11" s="1037">
        <v>0.61399999999999999</v>
      </c>
      <c r="E11" s="343">
        <v>0.67600000000000005</v>
      </c>
      <c r="F11" s="374">
        <v>11700</v>
      </c>
      <c r="G11" s="1037">
        <v>0.59499999999999997</v>
      </c>
      <c r="H11" s="1037">
        <v>0.51400000000000001</v>
      </c>
      <c r="I11" s="1037">
        <v>0.67200000000000004</v>
      </c>
    </row>
    <row r="12" spans="1:11">
      <c r="A12" s="738">
        <v>2015</v>
      </c>
      <c r="B12" s="1043">
        <v>134000</v>
      </c>
      <c r="C12" s="1035">
        <v>0.66700000000000004</v>
      </c>
      <c r="D12" s="1035">
        <v>0.63500000000000001</v>
      </c>
      <c r="E12" s="341">
        <v>0.69699999999999995</v>
      </c>
      <c r="F12" s="366">
        <v>14100</v>
      </c>
      <c r="G12" s="1035">
        <v>0.57099999999999995</v>
      </c>
      <c r="H12" s="1035">
        <v>0.47399999999999998</v>
      </c>
      <c r="I12" s="1035">
        <v>0.66400000000000003</v>
      </c>
    </row>
    <row r="13" spans="1:11">
      <c r="A13" s="1036">
        <v>2016</v>
      </c>
      <c r="B13" s="1045">
        <v>148000</v>
      </c>
      <c r="C13" s="1037">
        <v>0.67600000000000005</v>
      </c>
      <c r="D13" s="1037">
        <v>0.64800000000000002</v>
      </c>
      <c r="E13" s="343">
        <v>0.70299999999999996</v>
      </c>
      <c r="F13" s="374">
        <v>13200</v>
      </c>
      <c r="G13" s="1037">
        <v>0.59599999999999997</v>
      </c>
      <c r="H13" s="1037">
        <v>0.52200000000000002</v>
      </c>
      <c r="I13" s="1037">
        <v>0.66600000000000004</v>
      </c>
    </row>
    <row r="14" spans="1:11">
      <c r="A14" s="738">
        <v>2017</v>
      </c>
      <c r="B14" s="1043">
        <v>155700</v>
      </c>
      <c r="C14" s="1035">
        <v>0.69899999999999995</v>
      </c>
      <c r="D14" s="1035">
        <v>0.66900000000000004</v>
      </c>
      <c r="E14" s="341">
        <v>0.72799999999999998</v>
      </c>
      <c r="F14" s="366">
        <v>16100</v>
      </c>
      <c r="G14" s="1035">
        <v>0.66300000000000003</v>
      </c>
      <c r="H14" s="1035">
        <v>0.57899999999999996</v>
      </c>
      <c r="I14" s="1035">
        <v>0.73799999999999999</v>
      </c>
    </row>
    <row r="15" spans="1:11" ht="14.15" customHeight="1">
      <c r="A15" s="1036">
        <v>2018</v>
      </c>
      <c r="B15" s="1045">
        <v>154200</v>
      </c>
      <c r="C15" s="1037">
        <v>0.65300000000000002</v>
      </c>
      <c r="D15" s="1037">
        <v>0.622</v>
      </c>
      <c r="E15" s="343">
        <v>0.68300000000000005</v>
      </c>
      <c r="F15" s="374">
        <v>14400</v>
      </c>
      <c r="G15" s="1037">
        <v>0.53700000000000003</v>
      </c>
      <c r="H15" s="1037">
        <v>0.45500000000000002</v>
      </c>
      <c r="I15" s="1037">
        <v>0.61699999999999999</v>
      </c>
    </row>
    <row r="16" spans="1:11" ht="14.15" customHeight="1">
      <c r="A16" s="92">
        <v>2019</v>
      </c>
      <c r="B16" s="1043">
        <v>155300</v>
      </c>
      <c r="C16" s="1035">
        <v>0.66300000000000003</v>
      </c>
      <c r="D16" s="1035">
        <v>0.63700000000000001</v>
      </c>
      <c r="E16" s="341">
        <v>0.68799999999999994</v>
      </c>
      <c r="F16" s="366">
        <v>13800</v>
      </c>
      <c r="G16" s="1035">
        <v>0.53500000000000003</v>
      </c>
      <c r="H16" s="1035">
        <v>0.46500000000000002</v>
      </c>
      <c r="I16" s="1035">
        <v>0.60399999999999998</v>
      </c>
    </row>
    <row r="17" spans="1:9" ht="14.15" customHeight="1">
      <c r="A17" s="1038">
        <v>2020</v>
      </c>
      <c r="B17" s="1045">
        <v>153200</v>
      </c>
      <c r="C17" s="1037">
        <v>0.61899999999999999</v>
      </c>
      <c r="D17" s="1037">
        <v>0.58899999999999997</v>
      </c>
      <c r="E17" s="343">
        <v>0.64800000000000002</v>
      </c>
      <c r="F17" s="374">
        <v>14700</v>
      </c>
      <c r="G17" s="1037">
        <v>0.54</v>
      </c>
      <c r="H17" s="1037">
        <v>0.46500000000000002</v>
      </c>
      <c r="I17" s="1037">
        <v>0.61199999999999999</v>
      </c>
    </row>
    <row r="18" spans="1:9">
      <c r="A18" s="92">
        <v>2021</v>
      </c>
      <c r="B18" s="51">
        <v>160200</v>
      </c>
      <c r="C18" s="1515">
        <v>0.60399999999999998</v>
      </c>
      <c r="D18" s="1515">
        <v>0.57199999999999995</v>
      </c>
      <c r="E18" s="1853">
        <v>0.63500000000000001</v>
      </c>
      <c r="F18" s="1889">
        <v>18300</v>
      </c>
      <c r="G18" s="890">
        <v>0.53600000000000003</v>
      </c>
      <c r="H18" s="890">
        <v>0.442</v>
      </c>
      <c r="I18" s="890">
        <v>0.628</v>
      </c>
    </row>
    <row r="19" spans="1:9">
      <c r="A19" s="45"/>
    </row>
    <row r="20" spans="1:9" ht="14.15" customHeight="1">
      <c r="A20" s="2778" t="s">
        <v>664</v>
      </c>
      <c r="B20" s="2515"/>
      <c r="C20" s="2515"/>
      <c r="D20" s="2515"/>
      <c r="E20" s="2515"/>
      <c r="F20" s="2515"/>
      <c r="G20" s="2515"/>
      <c r="H20" s="2515"/>
      <c r="I20" s="2515"/>
    </row>
    <row r="21" spans="1:9">
      <c r="A21" s="22"/>
      <c r="B21" s="22"/>
      <c r="C21" s="22"/>
      <c r="D21" s="22"/>
      <c r="E21" s="22"/>
      <c r="F21" s="22"/>
      <c r="G21" s="22"/>
      <c r="H21" s="22"/>
      <c r="I21" s="22"/>
    </row>
    <row r="22" spans="1:9" ht="60.65" customHeight="1">
      <c r="A22" s="2795" t="s">
        <v>665</v>
      </c>
      <c r="B22" s="2795"/>
      <c r="C22" s="2795"/>
      <c r="D22" s="2795"/>
      <c r="E22" s="2795"/>
      <c r="F22" s="2795"/>
      <c r="G22" s="2795"/>
      <c r="H22" s="2795"/>
      <c r="I22" s="2795"/>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1B35-C667-4BDF-953D-0DDABD7AFA62}">
  <dimension ref="A1:K15"/>
  <sheetViews>
    <sheetView workbookViewId="0">
      <selection sqref="A1:I1"/>
    </sheetView>
  </sheetViews>
  <sheetFormatPr defaultColWidth="9" defaultRowHeight="14"/>
  <cols>
    <col min="1" max="1" width="11.08203125" style="63" customWidth="1"/>
    <col min="2" max="9" width="11.08203125" style="45" customWidth="1"/>
    <col min="10" max="10" width="9" style="45"/>
    <col min="11" max="11" width="9" style="54"/>
    <col min="12" max="16384" width="9" style="45"/>
  </cols>
  <sheetData>
    <row r="1" spans="1:11" ht="25">
      <c r="A1" s="2453" t="s">
        <v>913</v>
      </c>
      <c r="B1" s="2453"/>
      <c r="C1" s="2453"/>
      <c r="D1" s="2453"/>
      <c r="E1" s="2453"/>
      <c r="F1" s="2453"/>
      <c r="G1" s="2453"/>
      <c r="H1" s="2453"/>
      <c r="I1" s="2453"/>
      <c r="J1" s="44"/>
      <c r="K1" s="45"/>
    </row>
    <row r="2" spans="1:11" ht="14.5" thickBot="1"/>
    <row r="3" spans="1:11" ht="47" customHeight="1" thickTop="1" thickBot="1">
      <c r="A3" s="2730" t="s">
        <v>914</v>
      </c>
      <c r="B3" s="2731"/>
      <c r="C3" s="2731"/>
      <c r="D3" s="2731"/>
      <c r="E3" s="2731"/>
      <c r="F3" s="2731"/>
      <c r="G3" s="2731"/>
      <c r="H3" s="2731"/>
      <c r="I3" s="2732"/>
    </row>
    <row r="4" spans="1:11" ht="14.5" thickTop="1">
      <c r="A4" s="45"/>
    </row>
    <row r="5" spans="1:11" ht="17.5">
      <c r="A5" s="2638" t="s">
        <v>338</v>
      </c>
      <c r="B5" s="2695" t="s">
        <v>915</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1060">
        <v>2015</v>
      </c>
      <c r="B8" s="366">
        <v>85100</v>
      </c>
      <c r="C8" s="1035">
        <v>0.436</v>
      </c>
      <c r="D8" s="1035">
        <v>0.39900000000000002</v>
      </c>
      <c r="E8" s="341">
        <v>0.47399999999999998</v>
      </c>
      <c r="F8" s="366">
        <v>26700</v>
      </c>
      <c r="G8" s="1035">
        <v>0.58799999999999997</v>
      </c>
      <c r="H8" s="1035">
        <v>0.51500000000000001</v>
      </c>
      <c r="I8" s="1035">
        <v>0.65700000000000003</v>
      </c>
    </row>
    <row r="9" spans="1:11">
      <c r="A9" s="1038">
        <v>2016</v>
      </c>
      <c r="B9" s="374">
        <v>77100</v>
      </c>
      <c r="C9" s="1037">
        <v>0.38500000000000001</v>
      </c>
      <c r="D9" s="1037">
        <v>0.35</v>
      </c>
      <c r="E9" s="343">
        <v>0.42099999999999999</v>
      </c>
      <c r="F9" s="374">
        <v>17300</v>
      </c>
      <c r="G9" s="1037">
        <v>0.46899999999999997</v>
      </c>
      <c r="H9" s="1037">
        <v>0.39600000000000002</v>
      </c>
      <c r="I9" s="1037">
        <v>0.54200000000000004</v>
      </c>
    </row>
    <row r="10" spans="1:11">
      <c r="A10" s="1060">
        <v>2018</v>
      </c>
      <c r="B10" s="366">
        <v>95600</v>
      </c>
      <c r="C10" s="1035">
        <v>0.47699999999999998</v>
      </c>
      <c r="D10" s="1035">
        <v>0.441</v>
      </c>
      <c r="E10" s="341">
        <v>0.51300000000000001</v>
      </c>
      <c r="F10" s="366">
        <v>20200</v>
      </c>
      <c r="G10" s="1035">
        <v>0.52600000000000002</v>
      </c>
      <c r="H10" s="1035">
        <v>0.45300000000000001</v>
      </c>
      <c r="I10" s="1035">
        <v>0.59799999999999998</v>
      </c>
    </row>
    <row r="11" spans="1:11">
      <c r="A11" s="1038">
        <v>2020</v>
      </c>
      <c r="B11" s="374">
        <v>87000</v>
      </c>
      <c r="C11" s="1037">
        <v>0.44800000000000001</v>
      </c>
      <c r="D11" s="1037">
        <v>0.41399999999999998</v>
      </c>
      <c r="E11" s="343">
        <v>0.48299999999999998</v>
      </c>
      <c r="F11" s="374">
        <v>21800</v>
      </c>
      <c r="G11" s="1037">
        <v>0.55000000000000004</v>
      </c>
      <c r="H11" s="1037">
        <v>0.47799999999999998</v>
      </c>
      <c r="I11" s="1037">
        <v>0.62</v>
      </c>
    </row>
    <row r="12" spans="1:11">
      <c r="A12" s="45"/>
    </row>
    <row r="13" spans="1:11" ht="14.15" customHeight="1">
      <c r="A13" s="2778" t="s">
        <v>664</v>
      </c>
      <c r="B13" s="2515"/>
      <c r="C13" s="2515"/>
      <c r="D13" s="2515"/>
      <c r="E13" s="2515"/>
      <c r="F13" s="2515"/>
      <c r="G13" s="2515"/>
      <c r="H13" s="2515"/>
      <c r="I13" s="2515"/>
    </row>
    <row r="14" spans="1:11">
      <c r="A14" s="22"/>
      <c r="B14" s="22"/>
      <c r="C14" s="22"/>
      <c r="D14" s="22"/>
      <c r="E14" s="22"/>
      <c r="F14" s="22"/>
      <c r="G14" s="22"/>
      <c r="H14" s="22"/>
      <c r="I14" s="22"/>
    </row>
    <row r="15" spans="1:11" ht="69" customHeight="1">
      <c r="A15" s="2795" t="s">
        <v>665</v>
      </c>
      <c r="B15" s="2795"/>
      <c r="C15" s="2795"/>
      <c r="D15" s="2795"/>
      <c r="E15" s="2795"/>
      <c r="F15" s="2795"/>
      <c r="G15" s="2795"/>
      <c r="H15" s="2795"/>
      <c r="I15" s="2795"/>
    </row>
  </sheetData>
  <mergeCells count="8">
    <mergeCell ref="A13:I13"/>
    <mergeCell ref="A15:I15"/>
    <mergeCell ref="A1:I1"/>
    <mergeCell ref="A3:I3"/>
    <mergeCell ref="A5:A7"/>
    <mergeCell ref="B5:I5"/>
    <mergeCell ref="B6:E6"/>
    <mergeCell ref="F6:I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785B1-4BA4-43D3-A95B-0E2D491FFD78}">
  <dimension ref="A1:P60"/>
  <sheetViews>
    <sheetView workbookViewId="0">
      <selection sqref="A1:XFD1048576"/>
    </sheetView>
  </sheetViews>
  <sheetFormatPr defaultColWidth="9" defaultRowHeight="14"/>
  <cols>
    <col min="1" max="1" width="12.58203125" style="316" customWidth="1"/>
    <col min="2" max="13" width="9.58203125" style="270" customWidth="1"/>
    <col min="14" max="14" width="11.75" style="270" customWidth="1"/>
    <col min="15" max="15" width="9" style="270"/>
    <col min="16" max="16" width="9" style="269"/>
    <col min="17" max="16384" width="9" style="270"/>
  </cols>
  <sheetData>
    <row r="1" spans="1:16" ht="25">
      <c r="A1" s="2453" t="s">
        <v>1473</v>
      </c>
      <c r="B1" s="2453"/>
      <c r="C1" s="2453"/>
      <c r="D1" s="2453"/>
      <c r="E1" s="2453"/>
      <c r="F1" s="2453"/>
      <c r="G1" s="2453"/>
      <c r="H1" s="2453"/>
      <c r="I1" s="2453"/>
      <c r="J1" s="2453"/>
      <c r="K1" s="2453"/>
      <c r="L1" s="2453"/>
      <c r="M1" s="2453"/>
      <c r="N1" s="2453"/>
      <c r="O1" s="268"/>
    </row>
    <row r="3" spans="1:16" ht="20">
      <c r="A3" s="2499" t="s">
        <v>79</v>
      </c>
      <c r="B3" s="2561" t="s">
        <v>203</v>
      </c>
      <c r="C3" s="2562"/>
      <c r="D3" s="2562"/>
      <c r="E3" s="2562"/>
      <c r="F3" s="2562"/>
      <c r="G3" s="2562"/>
      <c r="H3" s="2562"/>
      <c r="I3" s="2562"/>
      <c r="J3" s="2562"/>
      <c r="K3" s="2562"/>
      <c r="L3" s="2562"/>
      <c r="M3" s="2563"/>
      <c r="N3" s="2556" t="s">
        <v>204</v>
      </c>
      <c r="O3" s="40"/>
      <c r="P3" s="29"/>
    </row>
    <row r="4" spans="1:16" ht="20">
      <c r="A4" s="2500"/>
      <c r="B4" s="2468" t="s">
        <v>205</v>
      </c>
      <c r="C4" s="2470"/>
      <c r="D4" s="2468" t="s">
        <v>206</v>
      </c>
      <c r="E4" s="2470"/>
      <c r="F4" s="2468" t="s">
        <v>207</v>
      </c>
      <c r="G4" s="2470"/>
      <c r="H4" s="2459" t="s">
        <v>182</v>
      </c>
      <c r="I4" s="2460"/>
      <c r="J4" s="2459" t="s">
        <v>183</v>
      </c>
      <c r="K4" s="2460"/>
      <c r="L4" s="2459" t="s">
        <v>181</v>
      </c>
      <c r="M4" s="2461"/>
      <c r="N4" s="2556"/>
      <c r="O4" s="40"/>
      <c r="P4" s="29"/>
    </row>
    <row r="5" spans="1:16" ht="20">
      <c r="A5" s="2501"/>
      <c r="B5" s="402" t="s">
        <v>99</v>
      </c>
      <c r="C5" s="47" t="s">
        <v>152</v>
      </c>
      <c r="D5" s="402" t="s">
        <v>99</v>
      </c>
      <c r="E5" s="47" t="s">
        <v>152</v>
      </c>
      <c r="F5" s="402" t="s">
        <v>99</v>
      </c>
      <c r="G5" s="47" t="s">
        <v>152</v>
      </c>
      <c r="H5" s="404" t="s">
        <v>99</v>
      </c>
      <c r="I5" s="403" t="s">
        <v>152</v>
      </c>
      <c r="J5" s="404" t="s">
        <v>99</v>
      </c>
      <c r="K5" s="403" t="s">
        <v>152</v>
      </c>
      <c r="L5" s="402" t="s">
        <v>99</v>
      </c>
      <c r="M5" s="48" t="s">
        <v>152</v>
      </c>
      <c r="N5" s="2557"/>
      <c r="O5" s="40"/>
      <c r="P5" s="29"/>
    </row>
    <row r="6" spans="1:16" ht="13">
      <c r="A6" s="317">
        <v>2000</v>
      </c>
      <c r="B6" s="434">
        <v>846</v>
      </c>
      <c r="C6" s="345">
        <f>B6/N6</f>
        <v>0.13477776007646966</v>
      </c>
      <c r="D6" s="434">
        <v>3164</v>
      </c>
      <c r="E6" s="345">
        <f>D6/N6</f>
        <v>0.5040624502150709</v>
      </c>
      <c r="F6" s="434">
        <v>232</v>
      </c>
      <c r="G6" s="345">
        <f>F6/N6</f>
        <v>3.6960331368488128E-2</v>
      </c>
      <c r="H6" s="434">
        <v>440</v>
      </c>
      <c r="I6" s="328">
        <f>H6/N6</f>
        <v>7.0097180181615426E-2</v>
      </c>
      <c r="J6" s="434">
        <v>35</v>
      </c>
      <c r="K6" s="328">
        <f>J6/N6</f>
        <v>5.5759120599012269E-3</v>
      </c>
      <c r="L6" s="434">
        <v>0</v>
      </c>
      <c r="M6" s="328">
        <f>L6/N6</f>
        <v>0</v>
      </c>
      <c r="N6" s="434">
        <v>6277</v>
      </c>
      <c r="P6" s="270"/>
    </row>
    <row r="7" spans="1:16" ht="13">
      <c r="A7" s="322">
        <v>2001</v>
      </c>
      <c r="B7" s="438">
        <v>848</v>
      </c>
      <c r="C7" s="326">
        <f t="shared" ref="C7:C25" si="0">B7/N7</f>
        <v>0.13666398066075747</v>
      </c>
      <c r="D7" s="438">
        <v>3048</v>
      </c>
      <c r="E7" s="326">
        <f t="shared" ref="E7:E27" si="1">D7/N7</f>
        <v>0.49121676067687348</v>
      </c>
      <c r="F7" s="438">
        <v>233</v>
      </c>
      <c r="G7" s="326">
        <f t="shared" ref="G7:G27" si="2">F7/N7</f>
        <v>3.7550362610797743E-2</v>
      </c>
      <c r="H7" s="438">
        <v>458</v>
      </c>
      <c r="I7" s="326">
        <f t="shared" ref="I7:I27" si="3">H7/N7</f>
        <v>7.3811442385173245E-2</v>
      </c>
      <c r="J7" s="438">
        <v>31</v>
      </c>
      <c r="K7" s="326">
        <f t="shared" ref="K7:K27" si="4">J7/N7</f>
        <v>4.9959709911361807E-3</v>
      </c>
      <c r="L7" s="438">
        <v>0</v>
      </c>
      <c r="M7" s="326">
        <f>L7/N7</f>
        <v>0</v>
      </c>
      <c r="N7" s="438">
        <v>6205</v>
      </c>
      <c r="P7" s="270"/>
    </row>
    <row r="8" spans="1:16" ht="13">
      <c r="A8" s="317">
        <v>2002</v>
      </c>
      <c r="B8" s="434">
        <v>890</v>
      </c>
      <c r="C8" s="345">
        <f t="shared" si="0"/>
        <v>0.13766434648105183</v>
      </c>
      <c r="D8" s="434">
        <v>3097</v>
      </c>
      <c r="E8" s="345">
        <f t="shared" si="1"/>
        <v>0.47904098994586236</v>
      </c>
      <c r="F8" s="434">
        <v>253</v>
      </c>
      <c r="G8" s="345">
        <f t="shared" si="2"/>
        <v>3.9133797370456302E-2</v>
      </c>
      <c r="H8" s="434">
        <v>469</v>
      </c>
      <c r="I8" s="328">
        <f t="shared" si="3"/>
        <v>7.2544470224284605E-2</v>
      </c>
      <c r="J8" s="434">
        <v>39</v>
      </c>
      <c r="K8" s="328">
        <f t="shared" si="4"/>
        <v>6.0324825986078886E-3</v>
      </c>
      <c r="L8" s="444" t="s">
        <v>114</v>
      </c>
      <c r="M8" s="319"/>
      <c r="N8" s="434">
        <v>6465</v>
      </c>
      <c r="P8" s="270"/>
    </row>
    <row r="9" spans="1:16" ht="13">
      <c r="A9" s="322">
        <v>2003</v>
      </c>
      <c r="B9" s="438">
        <v>884</v>
      </c>
      <c r="C9" s="326">
        <f t="shared" si="0"/>
        <v>0.13479719426654468</v>
      </c>
      <c r="D9" s="438">
        <v>3258</v>
      </c>
      <c r="E9" s="326">
        <f t="shared" si="1"/>
        <v>0.4967978042086002</v>
      </c>
      <c r="F9" s="438">
        <v>227</v>
      </c>
      <c r="G9" s="326">
        <f t="shared" si="2"/>
        <v>3.4614211649893263E-2</v>
      </c>
      <c r="H9" s="438">
        <v>494</v>
      </c>
      <c r="I9" s="326">
        <f t="shared" si="3"/>
        <v>7.5327843854833793E-2</v>
      </c>
      <c r="J9" s="438">
        <v>16</v>
      </c>
      <c r="K9" s="326">
        <f t="shared" si="4"/>
        <v>2.4397682220189082E-3</v>
      </c>
      <c r="L9" s="438">
        <v>0</v>
      </c>
      <c r="M9" s="326">
        <f>L9/N9</f>
        <v>0</v>
      </c>
      <c r="N9" s="438">
        <v>6558</v>
      </c>
      <c r="P9" s="270"/>
    </row>
    <row r="10" spans="1:16" ht="13">
      <c r="A10" s="317">
        <v>2004</v>
      </c>
      <c r="B10" s="434">
        <v>968</v>
      </c>
      <c r="C10" s="345">
        <f t="shared" si="0"/>
        <v>0.14417634792969913</v>
      </c>
      <c r="D10" s="434">
        <v>3256</v>
      </c>
      <c r="E10" s="345">
        <f t="shared" si="1"/>
        <v>0.48495680667262436</v>
      </c>
      <c r="F10" s="434">
        <v>282</v>
      </c>
      <c r="G10" s="345">
        <f t="shared" si="2"/>
        <v>4.20017873100983E-2</v>
      </c>
      <c r="H10" s="434">
        <v>500</v>
      </c>
      <c r="I10" s="328">
        <f t="shared" si="3"/>
        <v>7.4471254095918982E-2</v>
      </c>
      <c r="J10" s="434">
        <v>26</v>
      </c>
      <c r="K10" s="328">
        <f t="shared" si="4"/>
        <v>3.8725052129877867E-3</v>
      </c>
      <c r="L10" s="434">
        <v>0</v>
      </c>
      <c r="M10" s="328">
        <f t="shared" ref="M10:M11" si="5">L10/N10</f>
        <v>0</v>
      </c>
      <c r="N10" s="434">
        <v>6714</v>
      </c>
      <c r="P10" s="270"/>
    </row>
    <row r="11" spans="1:16" ht="13">
      <c r="A11" s="322">
        <v>2005</v>
      </c>
      <c r="B11" s="438">
        <v>984</v>
      </c>
      <c r="C11" s="326">
        <f t="shared" si="0"/>
        <v>0.14498305584205098</v>
      </c>
      <c r="D11" s="438">
        <v>3335</v>
      </c>
      <c r="E11" s="326">
        <f t="shared" si="1"/>
        <v>0.4913805805215854</v>
      </c>
      <c r="F11" s="438">
        <v>229</v>
      </c>
      <c r="G11" s="326">
        <f t="shared" si="2"/>
        <v>3.3740975394135848E-2</v>
      </c>
      <c r="H11" s="438">
        <v>504</v>
      </c>
      <c r="I11" s="326">
        <f t="shared" si="3"/>
        <v>7.4259613967879765E-2</v>
      </c>
      <c r="J11" s="438">
        <v>20</v>
      </c>
      <c r="K11" s="326">
        <f t="shared" si="4"/>
        <v>2.946810078090467E-3</v>
      </c>
      <c r="L11" s="438">
        <v>0</v>
      </c>
      <c r="M11" s="326">
        <f t="shared" si="5"/>
        <v>0</v>
      </c>
      <c r="N11" s="438">
        <v>6787</v>
      </c>
      <c r="P11" s="270"/>
    </row>
    <row r="12" spans="1:16" ht="13">
      <c r="A12" s="317">
        <v>2006</v>
      </c>
      <c r="B12" s="434">
        <v>987</v>
      </c>
      <c r="C12" s="345">
        <f t="shared" si="0"/>
        <v>0.14037832456265112</v>
      </c>
      <c r="D12" s="434">
        <v>3338</v>
      </c>
      <c r="E12" s="345">
        <f t="shared" si="1"/>
        <v>0.47475465794339355</v>
      </c>
      <c r="F12" s="434">
        <v>292</v>
      </c>
      <c r="G12" s="345">
        <f t="shared" si="2"/>
        <v>4.1530365524107521E-2</v>
      </c>
      <c r="H12" s="434">
        <v>535</v>
      </c>
      <c r="I12" s="328">
        <f t="shared" si="3"/>
        <v>7.6091594367799748E-2</v>
      </c>
      <c r="J12" s="434">
        <v>24</v>
      </c>
      <c r="K12" s="328">
        <f t="shared" si="4"/>
        <v>3.4134547006115772E-3</v>
      </c>
      <c r="L12" s="444" t="s">
        <v>114</v>
      </c>
      <c r="M12" s="319"/>
      <c r="N12" s="434">
        <v>7031</v>
      </c>
      <c r="P12" s="270"/>
    </row>
    <row r="13" spans="1:16" ht="13">
      <c r="A13" s="322">
        <v>2007</v>
      </c>
      <c r="B13" s="438">
        <v>987</v>
      </c>
      <c r="C13" s="326">
        <f t="shared" si="0"/>
        <v>0.13809990205680706</v>
      </c>
      <c r="D13" s="438">
        <v>3435</v>
      </c>
      <c r="E13" s="326">
        <f t="shared" si="1"/>
        <v>0.48062123968098502</v>
      </c>
      <c r="F13" s="438">
        <v>274</v>
      </c>
      <c r="G13" s="326">
        <f t="shared" si="2"/>
        <v>3.8337764096823844E-2</v>
      </c>
      <c r="H13" s="438">
        <v>563</v>
      </c>
      <c r="I13" s="326">
        <f t="shared" si="3"/>
        <v>7.8774310899678193E-2</v>
      </c>
      <c r="J13" s="438">
        <v>25</v>
      </c>
      <c r="K13" s="326">
        <f t="shared" si="4"/>
        <v>3.4979711767175038E-3</v>
      </c>
      <c r="L13" s="438">
        <v>0</v>
      </c>
      <c r="M13" s="326">
        <f>L13/N13</f>
        <v>0</v>
      </c>
      <c r="N13" s="438">
        <v>7147</v>
      </c>
      <c r="P13" s="270"/>
    </row>
    <row r="14" spans="1:16" ht="13">
      <c r="A14" s="317">
        <v>2008</v>
      </c>
      <c r="B14" s="434">
        <v>1089</v>
      </c>
      <c r="C14" s="345">
        <f t="shared" si="0"/>
        <v>0.15018618121638394</v>
      </c>
      <c r="D14" s="434">
        <v>3377</v>
      </c>
      <c r="E14" s="345">
        <f t="shared" si="1"/>
        <v>0.46572886498414012</v>
      </c>
      <c r="F14" s="434">
        <v>308</v>
      </c>
      <c r="G14" s="345">
        <f t="shared" si="2"/>
        <v>4.2476899737967179E-2</v>
      </c>
      <c r="H14" s="434">
        <v>566</v>
      </c>
      <c r="I14" s="328">
        <f t="shared" si="3"/>
        <v>7.8058198869121506E-2</v>
      </c>
      <c r="J14" s="434">
        <v>32</v>
      </c>
      <c r="K14" s="328">
        <f t="shared" si="4"/>
        <v>4.4131843883602265E-3</v>
      </c>
      <c r="L14" s="444" t="s">
        <v>114</v>
      </c>
      <c r="M14" s="319"/>
      <c r="N14" s="434">
        <v>7251</v>
      </c>
      <c r="P14" s="270"/>
    </row>
    <row r="15" spans="1:16" ht="13">
      <c r="A15" s="322">
        <v>2009</v>
      </c>
      <c r="B15" s="438">
        <v>1003</v>
      </c>
      <c r="C15" s="326">
        <f t="shared" si="0"/>
        <v>0.13930555555555554</v>
      </c>
      <c r="D15" s="438">
        <v>3496</v>
      </c>
      <c r="E15" s="326">
        <f t="shared" si="1"/>
        <v>0.48555555555555557</v>
      </c>
      <c r="F15" s="438">
        <v>295</v>
      </c>
      <c r="G15" s="326">
        <f t="shared" si="2"/>
        <v>4.0972222222222222E-2</v>
      </c>
      <c r="H15" s="438">
        <v>548</v>
      </c>
      <c r="I15" s="326">
        <f t="shared" si="3"/>
        <v>7.6111111111111115E-2</v>
      </c>
      <c r="J15" s="438">
        <v>29</v>
      </c>
      <c r="K15" s="326">
        <f t="shared" si="4"/>
        <v>4.0277777777777777E-3</v>
      </c>
      <c r="L15" s="438">
        <v>0</v>
      </c>
      <c r="M15" s="326">
        <f>L15/N15</f>
        <v>0</v>
      </c>
      <c r="N15" s="438">
        <v>7200</v>
      </c>
      <c r="P15" s="270"/>
    </row>
    <row r="16" spans="1:16" ht="13">
      <c r="A16" s="317">
        <v>2010</v>
      </c>
      <c r="B16" s="434">
        <v>932</v>
      </c>
      <c r="C16" s="345">
        <f t="shared" si="0"/>
        <v>0.13515081206496521</v>
      </c>
      <c r="D16" s="434">
        <v>3317</v>
      </c>
      <c r="E16" s="345">
        <f t="shared" si="1"/>
        <v>0.48100348027842227</v>
      </c>
      <c r="F16" s="434">
        <v>284</v>
      </c>
      <c r="G16" s="345">
        <f t="shared" si="2"/>
        <v>4.1183294663573088E-2</v>
      </c>
      <c r="H16" s="434">
        <v>552</v>
      </c>
      <c r="I16" s="328">
        <f t="shared" si="3"/>
        <v>8.0046403712296987E-2</v>
      </c>
      <c r="J16" s="434">
        <v>25</v>
      </c>
      <c r="K16" s="328">
        <f t="shared" si="4"/>
        <v>3.625290023201856E-3</v>
      </c>
      <c r="L16" s="434">
        <v>0</v>
      </c>
      <c r="M16" s="328">
        <f>L16/N16</f>
        <v>0</v>
      </c>
      <c r="N16" s="434">
        <v>6896</v>
      </c>
      <c r="P16" s="270"/>
    </row>
    <row r="17" spans="1:16" ht="13">
      <c r="A17" s="322">
        <v>2011</v>
      </c>
      <c r="B17" s="438">
        <v>997</v>
      </c>
      <c r="C17" s="326">
        <f t="shared" si="0"/>
        <v>0.1452717470493953</v>
      </c>
      <c r="D17" s="438">
        <v>3305</v>
      </c>
      <c r="E17" s="326">
        <f t="shared" si="1"/>
        <v>0.4815678274806936</v>
      </c>
      <c r="F17" s="438">
        <v>278</v>
      </c>
      <c r="G17" s="326">
        <f t="shared" si="2"/>
        <v>4.0507066880373012E-2</v>
      </c>
      <c r="H17" s="438">
        <v>519</v>
      </c>
      <c r="I17" s="326">
        <f t="shared" si="3"/>
        <v>7.562290543494099E-2</v>
      </c>
      <c r="J17" s="438">
        <v>22</v>
      </c>
      <c r="K17" s="326">
        <f t="shared" si="4"/>
        <v>3.2055952207489437E-3</v>
      </c>
      <c r="L17" s="445" t="s">
        <v>114</v>
      </c>
      <c r="M17" s="324"/>
      <c r="N17" s="438">
        <v>6863</v>
      </c>
      <c r="P17" s="270"/>
    </row>
    <row r="18" spans="1:16" ht="13">
      <c r="A18" s="317">
        <v>2012</v>
      </c>
      <c r="B18" s="434">
        <v>944</v>
      </c>
      <c r="C18" s="345">
        <f t="shared" si="0"/>
        <v>0.13679176930879583</v>
      </c>
      <c r="D18" s="434">
        <v>3288</v>
      </c>
      <c r="E18" s="345">
        <f t="shared" si="1"/>
        <v>0.47645268801622953</v>
      </c>
      <c r="F18" s="434">
        <v>260</v>
      </c>
      <c r="G18" s="345">
        <f t="shared" si="2"/>
        <v>3.7675699174032747E-2</v>
      </c>
      <c r="H18" s="434">
        <v>522</v>
      </c>
      <c r="I18" s="328">
        <f t="shared" si="3"/>
        <v>7.5641211418634974E-2</v>
      </c>
      <c r="J18" s="434">
        <v>22</v>
      </c>
      <c r="K18" s="328">
        <f t="shared" si="4"/>
        <v>3.1879437762643097E-3</v>
      </c>
      <c r="L18" s="434">
        <v>0</v>
      </c>
      <c r="M18" s="328">
        <f t="shared" ref="M18:M21" si="6">L18/N18</f>
        <v>0</v>
      </c>
      <c r="N18" s="434">
        <v>6901</v>
      </c>
      <c r="P18" s="270"/>
    </row>
    <row r="19" spans="1:16" ht="13">
      <c r="A19" s="322">
        <v>2013</v>
      </c>
      <c r="B19" s="438">
        <v>987</v>
      </c>
      <c r="C19" s="326">
        <f t="shared" si="0"/>
        <v>0.14419284149013878</v>
      </c>
      <c r="D19" s="438">
        <v>3197</v>
      </c>
      <c r="E19" s="326">
        <f t="shared" si="1"/>
        <v>0.46705624543462382</v>
      </c>
      <c r="F19" s="438">
        <v>285</v>
      </c>
      <c r="G19" s="326">
        <f t="shared" si="2"/>
        <v>4.1636230825420013E-2</v>
      </c>
      <c r="H19" s="438">
        <v>578</v>
      </c>
      <c r="I19" s="326">
        <f t="shared" si="3"/>
        <v>8.4441197954711472E-2</v>
      </c>
      <c r="J19" s="438">
        <v>19</v>
      </c>
      <c r="K19" s="326">
        <f t="shared" si="4"/>
        <v>2.7757487216946678E-3</v>
      </c>
      <c r="L19" s="438">
        <v>0</v>
      </c>
      <c r="M19" s="326">
        <f t="shared" si="6"/>
        <v>0</v>
      </c>
      <c r="N19" s="438">
        <v>6845</v>
      </c>
      <c r="P19" s="270"/>
    </row>
    <row r="20" spans="1:16" ht="13">
      <c r="A20" s="317">
        <v>2014</v>
      </c>
      <c r="B20" s="434">
        <v>968</v>
      </c>
      <c r="C20" s="345">
        <f t="shared" si="0"/>
        <v>0.15005425515423965</v>
      </c>
      <c r="D20" s="434">
        <v>2993</v>
      </c>
      <c r="E20" s="345">
        <f t="shared" si="1"/>
        <v>0.46395907611223064</v>
      </c>
      <c r="F20" s="434">
        <v>263</v>
      </c>
      <c r="G20" s="345">
        <f t="shared" si="2"/>
        <v>4.076887304293908E-2</v>
      </c>
      <c r="H20" s="434">
        <v>506</v>
      </c>
      <c r="I20" s="328">
        <f t="shared" si="3"/>
        <v>7.8437451557897997E-2</v>
      </c>
      <c r="J20" s="434">
        <v>26</v>
      </c>
      <c r="K20" s="328">
        <f t="shared" si="4"/>
        <v>4.0303828863742057E-3</v>
      </c>
      <c r="L20" s="434">
        <v>0</v>
      </c>
      <c r="M20" s="328">
        <f t="shared" si="6"/>
        <v>0</v>
      </c>
      <c r="N20" s="434">
        <v>6451</v>
      </c>
      <c r="P20" s="270"/>
    </row>
    <row r="21" spans="1:16" ht="13">
      <c r="A21" s="322">
        <v>2015</v>
      </c>
      <c r="B21" s="438">
        <v>958</v>
      </c>
      <c r="C21" s="326">
        <f t="shared" si="0"/>
        <v>0.14585870889159561</v>
      </c>
      <c r="D21" s="438">
        <v>3051</v>
      </c>
      <c r="E21" s="326">
        <f t="shared" si="1"/>
        <v>0.46452496954933009</v>
      </c>
      <c r="F21" s="438">
        <v>299</v>
      </c>
      <c r="G21" s="326">
        <f t="shared" si="2"/>
        <v>4.5523751522533497E-2</v>
      </c>
      <c r="H21" s="438">
        <v>498</v>
      </c>
      <c r="I21" s="326">
        <f t="shared" si="3"/>
        <v>7.5822168087697928E-2</v>
      </c>
      <c r="J21" s="438">
        <v>20</v>
      </c>
      <c r="K21" s="326">
        <f t="shared" si="4"/>
        <v>3.0450669914738123E-3</v>
      </c>
      <c r="L21" s="438">
        <v>0</v>
      </c>
      <c r="M21" s="326">
        <f t="shared" si="6"/>
        <v>0</v>
      </c>
      <c r="N21" s="438">
        <v>6568</v>
      </c>
      <c r="P21" s="270"/>
    </row>
    <row r="22" spans="1:16" ht="13">
      <c r="A22" s="317">
        <v>2016</v>
      </c>
      <c r="B22" s="434">
        <v>918</v>
      </c>
      <c r="C22" s="345">
        <f>B22/N22</f>
        <v>0.1451153967752134</v>
      </c>
      <c r="D22" s="434">
        <v>2968</v>
      </c>
      <c r="E22" s="345">
        <f t="shared" si="1"/>
        <v>0.46917483401833704</v>
      </c>
      <c r="F22" s="434">
        <v>279</v>
      </c>
      <c r="G22" s="345">
        <f t="shared" si="2"/>
        <v>4.41036990199178E-2</v>
      </c>
      <c r="H22" s="434">
        <v>503</v>
      </c>
      <c r="I22" s="328">
        <f t="shared" si="3"/>
        <v>7.9513120455263986E-2</v>
      </c>
      <c r="J22" s="434">
        <v>15</v>
      </c>
      <c r="K22" s="328">
        <f t="shared" si="4"/>
        <v>2.3711666139740752E-3</v>
      </c>
      <c r="L22" s="444" t="s">
        <v>114</v>
      </c>
      <c r="M22" s="319"/>
      <c r="N22" s="434">
        <v>6326</v>
      </c>
      <c r="P22" s="270"/>
    </row>
    <row r="23" spans="1:16" ht="13">
      <c r="A23" s="322">
        <v>2017</v>
      </c>
      <c r="B23" s="438">
        <v>857</v>
      </c>
      <c r="C23" s="326">
        <f t="shared" si="0"/>
        <v>0.13577313054499365</v>
      </c>
      <c r="D23" s="438">
        <v>2951</v>
      </c>
      <c r="E23" s="326">
        <f t="shared" si="1"/>
        <v>0.46752217997465145</v>
      </c>
      <c r="F23" s="438">
        <v>280</v>
      </c>
      <c r="G23" s="326">
        <f t="shared" si="2"/>
        <v>4.4359949302915085E-2</v>
      </c>
      <c r="H23" s="438">
        <v>497</v>
      </c>
      <c r="I23" s="326">
        <f t="shared" si="3"/>
        <v>7.8738910012674274E-2</v>
      </c>
      <c r="J23" s="438">
        <v>12</v>
      </c>
      <c r="K23" s="326">
        <f t="shared" si="4"/>
        <v>1.9011406844106464E-3</v>
      </c>
      <c r="L23" s="438">
        <v>0</v>
      </c>
      <c r="M23" s="326">
        <f>L23/N23</f>
        <v>0</v>
      </c>
      <c r="N23" s="438">
        <v>6312</v>
      </c>
      <c r="P23" s="270"/>
    </row>
    <row r="24" spans="1:16" ht="13">
      <c r="A24" s="60">
        <v>2018</v>
      </c>
      <c r="B24" s="434">
        <v>870</v>
      </c>
      <c r="C24" s="345">
        <f>B24/N24</f>
        <v>0.14213363829439635</v>
      </c>
      <c r="D24" s="434">
        <v>2870</v>
      </c>
      <c r="E24" s="345">
        <f t="shared" si="1"/>
        <v>0.46887763437346841</v>
      </c>
      <c r="F24" s="434">
        <v>244</v>
      </c>
      <c r="G24" s="345">
        <f t="shared" si="2"/>
        <v>3.9862767521646789E-2</v>
      </c>
      <c r="H24" s="434">
        <v>494</v>
      </c>
      <c r="I24" s="328">
        <f t="shared" si="3"/>
        <v>8.070576703153079E-2</v>
      </c>
      <c r="J24" s="434">
        <v>20</v>
      </c>
      <c r="K24" s="328">
        <f t="shared" si="4"/>
        <v>3.2674399607907204E-3</v>
      </c>
      <c r="L24" s="434">
        <v>0</v>
      </c>
      <c r="M24" s="328">
        <f t="shared" ref="M24:M27" si="7">L24/N24</f>
        <v>0</v>
      </c>
      <c r="N24" s="434">
        <v>6121</v>
      </c>
      <c r="P24" s="270"/>
    </row>
    <row r="25" spans="1:16" ht="13">
      <c r="A25" s="73">
        <v>2019</v>
      </c>
      <c r="B25" s="438">
        <v>810</v>
      </c>
      <c r="C25" s="326">
        <f t="shared" si="0"/>
        <v>0.13443983402489626</v>
      </c>
      <c r="D25" s="438">
        <v>2906</v>
      </c>
      <c r="E25" s="326">
        <f t="shared" si="1"/>
        <v>0.48232365145228218</v>
      </c>
      <c r="F25" s="438">
        <v>274</v>
      </c>
      <c r="G25" s="326">
        <f t="shared" si="2"/>
        <v>4.5477178423236515E-2</v>
      </c>
      <c r="H25" s="438">
        <v>441</v>
      </c>
      <c r="I25" s="326">
        <f t="shared" si="3"/>
        <v>7.3195020746887968E-2</v>
      </c>
      <c r="J25" s="438">
        <v>26</v>
      </c>
      <c r="K25" s="326">
        <f t="shared" si="4"/>
        <v>4.3153526970954358E-3</v>
      </c>
      <c r="L25" s="438">
        <v>0</v>
      </c>
      <c r="M25" s="326">
        <f>L25/N25</f>
        <v>0</v>
      </c>
      <c r="N25" s="438">
        <v>6025</v>
      </c>
      <c r="P25" s="270"/>
    </row>
    <row r="26" spans="1:16" ht="13">
      <c r="A26" s="60">
        <v>2020</v>
      </c>
      <c r="B26" s="434">
        <v>794</v>
      </c>
      <c r="C26" s="345">
        <f>B26/N26</f>
        <v>0.13922496931439593</v>
      </c>
      <c r="D26" s="434">
        <v>2735</v>
      </c>
      <c r="E26" s="345">
        <f t="shared" si="1"/>
        <v>0.47957215500613715</v>
      </c>
      <c r="F26" s="434">
        <v>204</v>
      </c>
      <c r="G26" s="345">
        <f t="shared" si="2"/>
        <v>3.5770647027880062E-2</v>
      </c>
      <c r="H26" s="434">
        <v>442</v>
      </c>
      <c r="I26" s="328">
        <f t="shared" si="3"/>
        <v>7.7503068560406799E-2</v>
      </c>
      <c r="J26" s="434">
        <v>27</v>
      </c>
      <c r="K26" s="328">
        <f t="shared" si="4"/>
        <v>4.7343503419253023E-3</v>
      </c>
      <c r="L26" s="434">
        <v>0</v>
      </c>
      <c r="M26" s="328">
        <f t="shared" si="7"/>
        <v>0</v>
      </c>
      <c r="N26" s="434">
        <v>5703</v>
      </c>
      <c r="P26" s="270"/>
    </row>
    <row r="27" spans="1:16" ht="13">
      <c r="A27" s="803">
        <v>2021</v>
      </c>
      <c r="B27" s="438">
        <v>814</v>
      </c>
      <c r="C27" s="326">
        <f>B27/N27</f>
        <v>0.13639410187667561</v>
      </c>
      <c r="D27" s="438">
        <v>2845</v>
      </c>
      <c r="E27" s="326">
        <f t="shared" si="1"/>
        <v>0.47670911528150134</v>
      </c>
      <c r="F27" s="438">
        <v>259</v>
      </c>
      <c r="G27" s="326">
        <f t="shared" si="2"/>
        <v>4.3398123324396784E-2</v>
      </c>
      <c r="H27" s="438">
        <v>451</v>
      </c>
      <c r="I27" s="326">
        <f t="shared" si="3"/>
        <v>7.5569705093833775E-2</v>
      </c>
      <c r="J27" s="438">
        <v>24</v>
      </c>
      <c r="K27" s="326">
        <f t="shared" si="4"/>
        <v>4.0214477211796247E-3</v>
      </c>
      <c r="L27" s="438">
        <v>0</v>
      </c>
      <c r="M27" s="326">
        <f t="shared" si="7"/>
        <v>0</v>
      </c>
      <c r="N27" s="438">
        <v>5968</v>
      </c>
      <c r="P27" s="270"/>
    </row>
    <row r="28" spans="1:16">
      <c r="A28" s="2560" t="s">
        <v>189</v>
      </c>
      <c r="B28" s="2560"/>
      <c r="C28" s="2560"/>
      <c r="D28" s="2560"/>
      <c r="E28" s="2560"/>
      <c r="F28" s="2560"/>
      <c r="G28" s="2560"/>
      <c r="H28" s="2560"/>
      <c r="I28" s="2560"/>
      <c r="J28" s="2560"/>
      <c r="K28" s="2560"/>
      <c r="L28" s="2560"/>
      <c r="M28" s="2560"/>
      <c r="N28" s="2560"/>
    </row>
    <row r="29" spans="1:16">
      <c r="A29" s="62"/>
    </row>
    <row r="30" spans="1:16">
      <c r="A30" s="2464" t="s">
        <v>87</v>
      </c>
      <c r="B30" s="2464"/>
      <c r="C30" s="2464"/>
      <c r="D30" s="2464"/>
      <c r="E30" s="2464"/>
      <c r="F30" s="2464"/>
      <c r="G30" s="2464"/>
      <c r="H30" s="2464"/>
      <c r="I30" s="2464"/>
      <c r="J30" s="2464"/>
      <c r="K30" s="2464"/>
      <c r="L30" s="2464"/>
      <c r="M30" s="2464"/>
      <c r="N30" s="2464"/>
    </row>
    <row r="33" spans="1:16" ht="17.5">
      <c r="A33" s="2494" t="s">
        <v>79</v>
      </c>
      <c r="B33" s="2561" t="s">
        <v>208</v>
      </c>
      <c r="C33" s="2562"/>
      <c r="D33" s="2562"/>
      <c r="E33" s="2562"/>
      <c r="F33" s="2562"/>
      <c r="G33" s="2562"/>
      <c r="H33" s="2562"/>
      <c r="I33" s="2562"/>
      <c r="J33" s="2562"/>
      <c r="K33" s="2562"/>
      <c r="L33" s="2562"/>
      <c r="M33" s="2563"/>
      <c r="N33" s="2556" t="s">
        <v>209</v>
      </c>
      <c r="P33" s="29"/>
    </row>
    <row r="34" spans="1:16" ht="17.5">
      <c r="A34" s="2495"/>
      <c r="B34" s="2468" t="s">
        <v>205</v>
      </c>
      <c r="C34" s="2470"/>
      <c r="D34" s="2468" t="s">
        <v>206</v>
      </c>
      <c r="E34" s="2470"/>
      <c r="F34" s="2468" t="s">
        <v>207</v>
      </c>
      <c r="G34" s="2470"/>
      <c r="H34" s="2459" t="s">
        <v>182</v>
      </c>
      <c r="I34" s="2460"/>
      <c r="J34" s="2459" t="s">
        <v>183</v>
      </c>
      <c r="K34" s="2460"/>
      <c r="L34" s="2459" t="s">
        <v>181</v>
      </c>
      <c r="M34" s="2461"/>
      <c r="N34" s="2556"/>
      <c r="P34" s="29"/>
    </row>
    <row r="35" spans="1:16" ht="17.5">
      <c r="A35" s="2496"/>
      <c r="B35" s="402" t="s">
        <v>99</v>
      </c>
      <c r="C35" s="47" t="s">
        <v>152</v>
      </c>
      <c r="D35" s="402" t="s">
        <v>99</v>
      </c>
      <c r="E35" s="47" t="s">
        <v>152</v>
      </c>
      <c r="F35" s="402" t="s">
        <v>99</v>
      </c>
      <c r="G35" s="47" t="s">
        <v>152</v>
      </c>
      <c r="H35" s="404" t="s">
        <v>99</v>
      </c>
      <c r="I35" s="403" t="s">
        <v>152</v>
      </c>
      <c r="J35" s="404" t="s">
        <v>99</v>
      </c>
      <c r="K35" s="403" t="s">
        <v>152</v>
      </c>
      <c r="L35" s="402" t="s">
        <v>99</v>
      </c>
      <c r="M35" s="48" t="s">
        <v>152</v>
      </c>
      <c r="N35" s="2557"/>
      <c r="P35" s="29"/>
    </row>
    <row r="36" spans="1:16" ht="13">
      <c r="A36" s="317">
        <v>2000</v>
      </c>
      <c r="B36" s="434">
        <v>1888</v>
      </c>
      <c r="C36" s="345">
        <f>B36/N36</f>
        <v>0.10703554623277964</v>
      </c>
      <c r="D36" s="434">
        <v>13294</v>
      </c>
      <c r="E36" s="345">
        <f>D36/N36</f>
        <v>0.75367084301831166</v>
      </c>
      <c r="F36" s="434">
        <v>742</v>
      </c>
      <c r="G36" s="345">
        <f>F36/N36</f>
        <v>4.2065876750382675E-2</v>
      </c>
      <c r="H36" s="434">
        <v>1663</v>
      </c>
      <c r="I36" s="328">
        <f>H36/N36</f>
        <v>9.4279721072623168E-2</v>
      </c>
      <c r="J36" s="434">
        <v>50</v>
      </c>
      <c r="K36" s="328">
        <f>J36/N36</f>
        <v>2.8346278133681048E-3</v>
      </c>
      <c r="L36" s="444" t="s">
        <v>114</v>
      </c>
      <c r="M36" s="319"/>
      <c r="N36" s="434">
        <v>17639</v>
      </c>
      <c r="O36" s="432"/>
      <c r="P36" s="270"/>
    </row>
    <row r="37" spans="1:16" ht="13">
      <c r="A37" s="322">
        <v>2001</v>
      </c>
      <c r="B37" s="438">
        <v>1895</v>
      </c>
      <c r="C37" s="326">
        <f t="shared" ref="C37:C57" si="8">B37/N37</f>
        <v>0.11063109346721933</v>
      </c>
      <c r="D37" s="438">
        <v>12858</v>
      </c>
      <c r="E37" s="326">
        <f t="shared" ref="E37:E57" si="9">D37/N37</f>
        <v>0.75065678089789245</v>
      </c>
      <c r="F37" s="438">
        <v>760</v>
      </c>
      <c r="G37" s="326">
        <f t="shared" ref="G37:G57" si="10">F37/N37</f>
        <v>4.4369198435401949E-2</v>
      </c>
      <c r="H37" s="438">
        <v>1573</v>
      </c>
      <c r="I37" s="326">
        <f t="shared" ref="I37:I57" si="11">H37/N37</f>
        <v>9.183256465643061E-2</v>
      </c>
      <c r="J37" s="438">
        <v>40</v>
      </c>
      <c r="K37" s="326">
        <f t="shared" ref="K37:K57" si="12">J37/N37</f>
        <v>2.3352209702843132E-3</v>
      </c>
      <c r="L37" s="445" t="s">
        <v>114</v>
      </c>
      <c r="M37" s="324"/>
      <c r="N37" s="438">
        <v>17129</v>
      </c>
      <c r="O37" s="432"/>
      <c r="P37" s="270"/>
    </row>
    <row r="38" spans="1:16" ht="13">
      <c r="A38" s="317">
        <v>2002</v>
      </c>
      <c r="B38" s="434">
        <v>1932</v>
      </c>
      <c r="C38" s="345">
        <f t="shared" si="8"/>
        <v>0.11030545246931202</v>
      </c>
      <c r="D38" s="434">
        <v>13166</v>
      </c>
      <c r="E38" s="345">
        <f t="shared" si="9"/>
        <v>0.75169854410505277</v>
      </c>
      <c r="F38" s="434">
        <v>719</v>
      </c>
      <c r="G38" s="345">
        <f t="shared" si="10"/>
        <v>4.1050528118755356E-2</v>
      </c>
      <c r="H38" s="434">
        <v>1644</v>
      </c>
      <c r="I38" s="328">
        <f t="shared" si="11"/>
        <v>9.3862403654010843E-2</v>
      </c>
      <c r="J38" s="434">
        <v>50</v>
      </c>
      <c r="K38" s="328">
        <f t="shared" si="12"/>
        <v>2.8546959748786756E-3</v>
      </c>
      <c r="L38" s="444" t="s">
        <v>114</v>
      </c>
      <c r="M38" s="319"/>
      <c r="N38" s="434">
        <v>17515</v>
      </c>
      <c r="O38" s="432"/>
      <c r="P38" s="270"/>
    </row>
    <row r="39" spans="1:16" ht="13">
      <c r="A39" s="322">
        <v>2003</v>
      </c>
      <c r="B39" s="438">
        <v>2068</v>
      </c>
      <c r="C39" s="326">
        <f t="shared" si="8"/>
        <v>0.11399592084229095</v>
      </c>
      <c r="D39" s="438">
        <v>13535</v>
      </c>
      <c r="E39" s="326">
        <f t="shared" si="9"/>
        <v>0.74609999448762476</v>
      </c>
      <c r="F39" s="438">
        <v>796</v>
      </c>
      <c r="G39" s="326">
        <f t="shared" si="10"/>
        <v>4.3878507248773499E-2</v>
      </c>
      <c r="H39" s="438">
        <v>1717</v>
      </c>
      <c r="I39" s="326">
        <f t="shared" si="11"/>
        <v>9.4647483600683535E-2</v>
      </c>
      <c r="J39" s="438">
        <v>22</v>
      </c>
      <c r="K39" s="326">
        <f t="shared" si="12"/>
        <v>1.2127225621520314E-3</v>
      </c>
      <c r="L39" s="445" t="s">
        <v>114</v>
      </c>
      <c r="M39" s="324"/>
      <c r="N39" s="438">
        <v>18141</v>
      </c>
      <c r="O39" s="432"/>
      <c r="P39" s="270"/>
    </row>
    <row r="40" spans="1:16" ht="13">
      <c r="A40" s="317">
        <v>2004</v>
      </c>
      <c r="B40" s="434">
        <v>2134</v>
      </c>
      <c r="C40" s="345">
        <f t="shared" si="8"/>
        <v>0.11663751639702667</v>
      </c>
      <c r="D40" s="434">
        <v>13583</v>
      </c>
      <c r="E40" s="345">
        <f t="shared" si="9"/>
        <v>0.74240271097507649</v>
      </c>
      <c r="F40" s="434">
        <v>807</v>
      </c>
      <c r="G40" s="345">
        <f t="shared" si="10"/>
        <v>4.4108001749016176E-2</v>
      </c>
      <c r="H40" s="434">
        <v>1739</v>
      </c>
      <c r="I40" s="328">
        <f t="shared" si="11"/>
        <v>9.5048097944905985E-2</v>
      </c>
      <c r="J40" s="434">
        <v>32</v>
      </c>
      <c r="K40" s="328">
        <f t="shared" si="12"/>
        <v>1.7490161783996502E-3</v>
      </c>
      <c r="L40" s="434">
        <v>0</v>
      </c>
      <c r="M40" s="328">
        <f>L40/N40</f>
        <v>0</v>
      </c>
      <c r="N40" s="434">
        <v>18296</v>
      </c>
      <c r="O40" s="432"/>
      <c r="P40" s="270"/>
    </row>
    <row r="41" spans="1:16" ht="13">
      <c r="A41" s="322">
        <v>2005</v>
      </c>
      <c r="B41" s="438">
        <v>2203</v>
      </c>
      <c r="C41" s="326">
        <f t="shared" si="8"/>
        <v>0.12292154893427072</v>
      </c>
      <c r="D41" s="438">
        <v>13308</v>
      </c>
      <c r="E41" s="326">
        <f t="shared" si="9"/>
        <v>0.74255105456980253</v>
      </c>
      <c r="F41" s="438">
        <v>700</v>
      </c>
      <c r="G41" s="326">
        <f t="shared" si="10"/>
        <v>3.9058140832496376E-2</v>
      </c>
      <c r="H41" s="438">
        <v>1686</v>
      </c>
      <c r="I41" s="326">
        <f t="shared" si="11"/>
        <v>9.407432206226983E-2</v>
      </c>
      <c r="J41" s="438">
        <v>23</v>
      </c>
      <c r="K41" s="326">
        <f t="shared" si="12"/>
        <v>1.2833389130677379E-3</v>
      </c>
      <c r="L41" s="445" t="s">
        <v>114</v>
      </c>
      <c r="M41" s="324"/>
      <c r="N41" s="438">
        <v>17922</v>
      </c>
      <c r="O41" s="432"/>
      <c r="P41" s="270"/>
    </row>
    <row r="42" spans="1:16" ht="13">
      <c r="A42" s="317">
        <v>2006</v>
      </c>
      <c r="B42" s="434">
        <v>2288</v>
      </c>
      <c r="C42" s="345">
        <f t="shared" si="8"/>
        <v>0.1205098493626883</v>
      </c>
      <c r="D42" s="434">
        <v>14051</v>
      </c>
      <c r="E42" s="345">
        <f t="shared" si="9"/>
        <v>0.74007163172864221</v>
      </c>
      <c r="F42" s="434">
        <v>819</v>
      </c>
      <c r="G42" s="345">
        <f t="shared" si="10"/>
        <v>4.313704835141683E-2</v>
      </c>
      <c r="H42" s="434">
        <v>1797</v>
      </c>
      <c r="I42" s="328">
        <f t="shared" si="11"/>
        <v>9.464868850732118E-2</v>
      </c>
      <c r="J42" s="434">
        <v>28</v>
      </c>
      <c r="K42" s="328">
        <f t="shared" si="12"/>
        <v>1.4747708838091225E-3</v>
      </c>
      <c r="L42" s="444" t="s">
        <v>114</v>
      </c>
      <c r="M42" s="319"/>
      <c r="N42" s="434">
        <v>18986</v>
      </c>
      <c r="O42" s="432"/>
      <c r="P42" s="270"/>
    </row>
    <row r="43" spans="1:16" ht="13">
      <c r="A43" s="322">
        <v>2007</v>
      </c>
      <c r="B43" s="438">
        <v>2435</v>
      </c>
      <c r="C43" s="326">
        <f t="shared" si="8"/>
        <v>0.127140768588137</v>
      </c>
      <c r="D43" s="438">
        <v>13905</v>
      </c>
      <c r="E43" s="326">
        <f t="shared" si="9"/>
        <v>0.7260338345864662</v>
      </c>
      <c r="F43" s="438">
        <v>832</v>
      </c>
      <c r="G43" s="326">
        <f t="shared" si="10"/>
        <v>4.3441938178780282E-2</v>
      </c>
      <c r="H43" s="438">
        <v>1945</v>
      </c>
      <c r="I43" s="326">
        <f t="shared" si="11"/>
        <v>0.10155597326649958</v>
      </c>
      <c r="J43" s="438">
        <v>33</v>
      </c>
      <c r="K43" s="326">
        <f t="shared" si="12"/>
        <v>1.7230576441102756E-3</v>
      </c>
      <c r="L43" s="445" t="s">
        <v>114</v>
      </c>
      <c r="M43" s="324"/>
      <c r="N43" s="438">
        <v>19152</v>
      </c>
      <c r="O43" s="432"/>
      <c r="P43" s="270"/>
    </row>
    <row r="44" spans="1:16" ht="13">
      <c r="A44" s="317">
        <v>2008</v>
      </c>
      <c r="B44" s="434">
        <v>2505</v>
      </c>
      <c r="C44" s="345">
        <f t="shared" si="8"/>
        <v>0.12871236255266674</v>
      </c>
      <c r="D44" s="434">
        <v>14077</v>
      </c>
      <c r="E44" s="345">
        <f t="shared" si="9"/>
        <v>0.72330695714726134</v>
      </c>
      <c r="F44" s="434">
        <v>911</v>
      </c>
      <c r="G44" s="345">
        <f t="shared" si="10"/>
        <v>4.6809166581029696E-2</v>
      </c>
      <c r="H44" s="434">
        <v>1928</v>
      </c>
      <c r="I44" s="328">
        <f t="shared" si="11"/>
        <v>9.9064844311992598E-2</v>
      </c>
      <c r="J44" s="434">
        <v>39</v>
      </c>
      <c r="K44" s="328">
        <f t="shared" si="12"/>
        <v>2.0039050457301409E-3</v>
      </c>
      <c r="L44" s="444" t="s">
        <v>114</v>
      </c>
      <c r="M44" s="319"/>
      <c r="N44" s="434">
        <v>19462</v>
      </c>
      <c r="O44" s="432"/>
      <c r="P44" s="270"/>
    </row>
    <row r="45" spans="1:16" ht="13">
      <c r="A45" s="322">
        <v>2009</v>
      </c>
      <c r="B45" s="438">
        <v>2343</v>
      </c>
      <c r="C45" s="326">
        <f t="shared" si="8"/>
        <v>0.12402731459425123</v>
      </c>
      <c r="D45" s="438">
        <v>13717</v>
      </c>
      <c r="E45" s="326">
        <f t="shared" si="9"/>
        <v>0.72611296384521729</v>
      </c>
      <c r="F45" s="438">
        <v>846</v>
      </c>
      <c r="G45" s="326">
        <f t="shared" si="10"/>
        <v>4.4783230109575987E-2</v>
      </c>
      <c r="H45" s="438">
        <v>1946</v>
      </c>
      <c r="I45" s="326">
        <f t="shared" si="11"/>
        <v>0.10301201630406014</v>
      </c>
      <c r="J45" s="438">
        <v>38</v>
      </c>
      <c r="K45" s="326">
        <f t="shared" si="12"/>
        <v>2.0115398867185433E-3</v>
      </c>
      <c r="L45" s="445" t="s">
        <v>114</v>
      </c>
      <c r="M45" s="324"/>
      <c r="N45" s="438">
        <v>18891</v>
      </c>
      <c r="O45" s="432"/>
      <c r="P45" s="270"/>
    </row>
    <row r="46" spans="1:16" ht="13">
      <c r="A46" s="317">
        <v>2010</v>
      </c>
      <c r="B46" s="434">
        <v>2254</v>
      </c>
      <c r="C46" s="345">
        <f t="shared" si="8"/>
        <v>0.11895714587291535</v>
      </c>
      <c r="D46" s="434">
        <v>14066</v>
      </c>
      <c r="E46" s="345">
        <f t="shared" si="9"/>
        <v>0.74234747730631201</v>
      </c>
      <c r="F46" s="434">
        <v>815</v>
      </c>
      <c r="G46" s="345">
        <f t="shared" si="10"/>
        <v>4.3012455140384209E-2</v>
      </c>
      <c r="H46" s="434">
        <v>1780</v>
      </c>
      <c r="I46" s="328">
        <f t="shared" si="11"/>
        <v>9.39413130673422E-2</v>
      </c>
      <c r="J46" s="434">
        <v>32</v>
      </c>
      <c r="K46" s="328">
        <f t="shared" si="12"/>
        <v>1.6888325944690733E-3</v>
      </c>
      <c r="L46" s="444" t="s">
        <v>114</v>
      </c>
      <c r="M46" s="319"/>
      <c r="N46" s="434">
        <v>18948</v>
      </c>
      <c r="O46" s="432"/>
      <c r="P46" s="270"/>
    </row>
    <row r="47" spans="1:16" ht="13">
      <c r="A47" s="322">
        <v>2011</v>
      </c>
      <c r="B47" s="438">
        <v>2323</v>
      </c>
      <c r="C47" s="326">
        <f t="shared" si="8"/>
        <v>0.12245005534763587</v>
      </c>
      <c r="D47" s="438">
        <v>13979</v>
      </c>
      <c r="E47" s="326">
        <f t="shared" si="9"/>
        <v>0.73686152548626849</v>
      </c>
      <c r="F47" s="438">
        <v>867</v>
      </c>
      <c r="G47" s="326">
        <f t="shared" si="10"/>
        <v>4.5701333614464185E-2</v>
      </c>
      <c r="H47" s="438">
        <v>1770</v>
      </c>
      <c r="I47" s="326">
        <f t="shared" si="11"/>
        <v>9.3300300458594693E-2</v>
      </c>
      <c r="J47" s="438">
        <v>31</v>
      </c>
      <c r="K47" s="326">
        <f t="shared" si="12"/>
        <v>1.6340730588793421E-3</v>
      </c>
      <c r="L47" s="445" t="s">
        <v>114</v>
      </c>
      <c r="M47" s="324"/>
      <c r="N47" s="438">
        <v>18971</v>
      </c>
      <c r="O47" s="432"/>
      <c r="P47" s="270"/>
    </row>
    <row r="48" spans="1:16" ht="13">
      <c r="A48" s="317">
        <v>2012</v>
      </c>
      <c r="B48" s="434">
        <v>2255</v>
      </c>
      <c r="C48" s="345">
        <f t="shared" si="8"/>
        <v>0.1187779826178562</v>
      </c>
      <c r="D48" s="434">
        <v>14090</v>
      </c>
      <c r="E48" s="345">
        <f t="shared" si="9"/>
        <v>0.74216486700026341</v>
      </c>
      <c r="F48" s="434">
        <v>838</v>
      </c>
      <c r="G48" s="345">
        <f t="shared" si="10"/>
        <v>4.4140110613642349E-2</v>
      </c>
      <c r="H48" s="434">
        <v>1778</v>
      </c>
      <c r="I48" s="328">
        <f t="shared" si="11"/>
        <v>9.3652883855675537E-2</v>
      </c>
      <c r="J48" s="434">
        <v>24</v>
      </c>
      <c r="K48" s="328">
        <f t="shared" si="12"/>
        <v>1.2641559125625493E-3</v>
      </c>
      <c r="L48" s="434">
        <v>0</v>
      </c>
      <c r="M48" s="328">
        <f t="shared" ref="M48:M50" si="13">L48/N48</f>
        <v>0</v>
      </c>
      <c r="N48" s="434">
        <v>18985</v>
      </c>
      <c r="O48" s="432"/>
      <c r="P48" s="270"/>
    </row>
    <row r="49" spans="1:16" ht="13">
      <c r="A49" s="322">
        <v>2013</v>
      </c>
      <c r="B49" s="438">
        <v>2294</v>
      </c>
      <c r="C49" s="326">
        <f t="shared" si="8"/>
        <v>0.12087043574477054</v>
      </c>
      <c r="D49" s="438">
        <v>14025</v>
      </c>
      <c r="E49" s="326">
        <f t="shared" si="9"/>
        <v>0.73897465619895675</v>
      </c>
      <c r="F49" s="438">
        <v>845</v>
      </c>
      <c r="G49" s="326">
        <f t="shared" si="10"/>
        <v>4.4522893724643027E-2</v>
      </c>
      <c r="H49" s="438">
        <v>1793</v>
      </c>
      <c r="I49" s="326">
        <f t="shared" si="11"/>
        <v>9.4472838400337211E-2</v>
      </c>
      <c r="J49" s="438">
        <v>22</v>
      </c>
      <c r="K49" s="326">
        <f t="shared" si="12"/>
        <v>1.1591759312924812E-3</v>
      </c>
      <c r="L49" s="438">
        <v>0</v>
      </c>
      <c r="M49" s="326">
        <f t="shared" si="13"/>
        <v>0</v>
      </c>
      <c r="N49" s="438">
        <v>18979</v>
      </c>
      <c r="O49" s="432"/>
      <c r="P49" s="270"/>
    </row>
    <row r="50" spans="1:16" ht="13">
      <c r="A50" s="317">
        <v>2014</v>
      </c>
      <c r="B50" s="434">
        <v>2311</v>
      </c>
      <c r="C50" s="345">
        <f t="shared" si="8"/>
        <v>0.12436766763534603</v>
      </c>
      <c r="D50" s="434">
        <v>13632</v>
      </c>
      <c r="E50" s="345">
        <f t="shared" si="9"/>
        <v>0.73361317403939297</v>
      </c>
      <c r="F50" s="434">
        <v>877</v>
      </c>
      <c r="G50" s="345">
        <f t="shared" si="10"/>
        <v>4.7196211387364115E-2</v>
      </c>
      <c r="H50" s="434">
        <v>1731</v>
      </c>
      <c r="I50" s="328">
        <f t="shared" si="11"/>
        <v>9.3154665805618334E-2</v>
      </c>
      <c r="J50" s="434">
        <v>31</v>
      </c>
      <c r="K50" s="328">
        <f t="shared" si="12"/>
        <v>1.6682811322785492E-3</v>
      </c>
      <c r="L50" s="434">
        <v>0</v>
      </c>
      <c r="M50" s="328">
        <f t="shared" si="13"/>
        <v>0</v>
      </c>
      <c r="N50" s="434">
        <v>18582</v>
      </c>
      <c r="O50" s="432"/>
      <c r="P50" s="270"/>
    </row>
    <row r="51" spans="1:16" ht="13">
      <c r="A51" s="322">
        <v>2015</v>
      </c>
      <c r="B51" s="438">
        <v>2240</v>
      </c>
      <c r="C51" s="326">
        <f t="shared" si="8"/>
        <v>0.12133687232544282</v>
      </c>
      <c r="D51" s="438">
        <v>13684</v>
      </c>
      <c r="E51" s="326">
        <f t="shared" si="9"/>
        <v>0.74123828611667841</v>
      </c>
      <c r="F51" s="438">
        <v>866</v>
      </c>
      <c r="G51" s="326">
        <f t="shared" si="10"/>
        <v>4.6909701532961381E-2</v>
      </c>
      <c r="H51" s="438">
        <v>1645</v>
      </c>
      <c r="I51" s="326">
        <f t="shared" si="11"/>
        <v>8.910676561399708E-2</v>
      </c>
      <c r="J51" s="438">
        <v>25</v>
      </c>
      <c r="K51" s="326">
        <f t="shared" si="12"/>
        <v>1.3542061643464602E-3</v>
      </c>
      <c r="L51" s="445" t="s">
        <v>114</v>
      </c>
      <c r="M51" s="324"/>
      <c r="N51" s="438">
        <v>18461</v>
      </c>
      <c r="O51" s="432"/>
      <c r="P51" s="270"/>
    </row>
    <row r="52" spans="1:16" ht="13">
      <c r="A52" s="317">
        <v>2016</v>
      </c>
      <c r="B52" s="434">
        <v>2233</v>
      </c>
      <c r="C52" s="345">
        <f t="shared" si="8"/>
        <v>0.12359550561797752</v>
      </c>
      <c r="D52" s="434">
        <v>13340</v>
      </c>
      <c r="E52" s="345">
        <f t="shared" si="9"/>
        <v>0.73836276083467089</v>
      </c>
      <c r="F52" s="434">
        <v>817</v>
      </c>
      <c r="G52" s="345">
        <f t="shared" si="10"/>
        <v>4.5220567886201359E-2</v>
      </c>
      <c r="H52" s="434">
        <v>1659</v>
      </c>
      <c r="I52" s="328">
        <f t="shared" si="11"/>
        <v>9.1824874079814031E-2</v>
      </c>
      <c r="J52" s="434">
        <v>17</v>
      </c>
      <c r="K52" s="328">
        <f t="shared" si="12"/>
        <v>9.4094204903968557E-4</v>
      </c>
      <c r="L52" s="444" t="s">
        <v>114</v>
      </c>
      <c r="M52" s="319"/>
      <c r="N52" s="434">
        <v>18067</v>
      </c>
      <c r="O52" s="432"/>
      <c r="P52" s="270"/>
    </row>
    <row r="53" spans="1:16" ht="13">
      <c r="A53" s="440">
        <v>2017</v>
      </c>
      <c r="B53" s="438">
        <v>2139</v>
      </c>
      <c r="C53" s="326">
        <f t="shared" si="8"/>
        <v>0.12206117324811687</v>
      </c>
      <c r="D53" s="438">
        <v>12880</v>
      </c>
      <c r="E53" s="326">
        <f t="shared" si="9"/>
        <v>0.73499201095640265</v>
      </c>
      <c r="F53" s="438">
        <v>821</v>
      </c>
      <c r="G53" s="326">
        <f t="shared" si="10"/>
        <v>4.6850034238758276E-2</v>
      </c>
      <c r="H53" s="438">
        <v>1667</v>
      </c>
      <c r="I53" s="326">
        <f t="shared" si="11"/>
        <v>9.5126683405615156E-2</v>
      </c>
      <c r="J53" s="438">
        <v>16</v>
      </c>
      <c r="K53" s="326">
        <f t="shared" si="12"/>
        <v>9.130335539831089E-4</v>
      </c>
      <c r="L53" s="445" t="s">
        <v>114</v>
      </c>
      <c r="M53" s="324"/>
      <c r="N53" s="438">
        <v>17524</v>
      </c>
      <c r="O53" s="432"/>
      <c r="P53" s="270"/>
    </row>
    <row r="54" spans="1:16" ht="13">
      <c r="A54" s="60">
        <v>2018</v>
      </c>
      <c r="B54" s="434">
        <v>2095</v>
      </c>
      <c r="C54" s="345">
        <f t="shared" si="8"/>
        <v>0.12304710442852108</v>
      </c>
      <c r="D54" s="434">
        <v>12564</v>
      </c>
      <c r="E54" s="345">
        <f t="shared" si="9"/>
        <v>0.73793022436273936</v>
      </c>
      <c r="F54" s="434">
        <v>724</v>
      </c>
      <c r="G54" s="345">
        <f t="shared" si="10"/>
        <v>4.2523199812052152E-2</v>
      </c>
      <c r="H54" s="434">
        <v>1621</v>
      </c>
      <c r="I54" s="328">
        <f t="shared" si="11"/>
        <v>9.5207329965934451E-2</v>
      </c>
      <c r="J54" s="434">
        <v>22</v>
      </c>
      <c r="K54" s="328">
        <f t="shared" si="12"/>
        <v>1.292141430752966E-3</v>
      </c>
      <c r="L54" s="434">
        <v>0</v>
      </c>
      <c r="M54" s="328">
        <f t="shared" ref="M54:M57" si="14">L54/N54</f>
        <v>0</v>
      </c>
      <c r="N54" s="434">
        <v>17026</v>
      </c>
      <c r="P54" s="270"/>
    </row>
    <row r="55" spans="1:16" ht="13">
      <c r="A55" s="73">
        <v>2019</v>
      </c>
      <c r="B55" s="438">
        <v>1926</v>
      </c>
      <c r="C55" s="326">
        <f t="shared" si="8"/>
        <v>0.11440451440451441</v>
      </c>
      <c r="D55" s="438">
        <v>12506</v>
      </c>
      <c r="E55" s="326">
        <f t="shared" si="9"/>
        <v>0.74285714285714288</v>
      </c>
      <c r="F55" s="438">
        <v>754</v>
      </c>
      <c r="G55" s="326">
        <f t="shared" si="10"/>
        <v>4.4787644787644784E-2</v>
      </c>
      <c r="H55" s="438">
        <v>1619</v>
      </c>
      <c r="I55" s="326">
        <f t="shared" si="11"/>
        <v>9.6168696168696166E-2</v>
      </c>
      <c r="J55" s="438">
        <v>30</v>
      </c>
      <c r="K55" s="326">
        <f t="shared" si="12"/>
        <v>1.782001782001782E-3</v>
      </c>
      <c r="L55" s="438">
        <v>0</v>
      </c>
      <c r="M55" s="326">
        <f t="shared" si="14"/>
        <v>0</v>
      </c>
      <c r="N55" s="438">
        <v>16835</v>
      </c>
      <c r="P55" s="270"/>
    </row>
    <row r="56" spans="1:16" ht="13">
      <c r="A56" s="60">
        <v>2020</v>
      </c>
      <c r="B56" s="434">
        <v>1909</v>
      </c>
      <c r="C56" s="345">
        <f t="shared" si="8"/>
        <v>0.12076927943316253</v>
      </c>
      <c r="D56" s="434">
        <v>11675</v>
      </c>
      <c r="E56" s="345">
        <f t="shared" si="9"/>
        <v>0.73859682419181372</v>
      </c>
      <c r="F56" s="434">
        <v>701</v>
      </c>
      <c r="G56" s="345">
        <f t="shared" si="10"/>
        <v>4.4347441007148734E-2</v>
      </c>
      <c r="H56" s="434">
        <v>1489</v>
      </c>
      <c r="I56" s="328">
        <f t="shared" si="11"/>
        <v>9.419877269564117E-2</v>
      </c>
      <c r="J56" s="434">
        <v>33</v>
      </c>
      <c r="K56" s="328">
        <f t="shared" si="12"/>
        <v>2.0876826722338203E-3</v>
      </c>
      <c r="L56" s="434">
        <v>0</v>
      </c>
      <c r="M56" s="328">
        <f t="shared" si="14"/>
        <v>0</v>
      </c>
      <c r="N56" s="434">
        <v>15807</v>
      </c>
      <c r="P56" s="270"/>
    </row>
    <row r="57" spans="1:16" ht="13">
      <c r="A57" s="803">
        <v>2021</v>
      </c>
      <c r="B57" s="438">
        <v>1917</v>
      </c>
      <c r="C57" s="326">
        <f t="shared" si="8"/>
        <v>0.12259384792479376</v>
      </c>
      <c r="D57" s="438">
        <v>11429</v>
      </c>
      <c r="E57" s="326">
        <f t="shared" si="9"/>
        <v>0.73089467289121957</v>
      </c>
      <c r="F57" s="438">
        <v>785</v>
      </c>
      <c r="G57" s="326">
        <f t="shared" si="10"/>
        <v>5.0201445290017264E-2</v>
      </c>
      <c r="H57" s="438">
        <v>1476</v>
      </c>
      <c r="I57" s="326">
        <f t="shared" si="11"/>
        <v>9.4391507322376417E-2</v>
      </c>
      <c r="J57" s="438">
        <v>30</v>
      </c>
      <c r="K57" s="326">
        <f t="shared" si="12"/>
        <v>1.9185265715930167E-3</v>
      </c>
      <c r="L57" s="438">
        <v>0</v>
      </c>
      <c r="M57" s="326">
        <f t="shared" si="14"/>
        <v>0</v>
      </c>
      <c r="N57" s="438">
        <v>15637</v>
      </c>
      <c r="P57" s="270"/>
    </row>
    <row r="58" spans="1:16">
      <c r="A58" s="2560" t="s">
        <v>189</v>
      </c>
      <c r="B58" s="2560"/>
      <c r="C58" s="2560"/>
      <c r="D58" s="2560"/>
      <c r="E58" s="2560"/>
      <c r="F58" s="2560"/>
      <c r="G58" s="2560"/>
      <c r="H58" s="2560"/>
      <c r="I58" s="2560"/>
      <c r="J58" s="2560"/>
      <c r="K58" s="2560"/>
      <c r="L58" s="2560"/>
      <c r="M58" s="2560"/>
      <c r="N58" s="2560"/>
    </row>
    <row r="59" spans="1:16">
      <c r="A59" s="62"/>
    </row>
    <row r="60" spans="1:16">
      <c r="A60" s="2464" t="s">
        <v>87</v>
      </c>
      <c r="B60" s="2464"/>
      <c r="C60" s="2464"/>
      <c r="D60" s="2464"/>
      <c r="E60" s="2464"/>
      <c r="F60" s="2464"/>
      <c r="G60" s="2464"/>
      <c r="H60" s="2464"/>
      <c r="I60" s="2464"/>
      <c r="J60" s="2464"/>
      <c r="K60" s="2464"/>
      <c r="L60" s="2464"/>
      <c r="M60" s="2464"/>
      <c r="N60" s="2464"/>
    </row>
  </sheetData>
  <mergeCells count="23">
    <mergeCell ref="A60:N60"/>
    <mergeCell ref="A58:N58"/>
    <mergeCell ref="A1:N1"/>
    <mergeCell ref="A3:A5"/>
    <mergeCell ref="B3:M3"/>
    <mergeCell ref="N3:N5"/>
    <mergeCell ref="B4:C4"/>
    <mergeCell ref="D4:E4"/>
    <mergeCell ref="F4:G4"/>
    <mergeCell ref="H4:I4"/>
    <mergeCell ref="J4:K4"/>
    <mergeCell ref="L4:M4"/>
    <mergeCell ref="A28:N28"/>
    <mergeCell ref="A30:N30"/>
    <mergeCell ref="A33:A35"/>
    <mergeCell ref="B33:M33"/>
    <mergeCell ref="N33:N35"/>
    <mergeCell ref="B34:C34"/>
    <mergeCell ref="D34:E34"/>
    <mergeCell ref="F34:G34"/>
    <mergeCell ref="H34:I34"/>
    <mergeCell ref="J34:K34"/>
    <mergeCell ref="L34:M34"/>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96DFA-22B5-4764-9F1F-92548B3AC0BD}">
  <dimension ref="A1:K40"/>
  <sheetViews>
    <sheetView workbookViewId="0">
      <selection sqref="A1:I1"/>
    </sheetView>
  </sheetViews>
  <sheetFormatPr defaultColWidth="9" defaultRowHeight="14"/>
  <cols>
    <col min="1" max="1" width="11.08203125" style="63" customWidth="1"/>
    <col min="2" max="9" width="11.08203125" style="45" customWidth="1"/>
    <col min="10" max="10" width="10.75" style="45" customWidth="1"/>
    <col min="11" max="11" width="11.08203125" style="54" customWidth="1"/>
    <col min="12" max="16384" width="9" style="45"/>
  </cols>
  <sheetData>
    <row r="1" spans="1:11" ht="25">
      <c r="A1" s="2453" t="s">
        <v>916</v>
      </c>
      <c r="B1" s="2453"/>
      <c r="C1" s="2453"/>
      <c r="D1" s="2453"/>
      <c r="E1" s="2453"/>
      <c r="F1" s="2453"/>
      <c r="G1" s="2453"/>
      <c r="H1" s="2453"/>
      <c r="I1" s="2453"/>
      <c r="J1" s="1049"/>
      <c r="K1" s="697"/>
    </row>
    <row r="2" spans="1:11" ht="14.5" thickBot="1"/>
    <row r="3" spans="1:11" ht="24" customHeight="1" thickTop="1" thickBot="1">
      <c r="A3" s="2730" t="s">
        <v>917</v>
      </c>
      <c r="B3" s="2731"/>
      <c r="C3" s="2731"/>
      <c r="D3" s="2731"/>
      <c r="E3" s="2731"/>
      <c r="F3" s="2731"/>
      <c r="G3" s="2731"/>
      <c r="H3" s="2731"/>
      <c r="I3" s="2732"/>
    </row>
    <row r="4" spans="1:11" ht="14.5" thickTop="1">
      <c r="A4" s="7"/>
      <c r="B4" s="7"/>
      <c r="C4" s="7"/>
      <c r="D4" s="7"/>
      <c r="E4" s="7"/>
      <c r="F4" s="7"/>
      <c r="G4" s="7"/>
      <c r="H4" s="7"/>
      <c r="I4" s="7"/>
    </row>
    <row r="5" spans="1:11" s="78" customFormat="1" ht="17.5">
      <c r="A5" s="2723" t="s">
        <v>338</v>
      </c>
      <c r="B5" s="2799" t="s">
        <v>918</v>
      </c>
      <c r="C5" s="2800"/>
      <c r="D5" s="2800"/>
      <c r="E5" s="2800"/>
      <c r="F5" s="2800"/>
      <c r="G5" s="2800"/>
      <c r="H5" s="2800"/>
      <c r="I5" s="2800"/>
      <c r="K5" s="29"/>
    </row>
    <row r="6" spans="1:11" s="78" customFormat="1" ht="20.149999999999999" customHeight="1">
      <c r="A6" s="2723"/>
      <c r="B6" s="2640" t="s">
        <v>686</v>
      </c>
      <c r="C6" s="2641"/>
      <c r="D6" s="2641"/>
      <c r="E6" s="2642"/>
      <c r="F6" s="2640" t="s">
        <v>687</v>
      </c>
      <c r="G6" s="2641"/>
      <c r="H6" s="2641"/>
      <c r="I6" s="2643"/>
      <c r="K6" s="29"/>
    </row>
    <row r="7" spans="1:11" s="78" customFormat="1" ht="27.5">
      <c r="A7" s="2724"/>
      <c r="B7" s="1031" t="s">
        <v>112</v>
      </c>
      <c r="C7" s="1032" t="s">
        <v>86</v>
      </c>
      <c r="D7" s="1032" t="s">
        <v>662</v>
      </c>
      <c r="E7" s="1033" t="s">
        <v>663</v>
      </c>
      <c r="F7" s="1031" t="s">
        <v>112</v>
      </c>
      <c r="G7" s="1032" t="s">
        <v>86</v>
      </c>
      <c r="H7" s="1032" t="s">
        <v>662</v>
      </c>
      <c r="I7" s="1034" t="s">
        <v>663</v>
      </c>
      <c r="K7" s="49"/>
    </row>
    <row r="8" spans="1:11" s="78" customFormat="1">
      <c r="A8" s="1042">
        <v>2011</v>
      </c>
      <c r="B8" s="1043">
        <v>868300</v>
      </c>
      <c r="C8" s="1035">
        <v>0.82799999999999996</v>
      </c>
      <c r="D8" s="1035">
        <v>0.81299999999999994</v>
      </c>
      <c r="E8" s="341">
        <v>0.84199999999999997</v>
      </c>
      <c r="F8" s="366">
        <v>140600</v>
      </c>
      <c r="G8" s="1035">
        <v>0.83099999999999996</v>
      </c>
      <c r="H8" s="1035">
        <v>0.79400000000000004</v>
      </c>
      <c r="I8" s="1035">
        <v>0.86199999999999999</v>
      </c>
    </row>
    <row r="9" spans="1:11" s="78" customFormat="1">
      <c r="A9" s="1044">
        <v>2012</v>
      </c>
      <c r="B9" s="1045">
        <v>912700</v>
      </c>
      <c r="C9" s="1037">
        <v>0.84699999999999998</v>
      </c>
      <c r="D9" s="1037">
        <v>0.83399999999999996</v>
      </c>
      <c r="E9" s="343">
        <v>0.85899999999999999</v>
      </c>
      <c r="F9" s="374">
        <v>162300</v>
      </c>
      <c r="G9" s="1037">
        <v>0.82699999999999996</v>
      </c>
      <c r="H9" s="1037">
        <v>0.79</v>
      </c>
      <c r="I9" s="1037">
        <v>0.85799999999999998</v>
      </c>
    </row>
    <row r="10" spans="1:11" s="78" customFormat="1">
      <c r="A10" s="1042">
        <v>2013</v>
      </c>
      <c r="B10" s="1043">
        <v>933400</v>
      </c>
      <c r="C10" s="1035">
        <v>0.85099999999999998</v>
      </c>
      <c r="D10" s="1035">
        <v>0.83899999999999997</v>
      </c>
      <c r="E10" s="341">
        <v>0.86199999999999999</v>
      </c>
      <c r="F10" s="366">
        <v>162700</v>
      </c>
      <c r="G10" s="1035">
        <v>0.83599999999999997</v>
      </c>
      <c r="H10" s="1035">
        <v>0.80600000000000005</v>
      </c>
      <c r="I10" s="1035">
        <v>0.86299999999999999</v>
      </c>
    </row>
    <row r="11" spans="1:11" s="78" customFormat="1">
      <c r="A11" s="1044">
        <v>2014</v>
      </c>
      <c r="B11" s="1045">
        <v>938700</v>
      </c>
      <c r="C11" s="1037">
        <v>0.84699999999999998</v>
      </c>
      <c r="D11" s="1037">
        <v>0.83399999999999996</v>
      </c>
      <c r="E11" s="343">
        <v>0.85899999999999999</v>
      </c>
      <c r="F11" s="374">
        <v>163600</v>
      </c>
      <c r="G11" s="1037">
        <v>0.83</v>
      </c>
      <c r="H11" s="1037">
        <v>0.79800000000000004</v>
      </c>
      <c r="I11" s="1037">
        <v>0.85899999999999999</v>
      </c>
    </row>
    <row r="12" spans="1:11" s="78" customFormat="1">
      <c r="A12" s="1042">
        <v>2015</v>
      </c>
      <c r="B12" s="1043">
        <v>949200</v>
      </c>
      <c r="C12" s="1035">
        <v>0.84799999999999998</v>
      </c>
      <c r="D12" s="1035">
        <v>0.83399999999999996</v>
      </c>
      <c r="E12" s="341">
        <v>0.86</v>
      </c>
      <c r="F12" s="366">
        <v>177200</v>
      </c>
      <c r="G12" s="1035">
        <v>0.84199999999999997</v>
      </c>
      <c r="H12" s="1035">
        <v>0.81299999999999994</v>
      </c>
      <c r="I12" s="1035">
        <v>0.86799999999999999</v>
      </c>
    </row>
    <row r="13" spans="1:11" s="78" customFormat="1">
      <c r="A13" s="1044">
        <v>2016</v>
      </c>
      <c r="B13" s="1045">
        <v>955200</v>
      </c>
      <c r="C13" s="1037">
        <v>0.84699999999999998</v>
      </c>
      <c r="D13" s="1037">
        <v>0.83499999999999996</v>
      </c>
      <c r="E13" s="343">
        <v>0.85899999999999999</v>
      </c>
      <c r="F13" s="374">
        <v>166300</v>
      </c>
      <c r="G13" s="1037">
        <v>0.82399999999999995</v>
      </c>
      <c r="H13" s="1037">
        <v>0.79300000000000004</v>
      </c>
      <c r="I13" s="1037">
        <v>0.85099999999999998</v>
      </c>
    </row>
    <row r="14" spans="1:11" s="78" customFormat="1">
      <c r="A14" s="1042">
        <v>2017</v>
      </c>
      <c r="B14" s="1043">
        <v>933500</v>
      </c>
      <c r="C14" s="1035">
        <v>0.83199999999999996</v>
      </c>
      <c r="D14" s="1035">
        <v>0.81899999999999995</v>
      </c>
      <c r="E14" s="341">
        <v>0.84399999999999997</v>
      </c>
      <c r="F14" s="366">
        <v>164400</v>
      </c>
      <c r="G14" s="1035">
        <v>0.81899999999999995</v>
      </c>
      <c r="H14" s="1035">
        <v>0.79100000000000004</v>
      </c>
      <c r="I14" s="1035">
        <v>0.84499999999999997</v>
      </c>
    </row>
    <row r="15" spans="1:11" s="78" customFormat="1">
      <c r="A15" s="1044">
        <v>2018</v>
      </c>
      <c r="B15" s="1045">
        <v>949200</v>
      </c>
      <c r="C15" s="1037">
        <v>0.85</v>
      </c>
      <c r="D15" s="1037">
        <v>0.83899999999999997</v>
      </c>
      <c r="E15" s="343">
        <v>0.86099999999999999</v>
      </c>
      <c r="F15" s="374">
        <v>161000</v>
      </c>
      <c r="G15" s="1037">
        <v>0.82499999999999996</v>
      </c>
      <c r="H15" s="1037">
        <v>0.79500000000000004</v>
      </c>
      <c r="I15" s="1037">
        <v>0.85099999999999998</v>
      </c>
    </row>
    <row r="16" spans="1:11" s="78" customFormat="1">
      <c r="A16" s="92">
        <v>2019</v>
      </c>
      <c r="B16" s="1043">
        <v>928800</v>
      </c>
      <c r="C16" s="1035">
        <v>0.83599999999999997</v>
      </c>
      <c r="D16" s="1035">
        <v>0.82399999999999995</v>
      </c>
      <c r="E16" s="341">
        <v>0.84699999999999998</v>
      </c>
      <c r="F16" s="366">
        <v>156700</v>
      </c>
      <c r="G16" s="1035">
        <v>0.83599999999999997</v>
      </c>
      <c r="H16" s="1035">
        <v>0.80600000000000005</v>
      </c>
      <c r="I16" s="1035">
        <v>0.86199999999999999</v>
      </c>
    </row>
    <row r="17" spans="1:11" s="78" customFormat="1">
      <c r="A17" s="1038">
        <v>2020</v>
      </c>
      <c r="B17" s="1045">
        <v>947000</v>
      </c>
      <c r="C17" s="1037">
        <v>0.85499999999999998</v>
      </c>
      <c r="D17" s="1037">
        <v>0.84299999999999997</v>
      </c>
      <c r="E17" s="343">
        <v>0.86599999999999999</v>
      </c>
      <c r="F17" s="374">
        <v>171400</v>
      </c>
      <c r="G17" s="1037">
        <v>0.84399999999999997</v>
      </c>
      <c r="H17" s="1037">
        <v>0.81499999999999995</v>
      </c>
      <c r="I17" s="1037">
        <v>0.86899999999999999</v>
      </c>
    </row>
    <row r="18" spans="1:11" s="78" customFormat="1"/>
    <row r="19" spans="1:11" s="78" customFormat="1">
      <c r="A19" s="2778" t="s">
        <v>664</v>
      </c>
      <c r="B19" s="2515"/>
      <c r="C19" s="2515"/>
      <c r="D19" s="2515"/>
      <c r="E19" s="2515"/>
      <c r="F19" s="2515"/>
      <c r="G19" s="2515"/>
      <c r="H19" s="2515"/>
      <c r="I19" s="2515"/>
    </row>
    <row r="20" spans="1:11" s="78" customFormat="1">
      <c r="A20" s="22"/>
      <c r="B20" s="22"/>
      <c r="C20" s="22"/>
      <c r="D20" s="22"/>
      <c r="E20" s="22"/>
      <c r="F20" s="22"/>
      <c r="G20" s="22"/>
      <c r="H20" s="22"/>
      <c r="I20" s="22"/>
    </row>
    <row r="21" spans="1:11" s="78" customFormat="1">
      <c r="A21" s="22"/>
      <c r="B21" s="22"/>
      <c r="C21" s="22"/>
      <c r="D21" s="22"/>
      <c r="E21" s="22"/>
      <c r="F21" s="22"/>
      <c r="G21" s="22"/>
      <c r="H21" s="22"/>
      <c r="I21" s="22"/>
    </row>
    <row r="22" spans="1:11" s="78" customFormat="1" ht="47.25" customHeight="1">
      <c r="A22" s="2826" t="s">
        <v>672</v>
      </c>
      <c r="B22" s="2827"/>
      <c r="C22" s="2827"/>
      <c r="D22" s="2827"/>
      <c r="E22" s="2827"/>
      <c r="F22" s="2827"/>
      <c r="G22" s="2827"/>
      <c r="H22" s="2827"/>
      <c r="I22" s="2828"/>
    </row>
    <row r="23" spans="1:11" s="78" customFormat="1"/>
    <row r="24" spans="1:11" s="78" customFormat="1" ht="17.5">
      <c r="A24" s="2723" t="s">
        <v>338</v>
      </c>
      <c r="B24" s="2799" t="s">
        <v>918</v>
      </c>
      <c r="C24" s="2800"/>
      <c r="D24" s="2800"/>
      <c r="E24" s="2800"/>
      <c r="F24" s="2800"/>
      <c r="G24" s="2800"/>
      <c r="H24" s="2800"/>
      <c r="I24" s="2800"/>
      <c r="K24" s="29"/>
    </row>
    <row r="25" spans="1:11" s="78" customFormat="1" ht="20.149999999999999" customHeight="1">
      <c r="A25" s="2723"/>
      <c r="B25" s="2640" t="s">
        <v>688</v>
      </c>
      <c r="C25" s="2641"/>
      <c r="D25" s="2641"/>
      <c r="E25" s="2642"/>
      <c r="F25" s="2640" t="s">
        <v>689</v>
      </c>
      <c r="G25" s="2641"/>
      <c r="H25" s="2641"/>
      <c r="I25" s="2643"/>
      <c r="K25" s="29"/>
    </row>
    <row r="26" spans="1:11" s="78" customFormat="1" ht="27.5">
      <c r="A26" s="2724"/>
      <c r="B26" s="1031" t="s">
        <v>112</v>
      </c>
      <c r="C26" s="1032" t="s">
        <v>86</v>
      </c>
      <c r="D26" s="1032" t="s">
        <v>662</v>
      </c>
      <c r="E26" s="1033" t="s">
        <v>663</v>
      </c>
      <c r="F26" s="1031" t="s">
        <v>112</v>
      </c>
      <c r="G26" s="1032" t="s">
        <v>86</v>
      </c>
      <c r="H26" s="1032" t="s">
        <v>662</v>
      </c>
      <c r="I26" s="1034" t="s">
        <v>663</v>
      </c>
      <c r="K26" s="49"/>
    </row>
    <row r="27" spans="1:11" s="78" customFormat="1">
      <c r="A27" s="1042">
        <v>2011</v>
      </c>
      <c r="B27" s="1043">
        <v>862200</v>
      </c>
      <c r="C27" s="1035">
        <v>0.82</v>
      </c>
      <c r="D27" s="1035">
        <v>0.80400000000000005</v>
      </c>
      <c r="E27" s="341">
        <v>0.83399999999999996</v>
      </c>
      <c r="F27" s="366">
        <v>139800</v>
      </c>
      <c r="G27" s="1035">
        <v>0.85699999999999998</v>
      </c>
      <c r="H27" s="1035">
        <v>0.82899999999999996</v>
      </c>
      <c r="I27" s="1035">
        <v>0.88100000000000001</v>
      </c>
    </row>
    <row r="28" spans="1:11" s="78" customFormat="1">
      <c r="A28" s="1044">
        <v>2012</v>
      </c>
      <c r="B28" s="1045">
        <v>905700</v>
      </c>
      <c r="C28" s="1037">
        <v>0.83799999999999997</v>
      </c>
      <c r="D28" s="1037">
        <v>0.82399999999999995</v>
      </c>
      <c r="E28" s="343">
        <v>0.85</v>
      </c>
      <c r="F28" s="374">
        <v>161100</v>
      </c>
      <c r="G28" s="1037">
        <v>0.84199999999999997</v>
      </c>
      <c r="H28" s="1037">
        <v>0.80900000000000005</v>
      </c>
      <c r="I28" s="1037">
        <v>0.87</v>
      </c>
    </row>
    <row r="29" spans="1:11" s="78" customFormat="1">
      <c r="A29" s="1042">
        <v>2013</v>
      </c>
      <c r="B29" s="1043">
        <v>925200</v>
      </c>
      <c r="C29" s="1035">
        <v>0.84</v>
      </c>
      <c r="D29" s="1035">
        <v>0.82699999999999996</v>
      </c>
      <c r="E29" s="341">
        <v>0.85199999999999998</v>
      </c>
      <c r="F29" s="366">
        <v>161400</v>
      </c>
      <c r="G29" s="1035">
        <v>0.86</v>
      </c>
      <c r="H29" s="1035">
        <v>0.83399999999999996</v>
      </c>
      <c r="I29" s="1035">
        <v>0.88300000000000001</v>
      </c>
    </row>
    <row r="30" spans="1:11" s="78" customFormat="1">
      <c r="A30" s="1044">
        <v>2014</v>
      </c>
      <c r="B30" s="1045">
        <v>921000</v>
      </c>
      <c r="C30" s="1037">
        <v>0.83799999999999997</v>
      </c>
      <c r="D30" s="1037">
        <v>0.82399999999999995</v>
      </c>
      <c r="E30" s="343">
        <v>0.85099999999999998</v>
      </c>
      <c r="F30" s="374">
        <v>162500</v>
      </c>
      <c r="G30" s="1037">
        <v>0.85799999999999998</v>
      </c>
      <c r="H30" s="1037">
        <v>0.83299999999999996</v>
      </c>
      <c r="I30" s="1037">
        <v>0.88</v>
      </c>
    </row>
    <row r="31" spans="1:11" s="78" customFormat="1">
      <c r="A31" s="1042">
        <v>2015</v>
      </c>
      <c r="B31" s="1043">
        <v>939200</v>
      </c>
      <c r="C31" s="1035">
        <v>0.83799999999999997</v>
      </c>
      <c r="D31" s="1035">
        <v>0.82399999999999995</v>
      </c>
      <c r="E31" s="341">
        <v>0.85199999999999998</v>
      </c>
      <c r="F31" s="366">
        <v>175200</v>
      </c>
      <c r="G31" s="1035">
        <v>0.86</v>
      </c>
      <c r="H31" s="1035">
        <v>0.83499999999999996</v>
      </c>
      <c r="I31" s="1035">
        <v>0.88100000000000001</v>
      </c>
    </row>
    <row r="32" spans="1:11" s="78" customFormat="1">
      <c r="A32" s="1044">
        <v>2016</v>
      </c>
      <c r="B32" s="1045">
        <v>943600</v>
      </c>
      <c r="C32" s="1037">
        <v>0.83799999999999997</v>
      </c>
      <c r="D32" s="1037">
        <v>0.82499999999999996</v>
      </c>
      <c r="E32" s="343">
        <v>0.85</v>
      </c>
      <c r="F32" s="374">
        <v>164900</v>
      </c>
      <c r="G32" s="1037">
        <v>0.84399999999999997</v>
      </c>
      <c r="H32" s="1037">
        <v>0.81799999999999995</v>
      </c>
      <c r="I32" s="1037">
        <v>0.86599999999999999</v>
      </c>
    </row>
    <row r="33" spans="1:9" s="78" customFormat="1">
      <c r="A33" s="1042">
        <v>2017</v>
      </c>
      <c r="B33" s="1043">
        <v>917600</v>
      </c>
      <c r="C33" s="1035">
        <v>0.82</v>
      </c>
      <c r="D33" s="1035">
        <v>0.80700000000000005</v>
      </c>
      <c r="E33" s="341">
        <v>0.83299999999999996</v>
      </c>
      <c r="F33" s="366">
        <v>161800</v>
      </c>
      <c r="G33" s="1035">
        <v>0.84</v>
      </c>
      <c r="H33" s="1035">
        <v>0.81499999999999995</v>
      </c>
      <c r="I33" s="1035">
        <v>0.86199999999999999</v>
      </c>
    </row>
    <row r="34" spans="1:9" s="78" customFormat="1">
      <c r="A34" s="1044">
        <v>2018</v>
      </c>
      <c r="B34" s="1045">
        <v>930600</v>
      </c>
      <c r="C34" s="1037">
        <v>0.83599999999999997</v>
      </c>
      <c r="D34" s="1037">
        <v>0.82399999999999995</v>
      </c>
      <c r="E34" s="343">
        <v>0.84699999999999998</v>
      </c>
      <c r="F34" s="374">
        <v>158700</v>
      </c>
      <c r="G34" s="1037">
        <v>0.83499999999999996</v>
      </c>
      <c r="H34" s="1037">
        <v>0.80800000000000005</v>
      </c>
      <c r="I34" s="1037">
        <v>0.85899999999999999</v>
      </c>
    </row>
    <row r="35" spans="1:9" s="78" customFormat="1">
      <c r="A35" s="92">
        <v>2019</v>
      </c>
      <c r="B35" s="1043">
        <v>919500</v>
      </c>
      <c r="C35" s="1035">
        <v>0.82</v>
      </c>
      <c r="D35" s="1035">
        <v>0.80700000000000005</v>
      </c>
      <c r="E35" s="341">
        <v>0.83199999999999996</v>
      </c>
      <c r="F35" s="366">
        <v>156600</v>
      </c>
      <c r="G35" s="1035">
        <v>0.84199999999999997</v>
      </c>
      <c r="H35" s="1035">
        <v>0.81499999999999995</v>
      </c>
      <c r="I35" s="1035">
        <v>0.86599999999999999</v>
      </c>
    </row>
    <row r="36" spans="1:9" s="78" customFormat="1">
      <c r="A36" s="1038">
        <v>2020</v>
      </c>
      <c r="B36" s="1045">
        <v>938000</v>
      </c>
      <c r="C36" s="1037">
        <v>0.84</v>
      </c>
      <c r="D36" s="1037">
        <v>0.82699999999999996</v>
      </c>
      <c r="E36" s="343">
        <v>0.85199999999999998</v>
      </c>
      <c r="F36" s="374">
        <v>169400</v>
      </c>
      <c r="G36" s="1037">
        <v>0.85099999999999998</v>
      </c>
      <c r="H36" s="1037">
        <v>0.82499999999999996</v>
      </c>
      <c r="I36" s="1037">
        <v>0.873</v>
      </c>
    </row>
    <row r="37" spans="1:9" s="78" customFormat="1"/>
    <row r="38" spans="1:9" s="78" customFormat="1">
      <c r="A38" s="2778" t="s">
        <v>664</v>
      </c>
      <c r="B38" s="2515"/>
      <c r="C38" s="2515"/>
      <c r="D38" s="2515"/>
      <c r="E38" s="2515"/>
      <c r="F38" s="2515"/>
      <c r="G38" s="2515"/>
      <c r="H38" s="2515"/>
      <c r="I38" s="2515"/>
    </row>
    <row r="39" spans="1:9" s="78" customFormat="1"/>
    <row r="40" spans="1:9" s="78" customFormat="1" ht="62.5" customHeight="1">
      <c r="A40" s="3087" t="s">
        <v>665</v>
      </c>
      <c r="B40" s="3088"/>
      <c r="C40" s="3088"/>
      <c r="D40" s="3088"/>
      <c r="E40" s="3088"/>
      <c r="F40" s="3088"/>
      <c r="G40" s="3088"/>
      <c r="H40" s="3088"/>
      <c r="I40" s="3089"/>
    </row>
  </sheetData>
  <mergeCells count="14">
    <mergeCell ref="A1:I1"/>
    <mergeCell ref="A3:I3"/>
    <mergeCell ref="A5:A7"/>
    <mergeCell ref="B5:I5"/>
    <mergeCell ref="B6:E6"/>
    <mergeCell ref="F6:I6"/>
    <mergeCell ref="A38:I38"/>
    <mergeCell ref="A40:I40"/>
    <mergeCell ref="A19:I19"/>
    <mergeCell ref="A22:I22"/>
    <mergeCell ref="A24:A26"/>
    <mergeCell ref="B24:I24"/>
    <mergeCell ref="B25:E25"/>
    <mergeCell ref="F25:I25"/>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DC2BC-489B-4C9A-BBF1-77E83A22EC73}">
  <dimension ref="A1:Q30"/>
  <sheetViews>
    <sheetView workbookViewId="0">
      <selection sqref="A1:I1"/>
    </sheetView>
  </sheetViews>
  <sheetFormatPr defaultColWidth="9" defaultRowHeight="14"/>
  <cols>
    <col min="1" max="1" width="13.08203125" style="63" customWidth="1"/>
    <col min="2" max="9" width="10.83203125" style="45" customWidth="1"/>
    <col min="10" max="10" width="9.5" style="45" customWidth="1"/>
    <col min="11" max="11" width="9" style="54"/>
    <col min="12" max="12" width="9" style="45"/>
    <col min="13" max="13" width="9.33203125" style="45" customWidth="1"/>
    <col min="14" max="15" width="9" style="45"/>
    <col min="16" max="16" width="10" style="45" customWidth="1"/>
    <col min="17" max="17" width="11.25" style="45" customWidth="1"/>
    <col min="18" max="16384" width="9" style="45"/>
  </cols>
  <sheetData>
    <row r="1" spans="1:17" ht="25">
      <c r="A1" s="2453" t="s">
        <v>919</v>
      </c>
      <c r="B1" s="2453"/>
      <c r="C1" s="2453"/>
      <c r="D1" s="2453"/>
      <c r="E1" s="2453"/>
      <c r="F1" s="2453"/>
      <c r="G1" s="2453"/>
      <c r="H1" s="2453"/>
      <c r="I1" s="2453"/>
      <c r="J1" s="1049"/>
      <c r="K1" s="697"/>
      <c r="L1" s="22"/>
      <c r="M1" s="22"/>
      <c r="N1" s="22"/>
      <c r="O1" s="22"/>
      <c r="P1" s="22"/>
      <c r="Q1" s="22"/>
    </row>
    <row r="2" spans="1:17" ht="14.5" thickBot="1"/>
    <row r="3" spans="1:17" ht="39" customHeight="1" thickTop="1" thickBot="1">
      <c r="A3" s="2730" t="s">
        <v>920</v>
      </c>
      <c r="B3" s="2731"/>
      <c r="C3" s="2731"/>
      <c r="D3" s="2731"/>
      <c r="E3" s="2731"/>
      <c r="F3" s="2731"/>
      <c r="G3" s="2731"/>
      <c r="H3" s="2731"/>
      <c r="I3" s="2732"/>
    </row>
    <row r="4" spans="1:17" ht="14.5" thickTop="1">
      <c r="A4" s="7"/>
      <c r="B4" s="7"/>
      <c r="C4" s="7"/>
      <c r="D4" s="7"/>
      <c r="E4" s="7"/>
      <c r="F4" s="7"/>
      <c r="G4" s="7"/>
      <c r="H4" s="7"/>
      <c r="I4" s="7"/>
    </row>
    <row r="5" spans="1:17" s="78" customFormat="1" ht="17.5">
      <c r="A5" s="2723" t="s">
        <v>338</v>
      </c>
      <c r="B5" s="2799" t="s">
        <v>921</v>
      </c>
      <c r="C5" s="2800"/>
      <c r="D5" s="2800"/>
      <c r="E5" s="2800"/>
      <c r="F5" s="2800"/>
      <c r="G5" s="2800"/>
      <c r="H5" s="2800"/>
      <c r="I5" s="2800"/>
      <c r="K5" s="29"/>
    </row>
    <row r="6" spans="1:17" s="78" customFormat="1" ht="20.149999999999999" customHeight="1">
      <c r="A6" s="2723"/>
      <c r="B6" s="2640" t="s">
        <v>686</v>
      </c>
      <c r="C6" s="2641"/>
      <c r="D6" s="2641"/>
      <c r="E6" s="2642"/>
      <c r="F6" s="2640" t="s">
        <v>687</v>
      </c>
      <c r="G6" s="2641"/>
      <c r="H6" s="2641"/>
      <c r="I6" s="2643"/>
      <c r="K6" s="29"/>
    </row>
    <row r="7" spans="1:17" s="78" customFormat="1" ht="27.5">
      <c r="A7" s="2724"/>
      <c r="B7" s="1031" t="s">
        <v>112</v>
      </c>
      <c r="C7" s="1032" t="s">
        <v>86</v>
      </c>
      <c r="D7" s="1032" t="s">
        <v>662</v>
      </c>
      <c r="E7" s="1033" t="s">
        <v>663</v>
      </c>
      <c r="F7" s="1031" t="s">
        <v>112</v>
      </c>
      <c r="G7" s="1032" t="s">
        <v>86</v>
      </c>
      <c r="H7" s="1032" t="s">
        <v>662</v>
      </c>
      <c r="I7" s="1034" t="s">
        <v>663</v>
      </c>
      <c r="K7" s="49"/>
    </row>
    <row r="8" spans="1:17" s="78" customFormat="1">
      <c r="A8" s="738">
        <v>2012</v>
      </c>
      <c r="B8" s="366">
        <v>757800</v>
      </c>
      <c r="C8" s="1035">
        <v>0.70399999999999996</v>
      </c>
      <c r="D8" s="1035">
        <v>0.68799999999999994</v>
      </c>
      <c r="E8" s="341">
        <v>0.71899999999999997</v>
      </c>
      <c r="F8" s="366">
        <v>117400</v>
      </c>
      <c r="G8" s="1035">
        <v>0.59799999999999998</v>
      </c>
      <c r="H8" s="1035">
        <v>0.55700000000000005</v>
      </c>
      <c r="I8" s="1035">
        <v>0.63800000000000001</v>
      </c>
    </row>
    <row r="9" spans="1:17" s="78" customFormat="1">
      <c r="A9" s="1036">
        <v>2014</v>
      </c>
      <c r="B9" s="374">
        <v>793000</v>
      </c>
      <c r="C9" s="1037">
        <v>0.71599999999999997</v>
      </c>
      <c r="D9" s="1037">
        <v>0.70099999999999996</v>
      </c>
      <c r="E9" s="343">
        <v>0.73099999999999998</v>
      </c>
      <c r="F9" s="374">
        <v>124300</v>
      </c>
      <c r="G9" s="1037">
        <v>0.629</v>
      </c>
      <c r="H9" s="1037">
        <v>0.59399999999999997</v>
      </c>
      <c r="I9" s="1037">
        <v>0.66200000000000003</v>
      </c>
    </row>
    <row r="10" spans="1:17" s="78" customFormat="1">
      <c r="A10" s="738">
        <v>2016</v>
      </c>
      <c r="B10" s="366">
        <v>818600</v>
      </c>
      <c r="C10" s="1035">
        <v>0.72699999999999998</v>
      </c>
      <c r="D10" s="1035">
        <v>0.71299999999999997</v>
      </c>
      <c r="E10" s="341">
        <v>0.74099999999999999</v>
      </c>
      <c r="F10" s="366">
        <v>130900</v>
      </c>
      <c r="G10" s="1035">
        <v>0.65100000000000002</v>
      </c>
      <c r="H10" s="1035">
        <v>0.61799999999999999</v>
      </c>
      <c r="I10" s="1035">
        <v>0.68300000000000005</v>
      </c>
    </row>
    <row r="11" spans="1:17" s="78" customFormat="1">
      <c r="A11" s="1036">
        <v>2018</v>
      </c>
      <c r="B11" s="374">
        <v>842300</v>
      </c>
      <c r="C11" s="1037">
        <v>0.753</v>
      </c>
      <c r="D11" s="1037">
        <v>0.74</v>
      </c>
      <c r="E11" s="343">
        <v>0.76600000000000001</v>
      </c>
      <c r="F11" s="374">
        <v>118300</v>
      </c>
      <c r="G11" s="1037">
        <v>0.60499999999999998</v>
      </c>
      <c r="H11" s="1037">
        <v>0.56799999999999995</v>
      </c>
      <c r="I11" s="1037">
        <v>0.64</v>
      </c>
    </row>
    <row r="12" spans="1:17" s="78" customFormat="1">
      <c r="A12" s="1060">
        <v>2020</v>
      </c>
      <c r="B12" s="366">
        <v>826800</v>
      </c>
      <c r="C12" s="1035">
        <v>0.747</v>
      </c>
      <c r="D12" s="1035">
        <v>0.73299999999999998</v>
      </c>
      <c r="E12" s="341">
        <v>0.76</v>
      </c>
      <c r="F12" s="366">
        <v>137000</v>
      </c>
      <c r="G12" s="1035">
        <v>0.67600000000000005</v>
      </c>
      <c r="H12" s="1035">
        <v>0.64200000000000002</v>
      </c>
      <c r="I12" s="1035">
        <v>0.70699999999999996</v>
      </c>
    </row>
    <row r="13" spans="1:17" s="78" customFormat="1"/>
    <row r="14" spans="1:17" s="78" customFormat="1">
      <c r="A14" s="2778" t="s">
        <v>664</v>
      </c>
      <c r="B14" s="2515"/>
      <c r="C14" s="2515"/>
      <c r="D14" s="2515"/>
      <c r="E14" s="2515"/>
      <c r="F14" s="2515"/>
      <c r="G14" s="2515"/>
      <c r="H14" s="2515"/>
      <c r="I14" s="2515"/>
    </row>
    <row r="15" spans="1:17" s="78" customFormat="1">
      <c r="A15" s="22"/>
      <c r="B15" s="22"/>
      <c r="C15" s="22"/>
      <c r="D15" s="22"/>
      <c r="E15" s="22"/>
      <c r="F15" s="22"/>
      <c r="G15" s="22"/>
      <c r="H15" s="22"/>
      <c r="I15" s="22"/>
    </row>
    <row r="16" spans="1:17" s="78" customFormat="1">
      <c r="A16" s="22"/>
      <c r="B16" s="22"/>
      <c r="C16" s="22"/>
      <c r="D16" s="22"/>
      <c r="E16" s="22"/>
      <c r="F16" s="22"/>
      <c r="G16" s="22"/>
      <c r="H16" s="22"/>
      <c r="I16" s="22"/>
    </row>
    <row r="17" spans="1:11" s="78" customFormat="1" ht="47.25" customHeight="1">
      <c r="A17" s="2826" t="s">
        <v>672</v>
      </c>
      <c r="B17" s="2827"/>
      <c r="C17" s="2827"/>
      <c r="D17" s="2827"/>
      <c r="E17" s="2827"/>
      <c r="F17" s="2827"/>
      <c r="G17" s="2827"/>
      <c r="H17" s="2827"/>
      <c r="I17" s="2828"/>
    </row>
    <row r="18" spans="1:11" s="78" customFormat="1"/>
    <row r="19" spans="1:11" s="78" customFormat="1" ht="17.5">
      <c r="A19" s="2723" t="s">
        <v>338</v>
      </c>
      <c r="B19" s="3090" t="s">
        <v>921</v>
      </c>
      <c r="C19" s="3091"/>
      <c r="D19" s="3091"/>
      <c r="E19" s="3091"/>
      <c r="F19" s="3091"/>
      <c r="G19" s="3091"/>
      <c r="H19" s="3091"/>
      <c r="I19" s="3092"/>
      <c r="K19" s="29"/>
    </row>
    <row r="20" spans="1:11" s="78" customFormat="1" ht="20.149999999999999" customHeight="1">
      <c r="A20" s="2723"/>
      <c r="B20" s="2640" t="s">
        <v>688</v>
      </c>
      <c r="C20" s="2641"/>
      <c r="D20" s="2641"/>
      <c r="E20" s="2642"/>
      <c r="F20" s="2640" t="s">
        <v>689</v>
      </c>
      <c r="G20" s="2641"/>
      <c r="H20" s="2641"/>
      <c r="I20" s="2643"/>
      <c r="K20" s="29"/>
    </row>
    <row r="21" spans="1:11" s="78" customFormat="1" ht="27.5">
      <c r="A21" s="2724"/>
      <c r="B21" s="1031" t="s">
        <v>112</v>
      </c>
      <c r="C21" s="1032" t="s">
        <v>86</v>
      </c>
      <c r="D21" s="1032" t="s">
        <v>662</v>
      </c>
      <c r="E21" s="1033" t="s">
        <v>663</v>
      </c>
      <c r="F21" s="1031" t="s">
        <v>112</v>
      </c>
      <c r="G21" s="1032" t="s">
        <v>86</v>
      </c>
      <c r="H21" s="1032" t="s">
        <v>662</v>
      </c>
      <c r="I21" s="1034" t="s">
        <v>663</v>
      </c>
      <c r="K21" s="49"/>
    </row>
    <row r="22" spans="1:11" s="78" customFormat="1">
      <c r="A22" s="738">
        <v>2012</v>
      </c>
      <c r="B22" s="366">
        <v>751500</v>
      </c>
      <c r="C22" s="1035">
        <v>0.69499999999999995</v>
      </c>
      <c r="D22" s="1035">
        <v>0.67800000000000005</v>
      </c>
      <c r="E22" s="341">
        <v>0.71199999999999997</v>
      </c>
      <c r="F22" s="366">
        <v>116400</v>
      </c>
      <c r="G22" s="1035">
        <v>0.59199999999999997</v>
      </c>
      <c r="H22" s="1035">
        <v>0.55000000000000004</v>
      </c>
      <c r="I22" s="1035">
        <v>0.63200000000000001</v>
      </c>
    </row>
    <row r="23" spans="1:11" s="78" customFormat="1">
      <c r="A23" s="1036">
        <v>2014</v>
      </c>
      <c r="B23" s="374">
        <v>776000</v>
      </c>
      <c r="C23" s="1037">
        <v>0.70499999999999996</v>
      </c>
      <c r="D23" s="1037">
        <v>0.68899999999999995</v>
      </c>
      <c r="E23" s="343">
        <v>0.72099999999999997</v>
      </c>
      <c r="F23" s="374">
        <v>123300</v>
      </c>
      <c r="G23" s="1037">
        <v>0.61699999999999999</v>
      </c>
      <c r="H23" s="1037">
        <v>0.58299999999999996</v>
      </c>
      <c r="I23" s="1037">
        <v>0.65</v>
      </c>
    </row>
    <row r="24" spans="1:11" s="78" customFormat="1">
      <c r="A24" s="738">
        <v>2016</v>
      </c>
      <c r="B24" s="366">
        <v>808400</v>
      </c>
      <c r="C24" s="1035">
        <v>0.72099999999999997</v>
      </c>
      <c r="D24" s="1035">
        <v>0.70499999999999996</v>
      </c>
      <c r="E24" s="341">
        <v>0.73599999999999999</v>
      </c>
      <c r="F24" s="366">
        <v>129900</v>
      </c>
      <c r="G24" s="1035">
        <v>0.64900000000000002</v>
      </c>
      <c r="H24" s="1035">
        <v>0.61699999999999999</v>
      </c>
      <c r="I24" s="1035">
        <v>0.68</v>
      </c>
    </row>
    <row r="25" spans="1:11" s="78" customFormat="1">
      <c r="A25" s="1036">
        <v>2018</v>
      </c>
      <c r="B25" s="374">
        <v>825200</v>
      </c>
      <c r="C25" s="1037">
        <v>0.74099999999999999</v>
      </c>
      <c r="D25" s="1037">
        <v>0.72699999999999998</v>
      </c>
      <c r="E25" s="343">
        <v>0.755</v>
      </c>
      <c r="F25" s="374">
        <v>116600</v>
      </c>
      <c r="G25" s="1037">
        <v>0.60099999999999998</v>
      </c>
      <c r="H25" s="1037">
        <v>0.56499999999999995</v>
      </c>
      <c r="I25" s="1037">
        <v>0.63500000000000001</v>
      </c>
    </row>
    <row r="26" spans="1:11" s="78" customFormat="1">
      <c r="A26" s="1060">
        <v>2020</v>
      </c>
      <c r="B26" s="366">
        <v>820000</v>
      </c>
      <c r="C26" s="1035">
        <v>0.74</v>
      </c>
      <c r="D26" s="1035">
        <v>0.72499999999999998</v>
      </c>
      <c r="E26" s="341">
        <v>0.754</v>
      </c>
      <c r="F26" s="366">
        <v>136100</v>
      </c>
      <c r="G26" s="1035">
        <v>0.68400000000000005</v>
      </c>
      <c r="H26" s="1035">
        <v>0.65100000000000002</v>
      </c>
      <c r="I26" s="1035">
        <v>0.71499999999999997</v>
      </c>
    </row>
    <row r="27" spans="1:11" s="78" customFormat="1"/>
    <row r="28" spans="1:11" s="78" customFormat="1">
      <c r="A28" s="2778" t="s">
        <v>664</v>
      </c>
      <c r="B28" s="2515"/>
      <c r="C28" s="2515"/>
      <c r="D28" s="2515"/>
      <c r="E28" s="2515"/>
      <c r="F28" s="2515"/>
      <c r="G28" s="2515"/>
      <c r="H28" s="2515"/>
      <c r="I28" s="2515"/>
    </row>
    <row r="29" spans="1:11" s="78" customFormat="1"/>
    <row r="30" spans="1:11" s="78" customFormat="1" ht="74.150000000000006" customHeight="1">
      <c r="A30" s="3087" t="s">
        <v>665</v>
      </c>
      <c r="B30" s="3088"/>
      <c r="C30" s="3088"/>
      <c r="D30" s="3088"/>
      <c r="E30" s="3088"/>
      <c r="F30" s="3088"/>
      <c r="G30" s="3088"/>
      <c r="H30" s="3088"/>
      <c r="I30" s="3089"/>
    </row>
  </sheetData>
  <mergeCells count="14">
    <mergeCell ref="A1:I1"/>
    <mergeCell ref="A3:I3"/>
    <mergeCell ref="A5:A7"/>
    <mergeCell ref="B5:I5"/>
    <mergeCell ref="B6:E6"/>
    <mergeCell ref="F6:I6"/>
    <mergeCell ref="A28:I28"/>
    <mergeCell ref="A30:I30"/>
    <mergeCell ref="A14:I14"/>
    <mergeCell ref="A17:I17"/>
    <mergeCell ref="A19:A21"/>
    <mergeCell ref="B19:I19"/>
    <mergeCell ref="B20:E20"/>
    <mergeCell ref="F20:I20"/>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4CC5B-A7A6-42E6-A193-4932DE266E6F}">
  <dimension ref="A1:M28"/>
  <sheetViews>
    <sheetView workbookViewId="0">
      <selection sqref="A1:K1"/>
    </sheetView>
  </sheetViews>
  <sheetFormatPr defaultColWidth="9" defaultRowHeight="14"/>
  <cols>
    <col min="1" max="1" width="12.83203125" style="63" customWidth="1"/>
    <col min="2" max="7" width="11.08203125" style="45" customWidth="1"/>
    <col min="8" max="8" width="12.08203125" style="45" customWidth="1"/>
    <col min="9" max="11" width="11.08203125" style="45" customWidth="1"/>
    <col min="12" max="12" width="9" style="45"/>
    <col min="13" max="13" width="9" style="54"/>
    <col min="14" max="16384" width="9" style="45"/>
  </cols>
  <sheetData>
    <row r="1" spans="1:13" ht="25">
      <c r="A1" s="2453" t="s">
        <v>922</v>
      </c>
      <c r="B1" s="2453"/>
      <c r="C1" s="2453"/>
      <c r="D1" s="2453"/>
      <c r="E1" s="2453"/>
      <c r="F1" s="2453"/>
      <c r="G1" s="2453"/>
      <c r="H1" s="2453"/>
      <c r="I1" s="2453"/>
      <c r="J1" s="2453"/>
      <c r="K1" s="2453"/>
      <c r="L1" s="44"/>
    </row>
    <row r="2" spans="1:13" ht="14.5" thickBot="1"/>
    <row r="3" spans="1:13" ht="22" customHeight="1" thickTop="1" thickBot="1">
      <c r="A3" s="2730" t="s">
        <v>920</v>
      </c>
      <c r="B3" s="2731"/>
      <c r="C3" s="2731"/>
      <c r="D3" s="2731"/>
      <c r="E3" s="2731"/>
      <c r="F3" s="2731"/>
      <c r="G3" s="2731"/>
      <c r="H3" s="2731"/>
      <c r="I3" s="2731"/>
      <c r="J3" s="2731"/>
      <c r="K3" s="2732"/>
    </row>
    <row r="4" spans="1:13" ht="14.5" thickTop="1">
      <c r="A4" s="7"/>
      <c r="B4" s="7"/>
      <c r="C4" s="7"/>
      <c r="D4" s="7"/>
      <c r="E4" s="7"/>
    </row>
    <row r="5" spans="1:13" ht="17.5">
      <c r="A5" s="2494" t="s">
        <v>338</v>
      </c>
      <c r="B5" s="2465" t="s">
        <v>923</v>
      </c>
      <c r="C5" s="2466"/>
      <c r="D5" s="2466"/>
      <c r="E5" s="2466"/>
      <c r="F5" s="2466"/>
      <c r="G5" s="2466"/>
      <c r="H5" s="2466"/>
      <c r="I5" s="2466"/>
      <c r="J5" s="2466"/>
      <c r="K5" s="2467"/>
      <c r="M5" s="29"/>
    </row>
    <row r="6" spans="1:13" s="66" customFormat="1" ht="46">
      <c r="A6" s="2496"/>
      <c r="B6" s="46" t="s">
        <v>89</v>
      </c>
      <c r="C6" s="563" t="s">
        <v>85</v>
      </c>
      <c r="D6" s="563" t="s">
        <v>90</v>
      </c>
      <c r="E6" s="563" t="s">
        <v>91</v>
      </c>
      <c r="F6" s="563" t="s">
        <v>92</v>
      </c>
      <c r="G6" s="563" t="s">
        <v>93</v>
      </c>
      <c r="H6" s="563" t="s">
        <v>94</v>
      </c>
      <c r="I6" s="563" t="s">
        <v>95</v>
      </c>
      <c r="J6" s="563" t="s">
        <v>96</v>
      </c>
      <c r="K6" s="272" t="s">
        <v>97</v>
      </c>
      <c r="M6" s="54"/>
    </row>
    <row r="7" spans="1:13">
      <c r="A7" s="92">
        <v>2012</v>
      </c>
      <c r="B7" s="1035">
        <v>0.74</v>
      </c>
      <c r="C7" s="1035">
        <v>0.59799999999999998</v>
      </c>
      <c r="D7" s="1035">
        <v>0.81299999999999994</v>
      </c>
      <c r="E7" s="1035">
        <v>0.65100000000000002</v>
      </c>
      <c r="F7" s="1035">
        <v>0.78600000000000003</v>
      </c>
      <c r="G7" s="1035">
        <v>0.63700000000000001</v>
      </c>
      <c r="H7" s="1035">
        <v>0.67700000000000005</v>
      </c>
      <c r="I7" s="1035">
        <v>0.69299999999999995</v>
      </c>
      <c r="J7" s="1035">
        <v>0.504</v>
      </c>
      <c r="K7" s="1035">
        <v>0.66900000000000004</v>
      </c>
    </row>
    <row r="8" spans="1:13">
      <c r="A8" s="98">
        <v>2014</v>
      </c>
      <c r="B8" s="1037">
        <v>0.72599999999999998</v>
      </c>
      <c r="C8" s="1037">
        <v>0.629</v>
      </c>
      <c r="D8" s="1037">
        <v>0.84199999999999997</v>
      </c>
      <c r="E8" s="1037">
        <v>0.7</v>
      </c>
      <c r="F8" s="1037">
        <v>0.81899999999999995</v>
      </c>
      <c r="G8" s="1037">
        <v>0.52700000000000002</v>
      </c>
      <c r="H8" s="1037">
        <v>0.625</v>
      </c>
      <c r="I8" s="1037">
        <v>0.747</v>
      </c>
      <c r="J8" s="1037">
        <v>0.55000000000000004</v>
      </c>
      <c r="K8" s="1037">
        <v>0.66700000000000004</v>
      </c>
    </row>
    <row r="9" spans="1:13">
      <c r="A9" s="92">
        <v>2016</v>
      </c>
      <c r="B9" s="1035">
        <v>0.755</v>
      </c>
      <c r="C9" s="1035">
        <v>0.65100000000000002</v>
      </c>
      <c r="D9" s="1035">
        <v>0.79</v>
      </c>
      <c r="E9" s="1035">
        <v>0.69499999999999995</v>
      </c>
      <c r="F9" s="1035">
        <v>0.81899999999999995</v>
      </c>
      <c r="G9" s="1035">
        <v>0.78200000000000003</v>
      </c>
      <c r="H9" s="1035">
        <v>0.66400000000000003</v>
      </c>
      <c r="I9" s="1035">
        <v>0.73099999999999998</v>
      </c>
      <c r="J9" s="1035">
        <v>0.497</v>
      </c>
      <c r="K9" s="1035">
        <v>0.64400000000000002</v>
      </c>
    </row>
    <row r="10" spans="1:13">
      <c r="A10" s="98">
        <v>2018</v>
      </c>
      <c r="B10" s="1037">
        <v>0.77100000000000002</v>
      </c>
      <c r="C10" s="1037">
        <v>0.60499999999999998</v>
      </c>
      <c r="D10" s="1037">
        <v>0.88200000000000001</v>
      </c>
      <c r="E10" s="1037">
        <v>0.76700000000000002</v>
      </c>
      <c r="F10" s="1037">
        <v>0.85399999999999998</v>
      </c>
      <c r="G10" s="1037">
        <v>0.73</v>
      </c>
      <c r="H10" s="1037">
        <v>0.72299999999999998</v>
      </c>
      <c r="I10" s="1037">
        <v>0.83599999999999997</v>
      </c>
      <c r="J10" s="1037">
        <v>0.61299999999999999</v>
      </c>
      <c r="K10" s="1037">
        <v>0.68500000000000005</v>
      </c>
    </row>
    <row r="11" spans="1:13">
      <c r="A11" s="1060">
        <v>2020</v>
      </c>
      <c r="B11" s="1035">
        <v>0.753</v>
      </c>
      <c r="C11" s="1035">
        <v>0.67600000000000005</v>
      </c>
      <c r="D11" s="1035">
        <v>0.83399999999999996</v>
      </c>
      <c r="E11" s="1035">
        <v>0.754</v>
      </c>
      <c r="F11" s="1035">
        <v>0.82599999999999996</v>
      </c>
      <c r="G11" s="1035">
        <v>0.67600000000000005</v>
      </c>
      <c r="H11" s="1035">
        <v>0.60599999999999998</v>
      </c>
      <c r="I11" s="1035">
        <v>0.77700000000000002</v>
      </c>
      <c r="J11" s="1035">
        <v>0.65800000000000003</v>
      </c>
      <c r="K11" s="1035">
        <v>0.58499999999999996</v>
      </c>
    </row>
    <row r="13" spans="1:13">
      <c r="A13" s="2779" t="s">
        <v>664</v>
      </c>
      <c r="B13" s="2780"/>
      <c r="C13" s="2780"/>
      <c r="D13" s="2780"/>
      <c r="E13" s="2780"/>
      <c r="F13" s="2780"/>
      <c r="G13" s="2780"/>
      <c r="H13" s="2780"/>
      <c r="I13" s="2780"/>
      <c r="J13" s="2780"/>
      <c r="K13" s="2780"/>
    </row>
    <row r="14" spans="1:13">
      <c r="A14" s="7"/>
      <c r="B14" s="7"/>
      <c r="C14" s="7"/>
      <c r="D14" s="7"/>
      <c r="E14" s="7"/>
      <c r="F14" s="7"/>
      <c r="G14" s="7"/>
      <c r="H14" s="7"/>
      <c r="I14" s="7"/>
      <c r="J14" s="7"/>
      <c r="K14" s="7"/>
    </row>
    <row r="15" spans="1:13">
      <c r="A15" s="7"/>
      <c r="B15" s="7"/>
      <c r="C15" s="7"/>
      <c r="D15" s="7"/>
      <c r="E15" s="7"/>
      <c r="F15" s="7"/>
      <c r="G15" s="7"/>
      <c r="H15" s="7"/>
      <c r="I15" s="7"/>
      <c r="J15" s="7"/>
      <c r="K15" s="7"/>
    </row>
    <row r="16" spans="1:13" ht="47.25" customHeight="1">
      <c r="A16" s="2839" t="s">
        <v>672</v>
      </c>
      <c r="B16" s="2840"/>
      <c r="C16" s="2840"/>
      <c r="D16" s="2840"/>
      <c r="E16" s="2840"/>
      <c r="F16" s="2840"/>
      <c r="G16" s="2840"/>
      <c r="H16" s="2840"/>
      <c r="I16" s="2840"/>
      <c r="J16" s="2840"/>
      <c r="K16" s="2841"/>
    </row>
    <row r="18" spans="1:13" ht="17.5">
      <c r="A18" s="2499" t="s">
        <v>338</v>
      </c>
      <c r="B18" s="2465" t="s">
        <v>924</v>
      </c>
      <c r="C18" s="2466"/>
      <c r="D18" s="2466"/>
      <c r="E18" s="2466"/>
      <c r="F18" s="2466"/>
      <c r="G18" s="2466"/>
      <c r="H18" s="2466"/>
      <c r="I18" s="2466"/>
      <c r="J18" s="2466"/>
      <c r="K18" s="2467"/>
      <c r="M18" s="29"/>
    </row>
    <row r="19" spans="1:13" s="66" customFormat="1" ht="46">
      <c r="A19" s="2501"/>
      <c r="B19" s="46" t="s">
        <v>89</v>
      </c>
      <c r="C19" s="563" t="s">
        <v>85</v>
      </c>
      <c r="D19" s="563" t="s">
        <v>90</v>
      </c>
      <c r="E19" s="563" t="s">
        <v>91</v>
      </c>
      <c r="F19" s="563" t="s">
        <v>92</v>
      </c>
      <c r="G19" s="563" t="s">
        <v>93</v>
      </c>
      <c r="H19" s="563" t="s">
        <v>94</v>
      </c>
      <c r="I19" s="563" t="s">
        <v>95</v>
      </c>
      <c r="J19" s="563" t="s">
        <v>96</v>
      </c>
      <c r="K19" s="272" t="s">
        <v>97</v>
      </c>
      <c r="M19" s="54"/>
    </row>
    <row r="20" spans="1:13">
      <c r="A20" s="92">
        <v>2012</v>
      </c>
      <c r="B20" s="1035">
        <v>0.73</v>
      </c>
      <c r="C20" s="1035">
        <v>0.59199999999999997</v>
      </c>
      <c r="D20" s="1035">
        <v>0.77</v>
      </c>
      <c r="E20" s="1035">
        <v>0.65200000000000002</v>
      </c>
      <c r="F20" s="1035">
        <v>0.76700000000000002</v>
      </c>
      <c r="G20" s="1035">
        <v>0.64100000000000001</v>
      </c>
      <c r="H20" s="1035">
        <v>0.67100000000000004</v>
      </c>
      <c r="I20" s="1035">
        <v>0.69</v>
      </c>
      <c r="J20" s="1035">
        <v>0.52600000000000002</v>
      </c>
      <c r="K20" s="1035">
        <v>0.66800000000000004</v>
      </c>
    </row>
    <row r="21" spans="1:13">
      <c r="A21" s="98">
        <v>2014</v>
      </c>
      <c r="B21" s="1037">
        <v>0.70399999999999996</v>
      </c>
      <c r="C21" s="1037">
        <v>0.61699999999999999</v>
      </c>
      <c r="D21" s="1037">
        <v>0.83599999999999997</v>
      </c>
      <c r="E21" s="1037">
        <v>0.68899999999999995</v>
      </c>
      <c r="F21" s="1037">
        <v>0.78800000000000003</v>
      </c>
      <c r="G21" s="1037">
        <v>0.52900000000000003</v>
      </c>
      <c r="H21" s="1037">
        <v>0.61799999999999999</v>
      </c>
      <c r="I21" s="1037">
        <v>0.77900000000000003</v>
      </c>
      <c r="J21" s="1037">
        <v>0.60399999999999998</v>
      </c>
      <c r="K21" s="1037">
        <v>0.66900000000000004</v>
      </c>
    </row>
    <row r="22" spans="1:13">
      <c r="A22" s="92">
        <v>2016</v>
      </c>
      <c r="B22" s="1035">
        <v>0.747</v>
      </c>
      <c r="C22" s="1035">
        <v>0.64900000000000002</v>
      </c>
      <c r="D22" s="1035">
        <v>0.76700000000000002</v>
      </c>
      <c r="E22" s="1035">
        <v>0.69099999999999995</v>
      </c>
      <c r="F22" s="1035">
        <v>0.81799999999999995</v>
      </c>
      <c r="G22" s="1035">
        <v>0.79900000000000004</v>
      </c>
      <c r="H22" s="1035">
        <v>0.65</v>
      </c>
      <c r="I22" s="1035">
        <v>0.71199999999999997</v>
      </c>
      <c r="J22" s="1035">
        <v>0.54400000000000004</v>
      </c>
      <c r="K22" s="1035">
        <v>0.65700000000000003</v>
      </c>
    </row>
    <row r="23" spans="1:13">
      <c r="A23" s="98">
        <v>2018</v>
      </c>
      <c r="B23" s="1037">
        <v>0.76200000000000001</v>
      </c>
      <c r="C23" s="1037">
        <v>0.60099999999999998</v>
      </c>
      <c r="D23" s="1037">
        <v>0.86199999999999999</v>
      </c>
      <c r="E23" s="1037">
        <v>0.77300000000000002</v>
      </c>
      <c r="F23" s="1037">
        <v>0.83499999999999996</v>
      </c>
      <c r="G23" s="1037">
        <v>0.71099999999999997</v>
      </c>
      <c r="H23" s="1037">
        <v>0.71399999999999997</v>
      </c>
      <c r="I23" s="1037">
        <v>0.83499999999999996</v>
      </c>
      <c r="J23" s="1037">
        <v>0.60199999999999998</v>
      </c>
      <c r="K23" s="1037">
        <v>0.70299999999999996</v>
      </c>
    </row>
    <row r="24" spans="1:13">
      <c r="A24" s="1060">
        <v>2020</v>
      </c>
      <c r="B24" s="1035">
        <v>0.749</v>
      </c>
      <c r="C24" s="1035">
        <v>0.68400000000000005</v>
      </c>
      <c r="D24" s="1035">
        <v>0.83399999999999996</v>
      </c>
      <c r="E24" s="1035">
        <v>0.751</v>
      </c>
      <c r="F24" s="1035">
        <v>0.79900000000000004</v>
      </c>
      <c r="G24" s="1035">
        <v>0.68899999999999995</v>
      </c>
      <c r="H24" s="1035">
        <v>0.57799999999999996</v>
      </c>
      <c r="I24" s="1035">
        <v>0.75800000000000001</v>
      </c>
      <c r="J24" s="1035">
        <v>0.67800000000000005</v>
      </c>
      <c r="K24" s="1035">
        <v>0.54400000000000004</v>
      </c>
    </row>
    <row r="26" spans="1:13">
      <c r="A26" s="2779" t="s">
        <v>664</v>
      </c>
      <c r="B26" s="2780"/>
      <c r="C26" s="2780"/>
      <c r="D26" s="2780"/>
      <c r="E26" s="2780"/>
      <c r="F26" s="2780"/>
      <c r="G26" s="2780"/>
      <c r="H26" s="2780"/>
      <c r="I26" s="2780"/>
      <c r="J26" s="2780"/>
      <c r="K26" s="2780"/>
    </row>
    <row r="28" spans="1:13" ht="60.65" customHeight="1">
      <c r="A28" s="2801" t="s">
        <v>665</v>
      </c>
      <c r="B28" s="2802"/>
      <c r="C28" s="2802"/>
      <c r="D28" s="2802"/>
      <c r="E28" s="2802"/>
      <c r="F28" s="2802"/>
      <c r="G28" s="2802"/>
      <c r="H28" s="2802"/>
      <c r="I28" s="2802"/>
      <c r="J28" s="2802"/>
      <c r="K28" s="2803"/>
    </row>
  </sheetData>
  <mergeCells count="10">
    <mergeCell ref="A18:A19"/>
    <mergeCell ref="B18:K18"/>
    <mergeCell ref="A26:K26"/>
    <mergeCell ref="A28:K28"/>
    <mergeCell ref="A1:K1"/>
    <mergeCell ref="A3:K3"/>
    <mergeCell ref="A5:A6"/>
    <mergeCell ref="B5:K5"/>
    <mergeCell ref="A13:K13"/>
    <mergeCell ref="A16:K16"/>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C25F-E2E1-4928-919D-6FE3A22A9720}">
  <dimension ref="A1:Z80"/>
  <sheetViews>
    <sheetView workbookViewId="0">
      <selection sqref="A1:Y1"/>
    </sheetView>
  </sheetViews>
  <sheetFormatPr defaultColWidth="9" defaultRowHeight="14"/>
  <cols>
    <col min="1" max="1" width="46" customWidth="1"/>
    <col min="2" max="25" width="9.58203125" customWidth="1"/>
  </cols>
  <sheetData>
    <row r="1" spans="1:26" ht="25" customHeight="1">
      <c r="A1" s="2453" t="s">
        <v>972</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row>
    <row r="2" spans="1:26" ht="14.25" customHeight="1"/>
    <row r="3" spans="1:26" s="8" customFormat="1" ht="18" customHeight="1">
      <c r="A3" s="2454" t="s">
        <v>973</v>
      </c>
      <c r="B3" s="2457" t="s">
        <v>85</v>
      </c>
      <c r="C3" s="2458"/>
      <c r="D3" s="2458"/>
      <c r="E3" s="2458"/>
      <c r="F3" s="2458"/>
      <c r="G3" s="2458"/>
      <c r="H3" s="2458"/>
      <c r="I3" s="2458"/>
      <c r="J3" s="2458"/>
      <c r="K3" s="2458"/>
      <c r="L3" s="2458"/>
      <c r="M3" s="2458"/>
      <c r="N3" s="2458"/>
      <c r="O3" s="2458"/>
      <c r="P3" s="2458"/>
      <c r="Q3" s="2458"/>
      <c r="R3" s="2458"/>
      <c r="S3" s="2458"/>
      <c r="T3" s="2458"/>
      <c r="U3" s="2458"/>
      <c r="V3" s="2458"/>
      <c r="W3" s="2458"/>
      <c r="X3" s="2458"/>
      <c r="Y3" s="2458"/>
    </row>
    <row r="4" spans="1:26" s="8" customFormat="1" ht="18" customHeight="1">
      <c r="A4" s="2455"/>
      <c r="B4" s="2473" t="s">
        <v>173</v>
      </c>
      <c r="C4" s="2474"/>
      <c r="D4" s="2473" t="s">
        <v>173</v>
      </c>
      <c r="E4" s="2474"/>
      <c r="F4" s="2473" t="s">
        <v>173</v>
      </c>
      <c r="G4" s="2474"/>
      <c r="H4" s="2473" t="s">
        <v>173</v>
      </c>
      <c r="I4" s="2474"/>
      <c r="J4" s="2473" t="s">
        <v>173</v>
      </c>
      <c r="K4" s="2474"/>
      <c r="L4" s="2473" t="s">
        <v>173</v>
      </c>
      <c r="M4" s="2474"/>
      <c r="N4" s="2473" t="s">
        <v>173</v>
      </c>
      <c r="O4" s="2474"/>
      <c r="P4" s="2473" t="s">
        <v>173</v>
      </c>
      <c r="Q4" s="2488"/>
      <c r="R4" s="2473" t="s">
        <v>173</v>
      </c>
      <c r="S4" s="2488"/>
      <c r="T4" s="2473" t="s">
        <v>173</v>
      </c>
      <c r="U4" s="2488"/>
      <c r="V4" s="2473" t="s">
        <v>173</v>
      </c>
      <c r="W4" s="2488"/>
      <c r="X4" s="2459" t="s">
        <v>173</v>
      </c>
      <c r="Y4" s="2493"/>
      <c r="Z4" s="29"/>
    </row>
    <row r="5" spans="1:26" s="8" customFormat="1" ht="18" customHeight="1">
      <c r="A5" s="2455"/>
      <c r="B5" s="2473">
        <v>2010</v>
      </c>
      <c r="C5" s="2474"/>
      <c r="D5" s="2473">
        <v>2011</v>
      </c>
      <c r="E5" s="2474"/>
      <c r="F5" s="2473">
        <v>2012</v>
      </c>
      <c r="G5" s="2474"/>
      <c r="H5" s="2473">
        <v>2013</v>
      </c>
      <c r="I5" s="2474"/>
      <c r="J5" s="2473">
        <v>2014</v>
      </c>
      <c r="K5" s="2474"/>
      <c r="L5" s="2473">
        <v>2015</v>
      </c>
      <c r="M5" s="2474"/>
      <c r="N5" s="2473">
        <v>2016</v>
      </c>
      <c r="O5" s="2474"/>
      <c r="P5" s="2473">
        <v>2017</v>
      </c>
      <c r="Q5" s="2488"/>
      <c r="R5" s="2473">
        <v>2018</v>
      </c>
      <c r="S5" s="2488"/>
      <c r="T5" s="2473">
        <v>2019</v>
      </c>
      <c r="U5" s="2488"/>
      <c r="V5" s="2473" t="s">
        <v>974</v>
      </c>
      <c r="W5" s="2488"/>
      <c r="X5" s="2459">
        <v>2021</v>
      </c>
      <c r="Y5" s="2493"/>
      <c r="Z5" s="29"/>
    </row>
    <row r="6" spans="1:26" s="6" customFormat="1" ht="30">
      <c r="A6" s="2456"/>
      <c r="B6" s="46" t="s">
        <v>975</v>
      </c>
      <c r="C6" s="271" t="s">
        <v>976</v>
      </c>
      <c r="D6" s="46" t="s">
        <v>975</v>
      </c>
      <c r="E6" s="271" t="s">
        <v>976</v>
      </c>
      <c r="F6" s="46" t="s">
        <v>975</v>
      </c>
      <c r="G6" s="271" t="s">
        <v>976</v>
      </c>
      <c r="H6" s="46" t="s">
        <v>975</v>
      </c>
      <c r="I6" s="271" t="s">
        <v>976</v>
      </c>
      <c r="J6" s="46" t="s">
        <v>975</v>
      </c>
      <c r="K6" s="271" t="s">
        <v>976</v>
      </c>
      <c r="L6" s="46" t="s">
        <v>975</v>
      </c>
      <c r="M6" s="271" t="s">
        <v>976</v>
      </c>
      <c r="N6" s="46" t="s">
        <v>975</v>
      </c>
      <c r="O6" s="271" t="s">
        <v>976</v>
      </c>
      <c r="P6" s="46" t="s">
        <v>975</v>
      </c>
      <c r="Q6" s="272" t="s">
        <v>976</v>
      </c>
      <c r="R6" s="46" t="s">
        <v>975</v>
      </c>
      <c r="S6" s="272" t="s">
        <v>976</v>
      </c>
      <c r="T6" s="46" t="s">
        <v>975</v>
      </c>
      <c r="U6" s="272" t="s">
        <v>976</v>
      </c>
      <c r="V6" s="46" t="s">
        <v>975</v>
      </c>
      <c r="W6" s="272" t="s">
        <v>976</v>
      </c>
      <c r="X6" s="46" t="s">
        <v>975</v>
      </c>
      <c r="Y6" s="272" t="s">
        <v>976</v>
      </c>
      <c r="Z6" s="43"/>
    </row>
    <row r="7" spans="1:26" s="7" customFormat="1" ht="15.5" thickBot="1">
      <c r="A7" s="1241" t="s">
        <v>977</v>
      </c>
      <c r="B7" s="1242">
        <v>271459</v>
      </c>
      <c r="C7" s="1243" t="s">
        <v>978</v>
      </c>
      <c r="D7" s="1244">
        <v>293190</v>
      </c>
      <c r="E7" s="1245" t="s">
        <v>979</v>
      </c>
      <c r="F7" s="1246">
        <v>292180</v>
      </c>
      <c r="G7" s="1243" t="s">
        <v>980</v>
      </c>
      <c r="H7" s="1244">
        <v>294236</v>
      </c>
      <c r="I7" s="1245" t="s">
        <v>981</v>
      </c>
      <c r="J7" s="1246">
        <v>292090</v>
      </c>
      <c r="K7" s="1243" t="s">
        <v>982</v>
      </c>
      <c r="L7" s="1247">
        <v>306375</v>
      </c>
      <c r="M7" s="1245" t="s">
        <v>983</v>
      </c>
      <c r="N7" s="1248">
        <v>299446</v>
      </c>
      <c r="O7" s="1243" t="s">
        <v>984</v>
      </c>
      <c r="P7" s="1249">
        <v>299227</v>
      </c>
      <c r="Q7" s="1245" t="s">
        <v>985</v>
      </c>
      <c r="R7" s="1250">
        <v>312398</v>
      </c>
      <c r="S7" s="1243" t="s">
        <v>986</v>
      </c>
      <c r="T7" s="1251">
        <v>281569</v>
      </c>
      <c r="U7" s="1245" t="s">
        <v>987</v>
      </c>
      <c r="V7" s="1252"/>
      <c r="W7" s="1253"/>
      <c r="X7" s="1254">
        <v>304339</v>
      </c>
      <c r="Y7" s="1255" t="s">
        <v>988</v>
      </c>
      <c r="Z7" s="1256"/>
    </row>
    <row r="8" spans="1:26" s="7" customFormat="1">
      <c r="A8" s="1257" t="s">
        <v>989</v>
      </c>
      <c r="B8" s="1258">
        <v>0.112</v>
      </c>
      <c r="C8" s="1259" t="s">
        <v>990</v>
      </c>
      <c r="D8" s="1260">
        <v>9.1999999999999998E-2</v>
      </c>
      <c r="E8" s="1261" t="s">
        <v>991</v>
      </c>
      <c r="F8" s="1262">
        <v>0.10100000000000001</v>
      </c>
      <c r="G8" s="1259" t="s">
        <v>992</v>
      </c>
      <c r="H8" s="1260">
        <v>9.7000000000000003E-2</v>
      </c>
      <c r="I8" s="1261" t="s">
        <v>993</v>
      </c>
      <c r="J8" s="1262">
        <v>0.11</v>
      </c>
      <c r="K8" s="1259" t="s">
        <v>994</v>
      </c>
      <c r="L8" s="1263">
        <v>0.107</v>
      </c>
      <c r="M8" s="1261" t="s">
        <v>991</v>
      </c>
      <c r="N8" s="1264">
        <v>0.10199999999999999</v>
      </c>
      <c r="O8" s="1259" t="s">
        <v>995</v>
      </c>
      <c r="P8" s="1265">
        <v>9.2999999999999999E-2</v>
      </c>
      <c r="Q8" s="1261" t="s">
        <v>992</v>
      </c>
      <c r="R8" s="1266">
        <v>0.10400000000000001</v>
      </c>
      <c r="S8" s="1259" t="s">
        <v>996</v>
      </c>
      <c r="T8" s="1267">
        <v>0.11199999999999999</v>
      </c>
      <c r="U8" s="1261" t="s">
        <v>991</v>
      </c>
      <c r="V8" s="1268"/>
      <c r="W8" s="1269"/>
      <c r="X8" s="1270">
        <v>0.11</v>
      </c>
      <c r="Y8" s="1271" t="s">
        <v>991</v>
      </c>
      <c r="Z8" s="78"/>
    </row>
    <row r="9" spans="1:26" s="7" customFormat="1">
      <c r="A9" s="317"/>
      <c r="B9" s="1272" t="s">
        <v>997</v>
      </c>
      <c r="C9" s="1273"/>
      <c r="D9" s="1274" t="s">
        <v>997</v>
      </c>
      <c r="E9" s="1275"/>
      <c r="F9" s="1276" t="s">
        <v>997</v>
      </c>
      <c r="G9" s="1273"/>
      <c r="H9" s="1274" t="s">
        <v>997</v>
      </c>
      <c r="I9" s="1275"/>
      <c r="J9" s="1276" t="s">
        <v>997</v>
      </c>
      <c r="K9" s="1273"/>
      <c r="L9" s="1277" t="s">
        <v>997</v>
      </c>
      <c r="M9" s="1275"/>
      <c r="N9" s="1278" t="s">
        <v>997</v>
      </c>
      <c r="O9" s="1273"/>
      <c r="P9" s="1279"/>
      <c r="Q9" s="1275"/>
      <c r="R9" s="1280"/>
      <c r="S9" s="1273"/>
      <c r="T9" s="1281"/>
      <c r="U9" s="1275"/>
      <c r="V9" s="1282"/>
      <c r="W9" s="1283"/>
      <c r="X9" s="1284"/>
      <c r="Y9" s="639"/>
      <c r="Z9" s="78"/>
    </row>
    <row r="10" spans="1:26" s="7" customFormat="1">
      <c r="A10" s="317" t="s">
        <v>998</v>
      </c>
      <c r="B10" s="1285">
        <v>98679</v>
      </c>
      <c r="C10" s="1273" t="s">
        <v>999</v>
      </c>
      <c r="D10" s="1286">
        <v>103865</v>
      </c>
      <c r="E10" s="1275" t="s">
        <v>1000</v>
      </c>
      <c r="F10" s="1287">
        <v>104611</v>
      </c>
      <c r="G10" s="1273" t="s">
        <v>1001</v>
      </c>
      <c r="H10" s="1286">
        <v>102899</v>
      </c>
      <c r="I10" s="1275" t="s">
        <v>1002</v>
      </c>
      <c r="J10" s="1287">
        <v>95315</v>
      </c>
      <c r="K10" s="1273" t="s">
        <v>1003</v>
      </c>
      <c r="L10" s="1288">
        <v>102951</v>
      </c>
      <c r="M10" s="1275" t="s">
        <v>1004</v>
      </c>
      <c r="N10" s="1289">
        <v>97827</v>
      </c>
      <c r="O10" s="1273" t="s">
        <v>1005</v>
      </c>
      <c r="P10" s="1290">
        <v>100866</v>
      </c>
      <c r="Q10" s="1275" t="s">
        <v>1006</v>
      </c>
      <c r="R10" s="1291">
        <v>103665</v>
      </c>
      <c r="S10" s="1273" t="s">
        <v>1007</v>
      </c>
      <c r="T10" s="1292">
        <v>96439</v>
      </c>
      <c r="U10" s="1275" t="s">
        <v>1008</v>
      </c>
      <c r="V10" s="1282"/>
      <c r="W10" s="1283"/>
      <c r="X10" s="96">
        <v>101096</v>
      </c>
      <c r="Y10" s="639" t="s">
        <v>1009</v>
      </c>
    </row>
    <row r="11" spans="1:26" s="7" customFormat="1">
      <c r="A11" s="1293" t="s">
        <v>989</v>
      </c>
      <c r="B11" s="1294">
        <v>5.5E-2</v>
      </c>
      <c r="C11" s="1273" t="s">
        <v>1010</v>
      </c>
      <c r="D11" s="1295">
        <v>3.5000000000000003E-2</v>
      </c>
      <c r="E11" s="1275" t="s">
        <v>991</v>
      </c>
      <c r="F11" s="1296">
        <v>3.9E-2</v>
      </c>
      <c r="G11" s="1273" t="s">
        <v>995</v>
      </c>
      <c r="H11" s="1295">
        <v>3.4000000000000002E-2</v>
      </c>
      <c r="I11" s="1275" t="s">
        <v>991</v>
      </c>
      <c r="J11" s="1296">
        <v>3.5999999999999997E-2</v>
      </c>
      <c r="K11" s="1273" t="s">
        <v>990</v>
      </c>
      <c r="L11" s="1297">
        <v>3.6999999999999998E-2</v>
      </c>
      <c r="M11" s="1275" t="s">
        <v>990</v>
      </c>
      <c r="N11" s="1298">
        <v>2.5000000000000001E-2</v>
      </c>
      <c r="O11" s="1273" t="s">
        <v>992</v>
      </c>
      <c r="P11" s="1299">
        <v>2.9000000000000001E-2</v>
      </c>
      <c r="Q11" s="1275" t="s">
        <v>993</v>
      </c>
      <c r="R11" s="1300">
        <v>3.7000000000000005E-2</v>
      </c>
      <c r="S11" s="1273" t="s">
        <v>996</v>
      </c>
      <c r="T11" s="1301">
        <v>4.4000000000000004E-2</v>
      </c>
      <c r="U11" s="1275" t="s">
        <v>1011</v>
      </c>
      <c r="V11" s="1282"/>
      <c r="W11" s="1283"/>
      <c r="X11" s="1176">
        <v>3.1E-2</v>
      </c>
      <c r="Y11" s="639" t="s">
        <v>992</v>
      </c>
    </row>
    <row r="12" spans="1:26" s="7" customFormat="1">
      <c r="A12" s="317"/>
      <c r="B12" s="1272" t="s">
        <v>997</v>
      </c>
      <c r="C12" s="1273"/>
      <c r="D12" s="1274" t="s">
        <v>997</v>
      </c>
      <c r="E12" s="1275"/>
      <c r="F12" s="1276" t="s">
        <v>997</v>
      </c>
      <c r="G12" s="1273"/>
      <c r="H12" s="1274" t="s">
        <v>997</v>
      </c>
      <c r="I12" s="1275"/>
      <c r="J12" s="1276" t="s">
        <v>997</v>
      </c>
      <c r="K12" s="1273"/>
      <c r="L12" s="1277" t="s">
        <v>997</v>
      </c>
      <c r="M12" s="1275"/>
      <c r="N12" s="1278" t="s">
        <v>997</v>
      </c>
      <c r="O12" s="1273"/>
      <c r="P12" s="1279"/>
      <c r="Q12" s="1275"/>
      <c r="R12" s="1280"/>
      <c r="S12" s="1273"/>
      <c r="T12" s="1281"/>
      <c r="U12" s="1275"/>
      <c r="V12" s="1282"/>
      <c r="W12" s="1283"/>
      <c r="X12" s="1284"/>
      <c r="Y12" s="639"/>
    </row>
    <row r="13" spans="1:26" s="7" customFormat="1">
      <c r="A13" s="317" t="s">
        <v>1012</v>
      </c>
      <c r="B13" s="1285">
        <v>151590</v>
      </c>
      <c r="C13" s="1273" t="s">
        <v>1013</v>
      </c>
      <c r="D13" s="1286">
        <v>168064</v>
      </c>
      <c r="E13" s="1275" t="s">
        <v>1014</v>
      </c>
      <c r="F13" s="1287">
        <v>166443</v>
      </c>
      <c r="G13" s="1273" t="s">
        <v>1015</v>
      </c>
      <c r="H13" s="1286">
        <v>167562</v>
      </c>
      <c r="I13" s="1275" t="s">
        <v>1016</v>
      </c>
      <c r="J13" s="1287">
        <v>169511</v>
      </c>
      <c r="K13" s="1273" t="s">
        <v>1017</v>
      </c>
      <c r="L13" s="1288">
        <v>175360</v>
      </c>
      <c r="M13" s="1275" t="s">
        <v>1018</v>
      </c>
      <c r="N13" s="1289">
        <v>173822</v>
      </c>
      <c r="O13" s="1273" t="s">
        <v>1019</v>
      </c>
      <c r="P13" s="1290">
        <v>166686</v>
      </c>
      <c r="Q13" s="1275" t="s">
        <v>1020</v>
      </c>
      <c r="R13" s="1291">
        <v>175857</v>
      </c>
      <c r="S13" s="1273" t="s">
        <v>1021</v>
      </c>
      <c r="T13" s="1292">
        <v>152634</v>
      </c>
      <c r="U13" s="1275" t="s">
        <v>1022</v>
      </c>
      <c r="V13" s="1282"/>
      <c r="W13" s="1283"/>
      <c r="X13" s="96">
        <v>167108</v>
      </c>
      <c r="Y13" s="639" t="s">
        <v>1023</v>
      </c>
    </row>
    <row r="14" spans="1:26" s="7" customFormat="1">
      <c r="A14" s="1293" t="s">
        <v>989</v>
      </c>
      <c r="B14" s="1294">
        <v>0.115</v>
      </c>
      <c r="C14" s="1273" t="s">
        <v>1011</v>
      </c>
      <c r="D14" s="1295">
        <v>9.0999999999999998E-2</v>
      </c>
      <c r="E14" s="1275" t="s">
        <v>1024</v>
      </c>
      <c r="F14" s="1296">
        <v>0.10199999999999999</v>
      </c>
      <c r="G14" s="1273" t="s">
        <v>1024</v>
      </c>
      <c r="H14" s="1295">
        <v>9.0999999999999998E-2</v>
      </c>
      <c r="I14" s="1275" t="s">
        <v>991</v>
      </c>
      <c r="J14" s="1296">
        <v>9.6000000000000002E-2</v>
      </c>
      <c r="K14" s="1273" t="s">
        <v>1024</v>
      </c>
      <c r="L14" s="1297">
        <v>0.107</v>
      </c>
      <c r="M14" s="1275" t="s">
        <v>994</v>
      </c>
      <c r="N14" s="1298">
        <v>9.9000000000000005E-2</v>
      </c>
      <c r="O14" s="1273" t="s">
        <v>990</v>
      </c>
      <c r="P14" s="1299">
        <v>8.5999999999999993E-2</v>
      </c>
      <c r="Q14" s="1275" t="s">
        <v>990</v>
      </c>
      <c r="R14" s="1300">
        <v>8.900000000000001E-2</v>
      </c>
      <c r="S14" s="1273" t="s">
        <v>994</v>
      </c>
      <c r="T14" s="1301">
        <v>0.105</v>
      </c>
      <c r="U14" s="1275" t="s">
        <v>994</v>
      </c>
      <c r="V14" s="1282"/>
      <c r="W14" s="1283"/>
      <c r="X14" s="1176">
        <v>0.109</v>
      </c>
      <c r="Y14" s="639" t="s">
        <v>1025</v>
      </c>
    </row>
    <row r="15" spans="1:26" s="7" customFormat="1">
      <c r="A15" s="317"/>
      <c r="B15" s="1272" t="s">
        <v>997</v>
      </c>
      <c r="C15" s="1273"/>
      <c r="D15" s="1274" t="s">
        <v>997</v>
      </c>
      <c r="E15" s="1275"/>
      <c r="F15" s="1276" t="s">
        <v>997</v>
      </c>
      <c r="G15" s="1273"/>
      <c r="H15" s="1274" t="s">
        <v>997</v>
      </c>
      <c r="I15" s="1275"/>
      <c r="J15" s="1276" t="s">
        <v>997</v>
      </c>
      <c r="K15" s="1273"/>
      <c r="L15" s="1277" t="s">
        <v>997</v>
      </c>
      <c r="M15" s="1275"/>
      <c r="N15" s="1278" t="s">
        <v>997</v>
      </c>
      <c r="O15" s="1273"/>
      <c r="P15" s="1279"/>
      <c r="Q15" s="1275"/>
      <c r="R15" s="1280"/>
      <c r="S15" s="1273"/>
      <c r="T15" s="1281"/>
      <c r="U15" s="1275"/>
      <c r="V15" s="1282"/>
      <c r="W15" s="1283"/>
      <c r="X15" s="1284"/>
      <c r="Y15" s="639"/>
    </row>
    <row r="16" spans="1:26" s="7" customFormat="1">
      <c r="A16" s="1302" t="s">
        <v>1026</v>
      </c>
      <c r="B16" s="1285">
        <v>21190</v>
      </c>
      <c r="C16" s="1273" t="s">
        <v>1027</v>
      </c>
      <c r="D16" s="1286">
        <v>21261</v>
      </c>
      <c r="E16" s="1275" t="s">
        <v>1028</v>
      </c>
      <c r="F16" s="1287">
        <v>21126</v>
      </c>
      <c r="G16" s="1273" t="s">
        <v>1029</v>
      </c>
      <c r="H16" s="1286">
        <v>23775</v>
      </c>
      <c r="I16" s="1275" t="s">
        <v>1030</v>
      </c>
      <c r="J16" s="1287">
        <v>27264</v>
      </c>
      <c r="K16" s="1273" t="s">
        <v>1031</v>
      </c>
      <c r="L16" s="1288">
        <v>28064</v>
      </c>
      <c r="M16" s="1275" t="s">
        <v>1032</v>
      </c>
      <c r="N16" s="1289">
        <v>27797</v>
      </c>
      <c r="O16" s="1273" t="s">
        <v>1033</v>
      </c>
      <c r="P16" s="1290">
        <v>31675</v>
      </c>
      <c r="Q16" s="1275" t="s">
        <v>1034</v>
      </c>
      <c r="R16" s="1291">
        <v>32876</v>
      </c>
      <c r="S16" s="1273" t="s">
        <v>1035</v>
      </c>
      <c r="T16" s="1292">
        <v>32496</v>
      </c>
      <c r="U16" s="1275" t="s">
        <v>1036</v>
      </c>
      <c r="V16" s="1282"/>
      <c r="W16" s="1283"/>
      <c r="X16" s="96">
        <v>36135</v>
      </c>
      <c r="Y16" s="639" t="s">
        <v>1037</v>
      </c>
    </row>
    <row r="17" spans="1:26" s="7" customFormat="1">
      <c r="A17" s="1293" t="s">
        <v>989</v>
      </c>
      <c r="B17" s="1294">
        <v>0.35499999999999998</v>
      </c>
      <c r="C17" s="1273" t="s">
        <v>1038</v>
      </c>
      <c r="D17" s="1295">
        <v>0.38300000000000001</v>
      </c>
      <c r="E17" s="1275" t="s">
        <v>1039</v>
      </c>
      <c r="F17" s="1296">
        <v>0.39600000000000002</v>
      </c>
      <c r="G17" s="1273" t="s">
        <v>1040</v>
      </c>
      <c r="H17" s="1295">
        <v>0.40500000000000003</v>
      </c>
      <c r="I17" s="1275" t="s">
        <v>1041</v>
      </c>
      <c r="J17" s="1296">
        <v>0.46</v>
      </c>
      <c r="K17" s="1273" t="s">
        <v>1042</v>
      </c>
      <c r="L17" s="1297">
        <v>0.36299999999999999</v>
      </c>
      <c r="M17" s="1275" t="s">
        <v>1043</v>
      </c>
      <c r="N17" s="1298">
        <v>0.39800000000000002</v>
      </c>
      <c r="O17" s="1273" t="s">
        <v>1044</v>
      </c>
      <c r="P17" s="1299">
        <v>0.33400000000000002</v>
      </c>
      <c r="Q17" s="1275" t="s">
        <v>1039</v>
      </c>
      <c r="R17" s="1303">
        <v>39</v>
      </c>
      <c r="S17" s="1273" t="s">
        <v>1045</v>
      </c>
      <c r="T17" s="1304">
        <v>34.5</v>
      </c>
      <c r="U17" s="1275" t="s">
        <v>1046</v>
      </c>
      <c r="V17" s="1305"/>
      <c r="W17" s="1306"/>
      <c r="X17" s="1176">
        <v>0.33</v>
      </c>
      <c r="Y17" s="639" t="s">
        <v>1042</v>
      </c>
    </row>
    <row r="18" spans="1:26" s="8" customFormat="1">
      <c r="A18" s="3093" t="s">
        <v>1047</v>
      </c>
      <c r="B18" s="3094"/>
      <c r="C18" s="3094"/>
      <c r="D18" s="3094"/>
      <c r="E18" s="3094"/>
      <c r="F18" s="3094"/>
      <c r="G18" s="3094"/>
      <c r="H18" s="3094"/>
      <c r="I18" s="3094"/>
      <c r="J18" s="3094"/>
      <c r="K18" s="3094"/>
      <c r="L18" s="3094"/>
      <c r="M18" s="3094"/>
      <c r="N18" s="3094"/>
      <c r="O18" s="3094"/>
      <c r="P18" s="3094"/>
      <c r="Q18" s="3094"/>
      <c r="R18" s="3094"/>
      <c r="S18" s="3094"/>
      <c r="T18" s="3094"/>
      <c r="U18" s="3094"/>
      <c r="V18" s="3094"/>
      <c r="W18" s="3094"/>
      <c r="X18" s="3094"/>
      <c r="Y18" s="3095"/>
    </row>
    <row r="19" spans="1:26" s="8" customFormat="1" ht="29.5" customHeight="1">
      <c r="A19" s="3096" t="s">
        <v>1048</v>
      </c>
      <c r="B19" s="3097"/>
      <c r="C19" s="3097"/>
      <c r="D19" s="3097"/>
      <c r="E19" s="3097"/>
      <c r="F19" s="3097"/>
      <c r="G19" s="3097"/>
      <c r="H19" s="3097"/>
      <c r="I19" s="3097"/>
      <c r="J19" s="3097"/>
      <c r="K19" s="3097"/>
      <c r="L19" s="3097"/>
      <c r="M19" s="3097"/>
      <c r="N19" s="3097"/>
      <c r="O19" s="3097"/>
      <c r="P19" s="3097"/>
      <c r="Q19" s="3097"/>
      <c r="R19" s="3097"/>
      <c r="S19" s="3097"/>
      <c r="T19" s="3097"/>
      <c r="U19" s="3097"/>
      <c r="V19" s="3097"/>
      <c r="W19" s="3097"/>
      <c r="X19" s="3097"/>
      <c r="Y19" s="3098"/>
    </row>
    <row r="20" spans="1:26" s="8" customFormat="1">
      <c r="A20" s="22"/>
      <c r="B20" s="22"/>
      <c r="C20" s="22"/>
      <c r="D20" s="22"/>
      <c r="E20" s="22"/>
      <c r="F20" s="22"/>
      <c r="G20" s="22"/>
      <c r="H20" s="22"/>
      <c r="I20" s="22"/>
      <c r="J20" s="22"/>
      <c r="K20" s="22"/>
      <c r="L20" s="22"/>
      <c r="M20" s="22"/>
      <c r="N20" s="22"/>
      <c r="O20" s="22"/>
      <c r="P20" s="22"/>
      <c r="Q20" s="22"/>
    </row>
    <row r="21" spans="1:26" s="8" customFormat="1">
      <c r="A21" s="3099" t="s">
        <v>1049</v>
      </c>
      <c r="B21" s="3099"/>
      <c r="C21" s="3099"/>
      <c r="D21" s="3099"/>
      <c r="E21" s="3099"/>
      <c r="F21" s="3099"/>
      <c r="G21" s="3099"/>
      <c r="H21" s="3099"/>
      <c r="I21" s="3099"/>
      <c r="J21" s="3099"/>
      <c r="K21" s="3099"/>
      <c r="L21" s="3099"/>
      <c r="M21" s="3099"/>
      <c r="N21" s="3099"/>
      <c r="O21" s="3099"/>
      <c r="P21" s="3099"/>
      <c r="Q21" s="3099"/>
      <c r="R21" s="3099"/>
      <c r="S21" s="3099"/>
      <c r="T21" s="3099"/>
      <c r="U21" s="3099"/>
      <c r="V21" s="3099"/>
      <c r="W21" s="3099"/>
    </row>
    <row r="22" spans="1:26" s="8" customFormat="1">
      <c r="A22" s="22"/>
      <c r="B22" s="22"/>
      <c r="C22" s="22"/>
      <c r="D22" s="22"/>
      <c r="E22" s="22"/>
      <c r="F22" s="22"/>
      <c r="G22" s="22"/>
      <c r="H22" s="22"/>
      <c r="I22" s="22"/>
      <c r="J22" s="22"/>
      <c r="K22" s="22"/>
      <c r="L22" s="22"/>
      <c r="M22" s="22"/>
      <c r="N22" s="22"/>
      <c r="O22" s="22"/>
      <c r="P22" s="22"/>
      <c r="Q22" s="22"/>
    </row>
    <row r="23" spans="1:26" s="8" customFormat="1">
      <c r="A23" s="22"/>
      <c r="B23" s="22"/>
      <c r="C23" s="22"/>
      <c r="D23" s="22"/>
      <c r="E23" s="22"/>
      <c r="F23" s="22"/>
      <c r="G23" s="22"/>
      <c r="H23" s="22"/>
      <c r="I23" s="22"/>
      <c r="J23" s="22"/>
      <c r="K23" s="22"/>
      <c r="L23" s="22"/>
      <c r="M23" s="22"/>
      <c r="N23" s="22"/>
      <c r="O23" s="22"/>
      <c r="P23" s="22"/>
      <c r="Q23" s="22"/>
    </row>
    <row r="24" spans="1:26" s="8" customFormat="1" ht="18" customHeight="1">
      <c r="A24" s="2454" t="s">
        <v>973</v>
      </c>
      <c r="B24" s="2457" t="s">
        <v>85</v>
      </c>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row>
    <row r="25" spans="1:26" s="8" customFormat="1" ht="18" customHeight="1">
      <c r="A25" s="2455"/>
      <c r="B25" s="2473" t="s">
        <v>1050</v>
      </c>
      <c r="C25" s="2474"/>
      <c r="D25" s="2473" t="s">
        <v>1050</v>
      </c>
      <c r="E25" s="2474"/>
      <c r="F25" s="2473" t="s">
        <v>1050</v>
      </c>
      <c r="G25" s="2474"/>
      <c r="H25" s="2473" t="s">
        <v>1050</v>
      </c>
      <c r="I25" s="2474"/>
      <c r="J25" s="2473" t="s">
        <v>1050</v>
      </c>
      <c r="K25" s="2474"/>
      <c r="L25" s="2473" t="s">
        <v>1050</v>
      </c>
      <c r="M25" s="2474"/>
      <c r="N25" s="2473" t="s">
        <v>1050</v>
      </c>
      <c r="O25" s="2474"/>
      <c r="P25" s="2473" t="s">
        <v>1050</v>
      </c>
      <c r="Q25" s="2488"/>
      <c r="R25" s="2473" t="s">
        <v>1050</v>
      </c>
      <c r="S25" s="2488"/>
      <c r="T25" s="2473" t="s">
        <v>1050</v>
      </c>
      <c r="U25" s="2488"/>
      <c r="V25" s="2473" t="s">
        <v>1050</v>
      </c>
      <c r="W25" s="2488"/>
      <c r="X25" s="2473" t="s">
        <v>1050</v>
      </c>
      <c r="Y25" s="2488"/>
      <c r="Z25" s="29"/>
    </row>
    <row r="26" spans="1:26" s="8" customFormat="1" ht="18" customHeight="1">
      <c r="A26" s="2455"/>
      <c r="B26" s="2473">
        <v>2010</v>
      </c>
      <c r="C26" s="2474"/>
      <c r="D26" s="2473">
        <v>2011</v>
      </c>
      <c r="E26" s="2474"/>
      <c r="F26" s="2473">
        <v>2012</v>
      </c>
      <c r="G26" s="2474"/>
      <c r="H26" s="2473">
        <v>2013</v>
      </c>
      <c r="I26" s="2474"/>
      <c r="J26" s="2473">
        <v>2014</v>
      </c>
      <c r="K26" s="2474"/>
      <c r="L26" s="2473">
        <v>2015</v>
      </c>
      <c r="M26" s="2474"/>
      <c r="N26" s="2473">
        <v>2016</v>
      </c>
      <c r="O26" s="2474"/>
      <c r="P26" s="2473">
        <v>2017</v>
      </c>
      <c r="Q26" s="2488"/>
      <c r="R26" s="2473">
        <v>2018</v>
      </c>
      <c r="S26" s="2488"/>
      <c r="T26" s="2473">
        <v>2019</v>
      </c>
      <c r="U26" s="2488"/>
      <c r="V26" s="2473" t="s">
        <v>974</v>
      </c>
      <c r="W26" s="2488"/>
      <c r="X26" s="2459">
        <v>2021</v>
      </c>
      <c r="Y26" s="2493"/>
      <c r="Z26" s="29"/>
    </row>
    <row r="27" spans="1:26" s="6" customFormat="1" ht="30">
      <c r="A27" s="2456"/>
      <c r="B27" s="46" t="s">
        <v>975</v>
      </c>
      <c r="C27" s="271" t="s">
        <v>976</v>
      </c>
      <c r="D27" s="46" t="s">
        <v>975</v>
      </c>
      <c r="E27" s="271" t="s">
        <v>976</v>
      </c>
      <c r="F27" s="46" t="s">
        <v>975</v>
      </c>
      <c r="G27" s="271" t="s">
        <v>976</v>
      </c>
      <c r="H27" s="46" t="s">
        <v>975</v>
      </c>
      <c r="I27" s="271" t="s">
        <v>976</v>
      </c>
      <c r="J27" s="46" t="s">
        <v>975</v>
      </c>
      <c r="K27" s="271" t="s">
        <v>976</v>
      </c>
      <c r="L27" s="46" t="s">
        <v>975</v>
      </c>
      <c r="M27" s="271" t="s">
        <v>976</v>
      </c>
      <c r="N27" s="46" t="s">
        <v>975</v>
      </c>
      <c r="O27" s="271" t="s">
        <v>976</v>
      </c>
      <c r="P27" s="46" t="s">
        <v>975</v>
      </c>
      <c r="Q27" s="272" t="s">
        <v>976</v>
      </c>
      <c r="R27" s="46" t="s">
        <v>975</v>
      </c>
      <c r="S27" s="272" t="s">
        <v>976</v>
      </c>
      <c r="T27" s="46" t="s">
        <v>975</v>
      </c>
      <c r="U27" s="272" t="s">
        <v>976</v>
      </c>
      <c r="V27" s="46" t="s">
        <v>975</v>
      </c>
      <c r="W27" s="272" t="s">
        <v>976</v>
      </c>
      <c r="X27" s="46" t="s">
        <v>975</v>
      </c>
      <c r="Y27" s="272" t="s">
        <v>976</v>
      </c>
      <c r="Z27" s="43"/>
    </row>
    <row r="28" spans="1:26" s="7" customFormat="1" ht="15.5" thickBot="1">
      <c r="A28" s="1241" t="s">
        <v>977</v>
      </c>
      <c r="B28" s="1307">
        <v>491584</v>
      </c>
      <c r="C28" s="1243" t="s">
        <v>1051</v>
      </c>
      <c r="D28" s="1308">
        <v>509536</v>
      </c>
      <c r="E28" s="1245" t="s">
        <v>1052</v>
      </c>
      <c r="F28" s="1307">
        <v>517738</v>
      </c>
      <c r="G28" s="1243" t="s">
        <v>1053</v>
      </c>
      <c r="H28" s="1308">
        <v>549538</v>
      </c>
      <c r="I28" s="1245" t="s">
        <v>1054</v>
      </c>
      <c r="J28" s="1309">
        <v>546228</v>
      </c>
      <c r="K28" s="1243" t="s">
        <v>1055</v>
      </c>
      <c r="L28" s="1310">
        <v>556980</v>
      </c>
      <c r="M28" s="1245" t="s">
        <v>1056</v>
      </c>
      <c r="N28" s="1307">
        <v>571675</v>
      </c>
      <c r="O28" s="1243" t="s">
        <v>1057</v>
      </c>
      <c r="P28" s="1308">
        <v>605382</v>
      </c>
      <c r="Q28" s="1245" t="s">
        <v>1058</v>
      </c>
      <c r="R28" s="1311">
        <v>617079</v>
      </c>
      <c r="S28" s="1243" t="s">
        <v>1059</v>
      </c>
      <c r="T28" s="1312">
        <v>595668</v>
      </c>
      <c r="U28" s="1245" t="s">
        <v>1060</v>
      </c>
      <c r="V28" s="1252"/>
      <c r="W28" s="1253"/>
      <c r="X28" s="1254">
        <v>668425</v>
      </c>
      <c r="Y28" s="1255" t="s">
        <v>1061</v>
      </c>
      <c r="Z28" s="1256"/>
    </row>
    <row r="29" spans="1:26" s="7" customFormat="1">
      <c r="A29" s="1257" t="s">
        <v>989</v>
      </c>
      <c r="B29" s="1313">
        <v>0.106</v>
      </c>
      <c r="C29" s="1259" t="s">
        <v>995</v>
      </c>
      <c r="D29" s="1314">
        <v>9.2999999999999999E-2</v>
      </c>
      <c r="E29" s="1261" t="s">
        <v>993</v>
      </c>
      <c r="F29" s="1313">
        <v>0.105</v>
      </c>
      <c r="G29" s="1259" t="s">
        <v>993</v>
      </c>
      <c r="H29" s="1314">
        <v>0.104</v>
      </c>
      <c r="I29" s="1261" t="s">
        <v>993</v>
      </c>
      <c r="J29" s="1315">
        <v>0.11</v>
      </c>
      <c r="K29" s="1259" t="s">
        <v>995</v>
      </c>
      <c r="L29" s="1316">
        <v>0.108</v>
      </c>
      <c r="M29" s="1261" t="s">
        <v>995</v>
      </c>
      <c r="N29" s="1313">
        <v>0.11</v>
      </c>
      <c r="O29" s="1259" t="s">
        <v>1062</v>
      </c>
      <c r="P29" s="1314">
        <v>9.9000000000000005E-2</v>
      </c>
      <c r="Q29" s="1261" t="s">
        <v>993</v>
      </c>
      <c r="R29" s="1317">
        <v>0.11199999999999999</v>
      </c>
      <c r="S29" s="1259" t="s">
        <v>993</v>
      </c>
      <c r="T29" s="1318">
        <v>0.11</v>
      </c>
      <c r="U29" s="1261" t="s">
        <v>1062</v>
      </c>
      <c r="V29" s="1268"/>
      <c r="W29" s="1269"/>
      <c r="X29" s="1270">
        <v>0.11700000000000001</v>
      </c>
      <c r="Y29" s="1271" t="s">
        <v>995</v>
      </c>
      <c r="Z29" s="78"/>
    </row>
    <row r="30" spans="1:26" s="7" customFormat="1">
      <c r="A30" s="317"/>
      <c r="B30" s="1319" t="s">
        <v>997</v>
      </c>
      <c r="C30" s="1273"/>
      <c r="D30" s="1320" t="s">
        <v>997</v>
      </c>
      <c r="E30" s="1275"/>
      <c r="F30" s="1319" t="s">
        <v>997</v>
      </c>
      <c r="G30" s="1273"/>
      <c r="H30" s="1320" t="s">
        <v>997</v>
      </c>
      <c r="I30" s="1275"/>
      <c r="J30" s="1321" t="s">
        <v>997</v>
      </c>
      <c r="K30" s="1273"/>
      <c r="L30" s="1322" t="s">
        <v>997</v>
      </c>
      <c r="M30" s="1275"/>
      <c r="N30" s="1319" t="s">
        <v>997</v>
      </c>
      <c r="O30" s="1273"/>
      <c r="P30" s="1320"/>
      <c r="Q30" s="1275"/>
      <c r="R30" s="1323"/>
      <c r="S30" s="1273"/>
      <c r="T30" s="308"/>
      <c r="U30" s="1275"/>
      <c r="V30" s="1282"/>
      <c r="W30" s="1283"/>
      <c r="X30" s="1284"/>
      <c r="Y30" s="639"/>
      <c r="Z30" s="78"/>
    </row>
    <row r="31" spans="1:26" s="7" customFormat="1">
      <c r="A31" s="317" t="s">
        <v>998</v>
      </c>
      <c r="B31" s="1324">
        <v>179549</v>
      </c>
      <c r="C31" s="1273" t="s">
        <v>1063</v>
      </c>
      <c r="D31" s="1325">
        <v>180823</v>
      </c>
      <c r="E31" s="1275" t="s">
        <v>1064</v>
      </c>
      <c r="F31" s="1324">
        <v>180680</v>
      </c>
      <c r="G31" s="1273" t="s">
        <v>1065</v>
      </c>
      <c r="H31" s="1325">
        <v>189938</v>
      </c>
      <c r="I31" s="1275" t="s">
        <v>1066</v>
      </c>
      <c r="J31" s="1326">
        <v>178603</v>
      </c>
      <c r="K31" s="1273" t="s">
        <v>1067</v>
      </c>
      <c r="L31" s="1327">
        <v>184739</v>
      </c>
      <c r="M31" s="1275" t="s">
        <v>1068</v>
      </c>
      <c r="N31" s="1324">
        <v>186609</v>
      </c>
      <c r="O31" s="1273" t="s">
        <v>1069</v>
      </c>
      <c r="P31" s="1325">
        <v>201896</v>
      </c>
      <c r="Q31" s="1275" t="s">
        <v>1070</v>
      </c>
      <c r="R31" s="372">
        <v>202114</v>
      </c>
      <c r="S31" s="1273" t="s">
        <v>1071</v>
      </c>
      <c r="T31" s="362">
        <v>197434</v>
      </c>
      <c r="U31" s="1275" t="s">
        <v>1072</v>
      </c>
      <c r="V31" s="1282"/>
      <c r="W31" s="1283"/>
      <c r="X31" s="96">
        <v>220835</v>
      </c>
      <c r="Y31" s="639" t="s">
        <v>1073</v>
      </c>
    </row>
    <row r="32" spans="1:26" s="7" customFormat="1">
      <c r="A32" s="1293" t="s">
        <v>989</v>
      </c>
      <c r="B32" s="1328">
        <v>4.9000000000000002E-2</v>
      </c>
      <c r="C32" s="1273" t="s">
        <v>991</v>
      </c>
      <c r="D32" s="1329">
        <v>3.9E-2</v>
      </c>
      <c r="E32" s="1275" t="s">
        <v>995</v>
      </c>
      <c r="F32" s="1328">
        <v>4.2999999999999997E-2</v>
      </c>
      <c r="G32" s="1273" t="s">
        <v>995</v>
      </c>
      <c r="H32" s="1329">
        <v>3.7999999999999999E-2</v>
      </c>
      <c r="I32" s="1275" t="s">
        <v>995</v>
      </c>
      <c r="J32" s="1321">
        <v>4.4999999999999998E-2</v>
      </c>
      <c r="K32" s="1273" t="s">
        <v>991</v>
      </c>
      <c r="L32" s="1330">
        <v>3.9E-2</v>
      </c>
      <c r="M32" s="1275" t="s">
        <v>995</v>
      </c>
      <c r="N32" s="1328">
        <v>4.1000000000000002E-2</v>
      </c>
      <c r="O32" s="1273" t="s">
        <v>993</v>
      </c>
      <c r="P32" s="1329">
        <v>3.6999999999999998E-2</v>
      </c>
      <c r="Q32" s="1275" t="s">
        <v>1062</v>
      </c>
      <c r="R32" s="1331">
        <v>4.0999999999999995E-2</v>
      </c>
      <c r="S32" s="1273" t="s">
        <v>995</v>
      </c>
      <c r="T32" s="1086">
        <v>4.2000000000000003E-2</v>
      </c>
      <c r="U32" s="1275" t="s">
        <v>991</v>
      </c>
      <c r="V32" s="1282"/>
      <c r="W32" s="1283"/>
      <c r="X32" s="1176">
        <v>4.7E-2</v>
      </c>
      <c r="Y32" s="639" t="s">
        <v>991</v>
      </c>
    </row>
    <row r="33" spans="1:26" s="7" customFormat="1">
      <c r="A33" s="317"/>
      <c r="B33" s="1319" t="s">
        <v>997</v>
      </c>
      <c r="C33" s="1273"/>
      <c r="D33" s="1320" t="s">
        <v>997</v>
      </c>
      <c r="E33" s="1275"/>
      <c r="F33" s="1319" t="s">
        <v>997</v>
      </c>
      <c r="G33" s="1273"/>
      <c r="H33" s="1320" t="s">
        <v>997</v>
      </c>
      <c r="I33" s="1275"/>
      <c r="J33" s="1332" t="s">
        <v>997</v>
      </c>
      <c r="K33" s="1273"/>
      <c r="L33" s="1322" t="s">
        <v>997</v>
      </c>
      <c r="M33" s="1275"/>
      <c r="N33" s="1319" t="s">
        <v>997</v>
      </c>
      <c r="O33" s="1273"/>
      <c r="P33" s="1320"/>
      <c r="Q33" s="1275"/>
      <c r="R33" s="1323"/>
      <c r="S33" s="1273"/>
      <c r="T33" s="308"/>
      <c r="U33" s="1275"/>
      <c r="V33" s="1282"/>
      <c r="W33" s="1283"/>
      <c r="X33" s="1284"/>
      <c r="Y33" s="639"/>
    </row>
    <row r="34" spans="1:26" s="7" customFormat="1">
      <c r="A34" s="317" t="s">
        <v>1012</v>
      </c>
      <c r="B34" s="1324">
        <v>280262</v>
      </c>
      <c r="C34" s="1273" t="s">
        <v>1074</v>
      </c>
      <c r="D34" s="1325">
        <v>297568</v>
      </c>
      <c r="E34" s="1275" t="s">
        <v>1075</v>
      </c>
      <c r="F34" s="1324">
        <v>303398</v>
      </c>
      <c r="G34" s="1273" t="s">
        <v>1076</v>
      </c>
      <c r="H34" s="1325">
        <v>319954</v>
      </c>
      <c r="I34" s="1275" t="s">
        <v>1077</v>
      </c>
      <c r="J34" s="1326">
        <v>326292</v>
      </c>
      <c r="K34" s="1273" t="s">
        <v>1078</v>
      </c>
      <c r="L34" s="1327">
        <v>327062</v>
      </c>
      <c r="M34" s="1275" t="s">
        <v>1079</v>
      </c>
      <c r="N34" s="1324">
        <v>337950</v>
      </c>
      <c r="O34" s="1273" t="s">
        <v>1080</v>
      </c>
      <c r="P34" s="1325">
        <v>350730</v>
      </c>
      <c r="Q34" s="1275" t="s">
        <v>1081</v>
      </c>
      <c r="R34" s="372">
        <v>360787</v>
      </c>
      <c r="S34" s="1273" t="s">
        <v>1082</v>
      </c>
      <c r="T34" s="362">
        <v>342246</v>
      </c>
      <c r="U34" s="1275" t="s">
        <v>1083</v>
      </c>
      <c r="V34" s="1282"/>
      <c r="W34" s="1283"/>
      <c r="X34" s="96">
        <v>382203</v>
      </c>
      <c r="Y34" s="639" t="s">
        <v>1084</v>
      </c>
    </row>
    <row r="35" spans="1:26" s="7" customFormat="1">
      <c r="A35" s="1293" t="s">
        <v>989</v>
      </c>
      <c r="B35" s="1328">
        <v>0.115</v>
      </c>
      <c r="C35" s="1273" t="s">
        <v>994</v>
      </c>
      <c r="D35" s="1329">
        <v>9.8000000000000004E-2</v>
      </c>
      <c r="E35" s="1275" t="s">
        <v>991</v>
      </c>
      <c r="F35" s="1328">
        <v>0.113</v>
      </c>
      <c r="G35" s="1273" t="s">
        <v>991</v>
      </c>
      <c r="H35" s="1329">
        <v>0.105</v>
      </c>
      <c r="I35" s="1275" t="s">
        <v>992</v>
      </c>
      <c r="J35" s="1321">
        <v>0.106</v>
      </c>
      <c r="K35" s="1273" t="s">
        <v>992</v>
      </c>
      <c r="L35" s="1330">
        <v>0.109</v>
      </c>
      <c r="M35" s="1275" t="s">
        <v>991</v>
      </c>
      <c r="N35" s="1328">
        <v>0.108</v>
      </c>
      <c r="O35" s="1273" t="s">
        <v>992</v>
      </c>
      <c r="P35" s="1329">
        <v>9.9000000000000005E-2</v>
      </c>
      <c r="Q35" s="1275" t="s">
        <v>995</v>
      </c>
      <c r="R35" s="1331">
        <v>0.10800000000000001</v>
      </c>
      <c r="S35" s="1273" t="s">
        <v>992</v>
      </c>
      <c r="T35" s="1086">
        <v>0.11199999999999999</v>
      </c>
      <c r="U35" s="1275" t="s">
        <v>992</v>
      </c>
      <c r="V35" s="1282"/>
      <c r="W35" s="1283"/>
      <c r="X35" s="1176">
        <v>0.11899999999999999</v>
      </c>
      <c r="Y35" s="639" t="s">
        <v>990</v>
      </c>
    </row>
    <row r="36" spans="1:26" s="7" customFormat="1">
      <c r="A36" s="317"/>
      <c r="B36" s="1319" t="s">
        <v>997</v>
      </c>
      <c r="C36" s="1273"/>
      <c r="D36" s="1320" t="s">
        <v>997</v>
      </c>
      <c r="E36" s="1275"/>
      <c r="F36" s="1319" t="s">
        <v>997</v>
      </c>
      <c r="G36" s="1273"/>
      <c r="H36" s="1320" t="s">
        <v>997</v>
      </c>
      <c r="I36" s="1275"/>
      <c r="J36" s="1332" t="s">
        <v>997</v>
      </c>
      <c r="K36" s="1273"/>
      <c r="L36" s="1322" t="s">
        <v>997</v>
      </c>
      <c r="M36" s="1275"/>
      <c r="N36" s="1319" t="s">
        <v>997</v>
      </c>
      <c r="O36" s="1273"/>
      <c r="P36" s="1320"/>
      <c r="Q36" s="1275"/>
      <c r="R36" s="1323"/>
      <c r="S36" s="1273"/>
      <c r="T36" s="308"/>
      <c r="U36" s="1275"/>
      <c r="V36" s="1282"/>
      <c r="W36" s="1283"/>
      <c r="X36" s="1284"/>
      <c r="Y36" s="639"/>
    </row>
    <row r="37" spans="1:26" s="7" customFormat="1">
      <c r="A37" s="1302" t="s">
        <v>1026</v>
      </c>
      <c r="B37" s="1324">
        <v>31773</v>
      </c>
      <c r="C37" s="1273" t="s">
        <v>1085</v>
      </c>
      <c r="D37" s="1325">
        <v>31145</v>
      </c>
      <c r="E37" s="1275" t="s">
        <v>1086</v>
      </c>
      <c r="F37" s="1324">
        <v>33660</v>
      </c>
      <c r="G37" s="1273" t="s">
        <v>1087</v>
      </c>
      <c r="H37" s="1325">
        <v>39646</v>
      </c>
      <c r="I37" s="1275" t="s">
        <v>1088</v>
      </c>
      <c r="J37" s="1326">
        <v>41333</v>
      </c>
      <c r="K37" s="1273" t="s">
        <v>1089</v>
      </c>
      <c r="L37" s="1327">
        <v>45179</v>
      </c>
      <c r="M37" s="1275" t="s">
        <v>1090</v>
      </c>
      <c r="N37" s="1324">
        <v>47116</v>
      </c>
      <c r="O37" s="1273" t="s">
        <v>1091</v>
      </c>
      <c r="P37" s="1325">
        <v>52756</v>
      </c>
      <c r="Q37" s="1275" t="s">
        <v>1092</v>
      </c>
      <c r="R37" s="372">
        <v>54178</v>
      </c>
      <c r="S37" s="1273" t="s">
        <v>1093</v>
      </c>
      <c r="T37" s="362">
        <v>55988</v>
      </c>
      <c r="U37" s="1275" t="s">
        <v>1094</v>
      </c>
      <c r="V37" s="1282"/>
      <c r="W37" s="1283"/>
      <c r="X37" s="96">
        <v>65387</v>
      </c>
      <c r="Y37" s="639" t="s">
        <v>1095</v>
      </c>
    </row>
    <row r="38" spans="1:26" s="7" customFormat="1">
      <c r="A38" s="1293" t="s">
        <v>989</v>
      </c>
      <c r="B38" s="1328">
        <v>0.35199999999999998</v>
      </c>
      <c r="C38" s="1273" t="s">
        <v>1096</v>
      </c>
      <c r="D38" s="1329">
        <v>0.36199999999999999</v>
      </c>
      <c r="E38" s="1275" t="s">
        <v>1097</v>
      </c>
      <c r="F38" s="1328">
        <v>0.373</v>
      </c>
      <c r="G38" s="1273" t="s">
        <v>1098</v>
      </c>
      <c r="H38" s="1329">
        <v>0.40300000000000002</v>
      </c>
      <c r="I38" s="1275" t="s">
        <v>1044</v>
      </c>
      <c r="J38" s="1321">
        <v>0.42499999999999999</v>
      </c>
      <c r="K38" s="1273" t="s">
        <v>1099</v>
      </c>
      <c r="L38" s="1330">
        <v>0.379</v>
      </c>
      <c r="M38" s="1275" t="s">
        <v>1100</v>
      </c>
      <c r="N38" s="1328">
        <v>0.40100000000000002</v>
      </c>
      <c r="O38" s="1273" t="s">
        <v>1101</v>
      </c>
      <c r="P38" s="1329">
        <v>0.33800000000000002</v>
      </c>
      <c r="Q38" s="1275" t="s">
        <v>1102</v>
      </c>
      <c r="R38" s="1331">
        <v>0.40600000000000003</v>
      </c>
      <c r="S38" s="1273" t="s">
        <v>1103</v>
      </c>
      <c r="T38" s="1086">
        <v>0.33500000000000002</v>
      </c>
      <c r="U38" s="1275" t="s">
        <v>1104</v>
      </c>
      <c r="V38" s="1305"/>
      <c r="W38" s="1306"/>
      <c r="X38" s="1176">
        <v>0.34399999999999997</v>
      </c>
      <c r="Y38" s="639" t="s">
        <v>1101</v>
      </c>
    </row>
    <row r="39" spans="1:26" s="8" customFormat="1">
      <c r="A39" s="3093" t="s">
        <v>1047</v>
      </c>
      <c r="B39" s="3094"/>
      <c r="C39" s="3094"/>
      <c r="D39" s="3094"/>
      <c r="E39" s="3094"/>
      <c r="F39" s="3094"/>
      <c r="G39" s="3094"/>
      <c r="H39" s="3094"/>
      <c r="I39" s="3094"/>
      <c r="J39" s="3094"/>
      <c r="K39" s="3094"/>
      <c r="L39" s="3094"/>
      <c r="M39" s="3094"/>
      <c r="N39" s="3094"/>
      <c r="O39" s="3094"/>
      <c r="P39" s="3094"/>
      <c r="Q39" s="3094"/>
      <c r="R39" s="3094"/>
      <c r="S39" s="3094"/>
      <c r="T39" s="3094"/>
      <c r="U39" s="3094"/>
      <c r="V39" s="3094"/>
      <c r="W39" s="3094"/>
      <c r="X39" s="3094"/>
      <c r="Y39" s="3095"/>
    </row>
    <row r="40" spans="1:26" s="8" customFormat="1" ht="27.5" customHeight="1">
      <c r="A40" s="3096" t="s">
        <v>1048</v>
      </c>
      <c r="B40" s="3097"/>
      <c r="C40" s="3097"/>
      <c r="D40" s="3097"/>
      <c r="E40" s="3097"/>
      <c r="F40" s="3097"/>
      <c r="G40" s="3097"/>
      <c r="H40" s="3097"/>
      <c r="I40" s="3097"/>
      <c r="J40" s="3097"/>
      <c r="K40" s="3097"/>
      <c r="L40" s="3097"/>
      <c r="M40" s="3097"/>
      <c r="N40" s="3097"/>
      <c r="O40" s="3097"/>
      <c r="P40" s="3097"/>
      <c r="Q40" s="3097"/>
      <c r="R40" s="3097"/>
      <c r="S40" s="3097"/>
      <c r="T40" s="3097"/>
      <c r="U40" s="3097"/>
      <c r="V40" s="3097"/>
      <c r="W40" s="3097"/>
      <c r="X40" s="3097"/>
      <c r="Y40" s="3098"/>
    </row>
    <row r="41" spans="1:26" s="8" customFormat="1">
      <c r="A41" s="697"/>
      <c r="B41" s="697"/>
      <c r="C41" s="697"/>
      <c r="D41" s="697"/>
      <c r="E41" s="697"/>
      <c r="F41" s="697"/>
      <c r="G41" s="697"/>
      <c r="H41" s="697"/>
      <c r="I41" s="697"/>
      <c r="J41" s="697"/>
      <c r="K41" s="697"/>
      <c r="L41" s="697"/>
      <c r="M41" s="697"/>
      <c r="N41" s="697"/>
      <c r="O41" s="697"/>
      <c r="P41" s="697"/>
      <c r="Q41" s="697"/>
    </row>
    <row r="42" spans="1:26" s="8" customFormat="1" ht="14" customHeight="1">
      <c r="A42" s="3099" t="s">
        <v>1049</v>
      </c>
      <c r="B42" s="3099"/>
      <c r="C42" s="3099"/>
      <c r="D42" s="3099"/>
      <c r="E42" s="3099"/>
      <c r="F42" s="3099"/>
      <c r="G42" s="3099"/>
      <c r="H42" s="3099"/>
      <c r="I42" s="3099"/>
      <c r="J42" s="3099"/>
      <c r="K42" s="3099"/>
      <c r="L42" s="3099"/>
      <c r="M42" s="3099"/>
      <c r="N42" s="3099"/>
      <c r="O42" s="3099"/>
      <c r="P42" s="3099"/>
      <c r="Q42" s="3099"/>
      <c r="R42" s="3099"/>
      <c r="S42" s="3099"/>
      <c r="T42" s="3099"/>
      <c r="U42" s="3099"/>
      <c r="V42" s="3099"/>
      <c r="W42" s="3099"/>
    </row>
    <row r="43" spans="1:26" s="8" customFormat="1">
      <c r="A43" s="697"/>
      <c r="B43" s="697"/>
      <c r="C43" s="697"/>
      <c r="D43" s="697"/>
      <c r="E43" s="697"/>
      <c r="F43" s="697"/>
      <c r="G43" s="697"/>
      <c r="H43" s="697"/>
      <c r="I43" s="697"/>
      <c r="J43" s="697"/>
      <c r="K43" s="697"/>
      <c r="L43" s="697"/>
      <c r="M43" s="697"/>
      <c r="N43" s="697"/>
      <c r="O43" s="697"/>
      <c r="P43" s="697"/>
      <c r="Q43" s="697"/>
    </row>
    <row r="44" spans="1:26" s="8" customFormat="1">
      <c r="A44" s="697"/>
      <c r="B44" s="697"/>
      <c r="C44" s="697"/>
      <c r="D44" s="697"/>
      <c r="E44" s="697"/>
      <c r="F44" s="697"/>
      <c r="G44" s="697"/>
      <c r="H44" s="697"/>
      <c r="I44" s="697"/>
      <c r="J44" s="697"/>
      <c r="K44" s="697"/>
      <c r="L44" s="697"/>
      <c r="M44" s="697"/>
      <c r="N44" s="697"/>
      <c r="O44" s="697"/>
      <c r="P44" s="697"/>
      <c r="Q44" s="697"/>
    </row>
    <row r="45" spans="1:26" s="8" customFormat="1" ht="18" customHeight="1">
      <c r="A45" s="2454" t="s">
        <v>973</v>
      </c>
      <c r="B45" s="2457" t="s">
        <v>1105</v>
      </c>
      <c r="C45" s="2458"/>
      <c r="D45" s="2458"/>
      <c r="E45" s="2458"/>
      <c r="F45" s="2458"/>
      <c r="G45" s="2458"/>
      <c r="H45" s="2458"/>
      <c r="I45" s="2458"/>
      <c r="J45" s="2458"/>
      <c r="K45" s="2458"/>
      <c r="L45" s="2458"/>
      <c r="M45" s="2458"/>
      <c r="N45" s="2458"/>
      <c r="O45" s="2458"/>
      <c r="P45" s="2458"/>
      <c r="Q45" s="2458"/>
      <c r="R45" s="2458"/>
      <c r="S45" s="2458"/>
      <c r="T45" s="2458"/>
      <c r="U45" s="2458"/>
      <c r="V45" s="2458"/>
      <c r="W45" s="2458"/>
      <c r="X45" s="2458"/>
      <c r="Y45" s="2458"/>
    </row>
    <row r="46" spans="1:26" s="8" customFormat="1" ht="18" customHeight="1">
      <c r="A46" s="2455"/>
      <c r="B46" s="2473" t="s">
        <v>173</v>
      </c>
      <c r="C46" s="2474"/>
      <c r="D46" s="2473" t="s">
        <v>173</v>
      </c>
      <c r="E46" s="2474"/>
      <c r="F46" s="2473" t="s">
        <v>173</v>
      </c>
      <c r="G46" s="2474"/>
      <c r="H46" s="2473" t="s">
        <v>173</v>
      </c>
      <c r="I46" s="2474"/>
      <c r="J46" s="2473" t="s">
        <v>173</v>
      </c>
      <c r="K46" s="2474"/>
      <c r="L46" s="2473" t="s">
        <v>173</v>
      </c>
      <c r="M46" s="2474"/>
      <c r="N46" s="2473" t="s">
        <v>173</v>
      </c>
      <c r="O46" s="2474"/>
      <c r="P46" s="2473" t="s">
        <v>173</v>
      </c>
      <c r="Q46" s="2488"/>
      <c r="R46" s="2473" t="s">
        <v>173</v>
      </c>
      <c r="S46" s="2488"/>
      <c r="T46" s="2473" t="s">
        <v>173</v>
      </c>
      <c r="U46" s="2488"/>
      <c r="V46" s="2473" t="s">
        <v>173</v>
      </c>
      <c r="W46" s="2488"/>
      <c r="X46" s="2459" t="s">
        <v>173</v>
      </c>
      <c r="Y46" s="2493"/>
      <c r="Z46" s="29"/>
    </row>
    <row r="47" spans="1:26" s="8" customFormat="1" ht="18" customHeight="1">
      <c r="A47" s="2455"/>
      <c r="B47" s="2473">
        <v>2010</v>
      </c>
      <c r="C47" s="2474"/>
      <c r="D47" s="2473">
        <v>2011</v>
      </c>
      <c r="E47" s="2474"/>
      <c r="F47" s="2473">
        <v>2012</v>
      </c>
      <c r="G47" s="2474"/>
      <c r="H47" s="2473">
        <v>2013</v>
      </c>
      <c r="I47" s="2474"/>
      <c r="J47" s="2473">
        <v>2014</v>
      </c>
      <c r="K47" s="2474"/>
      <c r="L47" s="2473">
        <v>2015</v>
      </c>
      <c r="M47" s="2474"/>
      <c r="N47" s="2473">
        <v>2016</v>
      </c>
      <c r="O47" s="2474"/>
      <c r="P47" s="2473">
        <v>2017</v>
      </c>
      <c r="Q47" s="2488"/>
      <c r="R47" s="2473">
        <v>2018</v>
      </c>
      <c r="S47" s="2488"/>
      <c r="T47" s="2473">
        <v>2019</v>
      </c>
      <c r="U47" s="2488"/>
      <c r="V47" s="2473" t="s">
        <v>974</v>
      </c>
      <c r="W47" s="2488"/>
      <c r="X47" s="2459">
        <v>2021</v>
      </c>
      <c r="Y47" s="2493"/>
      <c r="Z47" s="29"/>
    </row>
    <row r="48" spans="1:26" s="6" customFormat="1" ht="30">
      <c r="A48" s="2456"/>
      <c r="B48" s="46" t="s">
        <v>975</v>
      </c>
      <c r="C48" s="271" t="s">
        <v>976</v>
      </c>
      <c r="D48" s="46" t="s">
        <v>975</v>
      </c>
      <c r="E48" s="271" t="s">
        <v>976</v>
      </c>
      <c r="F48" s="46" t="s">
        <v>975</v>
      </c>
      <c r="G48" s="271" t="s">
        <v>976</v>
      </c>
      <c r="H48" s="46" t="s">
        <v>975</v>
      </c>
      <c r="I48" s="271" t="s">
        <v>976</v>
      </c>
      <c r="J48" s="46" t="s">
        <v>975</v>
      </c>
      <c r="K48" s="271" t="s">
        <v>976</v>
      </c>
      <c r="L48" s="46" t="s">
        <v>975</v>
      </c>
      <c r="M48" s="271" t="s">
        <v>976</v>
      </c>
      <c r="N48" s="46" t="s">
        <v>975</v>
      </c>
      <c r="O48" s="271" t="s">
        <v>976</v>
      </c>
      <c r="P48" s="46" t="s">
        <v>975</v>
      </c>
      <c r="Q48" s="272" t="s">
        <v>976</v>
      </c>
      <c r="R48" s="46" t="s">
        <v>975</v>
      </c>
      <c r="S48" s="272" t="s">
        <v>976</v>
      </c>
      <c r="T48" s="46" t="s">
        <v>975</v>
      </c>
      <c r="U48" s="272" t="s">
        <v>976</v>
      </c>
      <c r="V48" s="708" t="s">
        <v>975</v>
      </c>
      <c r="W48" s="712" t="s">
        <v>976</v>
      </c>
      <c r="X48" s="46" t="s">
        <v>975</v>
      </c>
      <c r="Y48" s="272" t="s">
        <v>976</v>
      </c>
      <c r="Z48" s="43"/>
    </row>
    <row r="49" spans="1:26" s="7" customFormat="1" ht="15.5" thickBot="1">
      <c r="A49" s="1333" t="s">
        <v>977</v>
      </c>
      <c r="B49" s="1248">
        <v>1315677</v>
      </c>
      <c r="C49" s="1243" t="s">
        <v>1106</v>
      </c>
      <c r="D49" s="1249">
        <v>1326065</v>
      </c>
      <c r="E49" s="1245" t="s">
        <v>1107</v>
      </c>
      <c r="F49" s="1242">
        <v>1341708</v>
      </c>
      <c r="G49" s="1243" t="s">
        <v>1108</v>
      </c>
      <c r="H49" s="1334">
        <v>1345168</v>
      </c>
      <c r="I49" s="1245" t="s">
        <v>1109</v>
      </c>
      <c r="J49" s="1246">
        <v>1367770</v>
      </c>
      <c r="K49" s="1243" t="s">
        <v>1110</v>
      </c>
      <c r="L49" s="1244">
        <v>1375062</v>
      </c>
      <c r="M49" s="1245" t="s">
        <v>1111</v>
      </c>
      <c r="N49" s="1248">
        <v>1378730</v>
      </c>
      <c r="O49" s="1243" t="s">
        <v>1112</v>
      </c>
      <c r="P49" s="1249">
        <v>1373202</v>
      </c>
      <c r="Q49" s="1245" t="s">
        <v>1108</v>
      </c>
      <c r="R49" s="1311">
        <v>1368549</v>
      </c>
      <c r="S49" s="1243" t="s">
        <v>1113</v>
      </c>
      <c r="T49" s="1251">
        <v>1358715</v>
      </c>
      <c r="U49" s="1245" t="s">
        <v>1114</v>
      </c>
      <c r="V49" s="1252"/>
      <c r="W49" s="1253"/>
      <c r="X49" s="1254">
        <v>1381713</v>
      </c>
      <c r="Y49" s="1255" t="s">
        <v>1115</v>
      </c>
      <c r="Z49" s="1256"/>
    </row>
    <row r="50" spans="1:26" s="7" customFormat="1">
      <c r="A50" s="1335" t="s">
        <v>989</v>
      </c>
      <c r="B50" s="1264">
        <v>0.107</v>
      </c>
      <c r="C50" s="1259" t="s">
        <v>1116</v>
      </c>
      <c r="D50" s="1265">
        <v>0.106</v>
      </c>
      <c r="E50" s="1261" t="s">
        <v>1117</v>
      </c>
      <c r="F50" s="1258">
        <v>0.109</v>
      </c>
      <c r="G50" s="1259" t="s">
        <v>1116</v>
      </c>
      <c r="H50" s="1336">
        <v>0.112</v>
      </c>
      <c r="I50" s="1261" t="s">
        <v>1118</v>
      </c>
      <c r="J50" s="1262">
        <v>0.11700000000000001</v>
      </c>
      <c r="K50" s="1259" t="s">
        <v>1117</v>
      </c>
      <c r="L50" s="1260">
        <v>0.108</v>
      </c>
      <c r="M50" s="1261" t="s">
        <v>1116</v>
      </c>
      <c r="N50" s="1264">
        <v>0.113</v>
      </c>
      <c r="O50" s="1259" t="s">
        <v>1116</v>
      </c>
      <c r="P50" s="1265">
        <v>0.108</v>
      </c>
      <c r="Q50" s="1261" t="s">
        <v>1116</v>
      </c>
      <c r="R50" s="1317">
        <v>0.11599999999999999</v>
      </c>
      <c r="S50" s="1259" t="s">
        <v>1118</v>
      </c>
      <c r="T50" s="1267">
        <v>0.11900000000000001</v>
      </c>
      <c r="U50" s="1261" t="s">
        <v>1116</v>
      </c>
      <c r="V50" s="1268"/>
      <c r="W50" s="1269"/>
      <c r="X50" s="1270">
        <v>0.12</v>
      </c>
      <c r="Y50" s="1271" t="s">
        <v>1116</v>
      </c>
      <c r="Z50" s="78"/>
    </row>
    <row r="51" spans="1:26" s="7" customFormat="1">
      <c r="A51" s="1337"/>
      <c r="B51" s="1278" t="s">
        <v>997</v>
      </c>
      <c r="C51" s="1273"/>
      <c r="D51" s="1279" t="s">
        <v>997</v>
      </c>
      <c r="E51" s="1275"/>
      <c r="F51" s="1272" t="s">
        <v>997</v>
      </c>
      <c r="G51" s="1273"/>
      <c r="H51" s="1338" t="s">
        <v>997</v>
      </c>
      <c r="I51" s="1275"/>
      <c r="J51" s="1276" t="s">
        <v>997</v>
      </c>
      <c r="K51" s="1273"/>
      <c r="L51" s="1274" t="s">
        <v>997</v>
      </c>
      <c r="M51" s="1275"/>
      <c r="N51" s="1278" t="s">
        <v>997</v>
      </c>
      <c r="O51" s="1273"/>
      <c r="P51" s="1279"/>
      <c r="Q51" s="1275"/>
      <c r="R51" s="1323"/>
      <c r="S51" s="1273"/>
      <c r="T51" s="1281"/>
      <c r="U51" s="1275"/>
      <c r="V51" s="1282"/>
      <c r="W51" s="1283"/>
      <c r="X51" s="1284"/>
      <c r="Y51" s="639"/>
      <c r="Z51" s="78"/>
    </row>
    <row r="52" spans="1:26" s="7" customFormat="1">
      <c r="A52" s="1337" t="s">
        <v>998</v>
      </c>
      <c r="B52" s="1289">
        <v>303661</v>
      </c>
      <c r="C52" s="1273" t="s">
        <v>1119</v>
      </c>
      <c r="D52" s="1290">
        <v>304077</v>
      </c>
      <c r="E52" s="1275" t="s">
        <v>1120</v>
      </c>
      <c r="F52" s="1285">
        <v>302565</v>
      </c>
      <c r="G52" s="1273" t="s">
        <v>1121</v>
      </c>
      <c r="H52" s="1339">
        <v>306848</v>
      </c>
      <c r="I52" s="1275" t="s">
        <v>1122</v>
      </c>
      <c r="J52" s="1287">
        <v>308018</v>
      </c>
      <c r="K52" s="1273" t="s">
        <v>1123</v>
      </c>
      <c r="L52" s="1286">
        <v>310995</v>
      </c>
      <c r="M52" s="1275" t="s">
        <v>1124</v>
      </c>
      <c r="N52" s="1289">
        <v>307561</v>
      </c>
      <c r="O52" s="1273" t="s">
        <v>1125</v>
      </c>
      <c r="P52" s="1290">
        <v>305651</v>
      </c>
      <c r="Q52" s="1275" t="s">
        <v>1126</v>
      </c>
      <c r="R52" s="372">
        <v>303032</v>
      </c>
      <c r="S52" s="1273" t="s">
        <v>1127</v>
      </c>
      <c r="T52" s="1292">
        <v>300108</v>
      </c>
      <c r="U52" s="1275" t="s">
        <v>1128</v>
      </c>
      <c r="V52" s="1282"/>
      <c r="W52" s="1283"/>
      <c r="X52" s="96">
        <v>304044</v>
      </c>
      <c r="Y52" s="639" t="s">
        <v>1129</v>
      </c>
    </row>
    <row r="53" spans="1:26" s="7" customFormat="1">
      <c r="A53" s="1340" t="s">
        <v>989</v>
      </c>
      <c r="B53" s="1298">
        <v>3.6999999999999998E-2</v>
      </c>
      <c r="C53" s="1273" t="s">
        <v>1062</v>
      </c>
      <c r="D53" s="1299">
        <v>3.3000000000000002E-2</v>
      </c>
      <c r="E53" s="1275" t="s">
        <v>1062</v>
      </c>
      <c r="F53" s="1294">
        <v>2.9000000000000001E-2</v>
      </c>
      <c r="G53" s="1273" t="s">
        <v>1117</v>
      </c>
      <c r="H53" s="1341">
        <v>3.1E-2</v>
      </c>
      <c r="I53" s="1275" t="s">
        <v>1117</v>
      </c>
      <c r="J53" s="1296">
        <v>0.03</v>
      </c>
      <c r="K53" s="1273" t="s">
        <v>1117</v>
      </c>
      <c r="L53" s="1295">
        <v>2.4E-2</v>
      </c>
      <c r="M53" s="1275" t="s">
        <v>1116</v>
      </c>
      <c r="N53" s="1298">
        <v>2.7E-2</v>
      </c>
      <c r="O53" s="1273" t="s">
        <v>1117</v>
      </c>
      <c r="P53" s="1299">
        <v>2.7E-2</v>
      </c>
      <c r="Q53" s="1275" t="s">
        <v>1117</v>
      </c>
      <c r="R53" s="1331">
        <v>3.4000000000000002E-2</v>
      </c>
      <c r="S53" s="1273" t="s">
        <v>1062</v>
      </c>
      <c r="T53" s="1301">
        <v>3.5000000000000003E-2</v>
      </c>
      <c r="U53" s="1275" t="s">
        <v>1062</v>
      </c>
      <c r="V53" s="1282"/>
      <c r="W53" s="1283"/>
      <c r="X53" s="1176">
        <v>0.03</v>
      </c>
      <c r="Y53" s="639" t="s">
        <v>1062</v>
      </c>
    </row>
    <row r="54" spans="1:26" s="7" customFormat="1">
      <c r="A54" s="1337"/>
      <c r="B54" s="1278" t="s">
        <v>997</v>
      </c>
      <c r="C54" s="1273"/>
      <c r="D54" s="1279" t="s">
        <v>997</v>
      </c>
      <c r="E54" s="1275"/>
      <c r="F54" s="1272" t="s">
        <v>997</v>
      </c>
      <c r="G54" s="1273"/>
      <c r="H54" s="1338" t="s">
        <v>997</v>
      </c>
      <c r="I54" s="1275"/>
      <c r="J54" s="1276" t="s">
        <v>997</v>
      </c>
      <c r="K54" s="1273"/>
      <c r="L54" s="1274" t="s">
        <v>997</v>
      </c>
      <c r="M54" s="1275"/>
      <c r="N54" s="1278" t="s">
        <v>997</v>
      </c>
      <c r="O54" s="1273"/>
      <c r="P54" s="1279"/>
      <c r="Q54" s="1275"/>
      <c r="R54" s="1323"/>
      <c r="S54" s="1273"/>
      <c r="T54" s="1281"/>
      <c r="U54" s="1275"/>
      <c r="V54" s="1282"/>
      <c r="W54" s="1283"/>
      <c r="X54" s="1284"/>
      <c r="Y54" s="639"/>
    </row>
    <row r="55" spans="1:26" s="7" customFormat="1">
      <c r="A55" s="1337" t="s">
        <v>1012</v>
      </c>
      <c r="B55" s="1289">
        <v>818181</v>
      </c>
      <c r="C55" s="1273" t="s">
        <v>1130</v>
      </c>
      <c r="D55" s="1290">
        <v>823708</v>
      </c>
      <c r="E55" s="1275" t="s">
        <v>1131</v>
      </c>
      <c r="F55" s="1285">
        <v>833610</v>
      </c>
      <c r="G55" s="1273" t="s">
        <v>1132</v>
      </c>
      <c r="H55" s="1339">
        <v>822542</v>
      </c>
      <c r="I55" s="1275" t="s">
        <v>1133</v>
      </c>
      <c r="J55" s="1287">
        <v>836069</v>
      </c>
      <c r="K55" s="1273" t="s">
        <v>1134</v>
      </c>
      <c r="L55" s="1286">
        <v>831201</v>
      </c>
      <c r="M55" s="1275" t="s">
        <v>1135</v>
      </c>
      <c r="N55" s="1289">
        <v>832435</v>
      </c>
      <c r="O55" s="1273" t="s">
        <v>1136</v>
      </c>
      <c r="P55" s="1290">
        <v>818124</v>
      </c>
      <c r="Q55" s="1275" t="s">
        <v>1137</v>
      </c>
      <c r="R55" s="372">
        <v>808253</v>
      </c>
      <c r="S55" s="1273" t="s">
        <v>1138</v>
      </c>
      <c r="T55" s="1292">
        <v>793015</v>
      </c>
      <c r="U55" s="1275" t="s">
        <v>1139</v>
      </c>
      <c r="V55" s="1282"/>
      <c r="W55" s="1283"/>
      <c r="X55" s="96">
        <v>798942</v>
      </c>
      <c r="Y55" s="639" t="s">
        <v>1140</v>
      </c>
    </row>
    <row r="56" spans="1:26" s="7" customFormat="1">
      <c r="A56" s="1340" t="s">
        <v>989</v>
      </c>
      <c r="B56" s="1298">
        <v>8.1000000000000003E-2</v>
      </c>
      <c r="C56" s="1273" t="s">
        <v>1062</v>
      </c>
      <c r="D56" s="1299">
        <v>7.6999999999999999E-2</v>
      </c>
      <c r="E56" s="1275" t="s">
        <v>1062</v>
      </c>
      <c r="F56" s="1294">
        <v>8.1000000000000003E-2</v>
      </c>
      <c r="G56" s="1273" t="s">
        <v>1117</v>
      </c>
      <c r="H56" s="1341">
        <v>7.9000000000000001E-2</v>
      </c>
      <c r="I56" s="1275" t="s">
        <v>1116</v>
      </c>
      <c r="J56" s="1296">
        <v>8.4000000000000005E-2</v>
      </c>
      <c r="K56" s="1273" t="s">
        <v>1117</v>
      </c>
      <c r="L56" s="1295">
        <v>7.6999999999999999E-2</v>
      </c>
      <c r="M56" s="1275" t="s">
        <v>1116</v>
      </c>
      <c r="N56" s="1298">
        <v>7.9000000000000001E-2</v>
      </c>
      <c r="O56" s="1273" t="s">
        <v>1117</v>
      </c>
      <c r="P56" s="1299">
        <v>7.2999999999999995E-2</v>
      </c>
      <c r="Q56" s="1275" t="s">
        <v>1117</v>
      </c>
      <c r="R56" s="1331">
        <v>8.199999999999999E-2</v>
      </c>
      <c r="S56" s="1273" t="s">
        <v>1116</v>
      </c>
      <c r="T56" s="1301">
        <v>7.9000000000000001E-2</v>
      </c>
      <c r="U56" s="1275" t="s">
        <v>1117</v>
      </c>
      <c r="V56" s="1282"/>
      <c r="W56" s="1283"/>
      <c r="X56" s="1176">
        <v>8.6999999999999994E-2</v>
      </c>
      <c r="Y56" s="639" t="s">
        <v>1117</v>
      </c>
    </row>
    <row r="57" spans="1:26" s="7" customFormat="1">
      <c r="A57" s="1337"/>
      <c r="B57" s="1278" t="s">
        <v>997</v>
      </c>
      <c r="C57" s="1273"/>
      <c r="D57" s="1279" t="s">
        <v>997</v>
      </c>
      <c r="E57" s="1275"/>
      <c r="F57" s="1272" t="s">
        <v>997</v>
      </c>
      <c r="G57" s="1273"/>
      <c r="H57" s="1338" t="s">
        <v>997</v>
      </c>
      <c r="I57" s="1275"/>
      <c r="J57" s="1276" t="s">
        <v>997</v>
      </c>
      <c r="K57" s="1273"/>
      <c r="L57" s="1274" t="s">
        <v>997</v>
      </c>
      <c r="M57" s="1275"/>
      <c r="N57" s="1278" t="s">
        <v>997</v>
      </c>
      <c r="O57" s="1273"/>
      <c r="P57" s="1279"/>
      <c r="Q57" s="1275"/>
      <c r="R57" s="1323"/>
      <c r="S57" s="1273"/>
      <c r="T57" s="1281"/>
      <c r="U57" s="1275"/>
      <c r="V57" s="1282"/>
      <c r="W57" s="1283"/>
      <c r="X57" s="1284"/>
      <c r="Y57" s="639"/>
    </row>
    <row r="58" spans="1:26" s="7" customFormat="1">
      <c r="A58" s="1342" t="s">
        <v>1026</v>
      </c>
      <c r="B58" s="1289">
        <v>193835</v>
      </c>
      <c r="C58" s="1273" t="s">
        <v>1141</v>
      </c>
      <c r="D58" s="1290">
        <v>198280</v>
      </c>
      <c r="E58" s="1275" t="s">
        <v>1142</v>
      </c>
      <c r="F58" s="1285">
        <v>205533</v>
      </c>
      <c r="G58" s="1273" t="s">
        <v>1143</v>
      </c>
      <c r="H58" s="1339">
        <v>215778</v>
      </c>
      <c r="I58" s="1275" t="s">
        <v>1144</v>
      </c>
      <c r="J58" s="1287">
        <v>223683</v>
      </c>
      <c r="K58" s="1273" t="s">
        <v>1145</v>
      </c>
      <c r="L58" s="1286">
        <v>232866</v>
      </c>
      <c r="M58" s="1275" t="s">
        <v>1146</v>
      </c>
      <c r="N58" s="1289">
        <v>238734</v>
      </c>
      <c r="O58" s="1273" t="s">
        <v>1147</v>
      </c>
      <c r="P58" s="1290">
        <v>249427</v>
      </c>
      <c r="Q58" s="1275" t="s">
        <v>1148</v>
      </c>
      <c r="R58" s="372">
        <v>257264</v>
      </c>
      <c r="S58" s="1273" t="s">
        <v>1143</v>
      </c>
      <c r="T58" s="1292">
        <v>265592</v>
      </c>
      <c r="U58" s="1275" t="s">
        <v>1149</v>
      </c>
      <c r="V58" s="1282"/>
      <c r="W58" s="1283"/>
      <c r="X58" s="96">
        <v>278727</v>
      </c>
      <c r="Y58" s="639" t="s">
        <v>1150</v>
      </c>
    </row>
    <row r="59" spans="1:26" s="7" customFormat="1">
      <c r="A59" s="1343" t="s">
        <v>989</v>
      </c>
      <c r="B59" s="1298">
        <v>0.32500000000000001</v>
      </c>
      <c r="C59" s="1273" t="s">
        <v>1025</v>
      </c>
      <c r="D59" s="1299">
        <v>0.34300000000000003</v>
      </c>
      <c r="E59" s="1275" t="s">
        <v>1024</v>
      </c>
      <c r="F59" s="1294">
        <v>0.34399999999999997</v>
      </c>
      <c r="G59" s="1273" t="s">
        <v>1025</v>
      </c>
      <c r="H59" s="1341">
        <v>0.35599999999999998</v>
      </c>
      <c r="I59" s="1275" t="s">
        <v>1011</v>
      </c>
      <c r="J59" s="1296">
        <v>0.36</v>
      </c>
      <c r="K59" s="1273" t="s">
        <v>1010</v>
      </c>
      <c r="L59" s="1295">
        <v>0.33</v>
      </c>
      <c r="M59" s="1275" t="s">
        <v>1011</v>
      </c>
      <c r="N59" s="1298">
        <v>0.34300000000000003</v>
      </c>
      <c r="O59" s="1273" t="s">
        <v>1024</v>
      </c>
      <c r="P59" s="1299">
        <v>0.32600000000000001</v>
      </c>
      <c r="Q59" s="1275" t="s">
        <v>1024</v>
      </c>
      <c r="R59" s="1331">
        <v>0.317</v>
      </c>
      <c r="S59" s="1273" t="s">
        <v>1024</v>
      </c>
      <c r="T59" s="1301">
        <v>0.33500000000000002</v>
      </c>
      <c r="U59" s="1275" t="s">
        <v>1011</v>
      </c>
      <c r="V59" s="1305"/>
      <c r="W59" s="1306"/>
      <c r="X59" s="1176">
        <v>0.315</v>
      </c>
      <c r="Y59" s="639" t="s">
        <v>1024</v>
      </c>
    </row>
    <row r="60" spans="1:26">
      <c r="A60" s="3093" t="s">
        <v>1047</v>
      </c>
      <c r="B60" s="3094"/>
      <c r="C60" s="3094"/>
      <c r="D60" s="3094"/>
      <c r="E60" s="3094"/>
      <c r="F60" s="3094"/>
      <c r="G60" s="3094"/>
      <c r="H60" s="3094"/>
      <c r="I60" s="3094"/>
      <c r="J60" s="3094"/>
      <c r="K60" s="3094"/>
      <c r="L60" s="3094"/>
      <c r="M60" s="3094"/>
      <c r="N60" s="3094"/>
      <c r="O60" s="3094"/>
      <c r="P60" s="3094"/>
      <c r="Q60" s="3094"/>
      <c r="R60" s="3094"/>
      <c r="S60" s="3094"/>
      <c r="T60" s="3094"/>
      <c r="U60" s="3094"/>
      <c r="V60" s="3094"/>
      <c r="W60" s="3094"/>
      <c r="X60" s="3094"/>
      <c r="Y60" s="3095"/>
    </row>
    <row r="61" spans="1:26" ht="28" customHeight="1">
      <c r="A61" s="3096" t="s">
        <v>1048</v>
      </c>
      <c r="B61" s="3097"/>
      <c r="C61" s="3097"/>
      <c r="D61" s="3097"/>
      <c r="E61" s="3097"/>
      <c r="F61" s="3097"/>
      <c r="G61" s="3097"/>
      <c r="H61" s="3097"/>
      <c r="I61" s="3097"/>
      <c r="J61" s="3097"/>
      <c r="K61" s="3097"/>
      <c r="L61" s="3097"/>
      <c r="M61" s="3097"/>
      <c r="N61" s="3097"/>
      <c r="O61" s="3097"/>
      <c r="P61" s="3097"/>
      <c r="Q61" s="3097"/>
      <c r="R61" s="3097"/>
      <c r="S61" s="3097"/>
      <c r="T61" s="3097"/>
      <c r="U61" s="3097"/>
      <c r="V61" s="3097"/>
      <c r="W61" s="3097"/>
      <c r="X61" s="3097"/>
      <c r="Y61" s="3098"/>
    </row>
    <row r="62" spans="1:26">
      <c r="A62" s="1344"/>
      <c r="B62" s="320"/>
      <c r="C62" s="320"/>
      <c r="D62" s="320"/>
      <c r="E62" s="320"/>
      <c r="F62" s="320"/>
      <c r="G62" s="320"/>
      <c r="H62" s="320"/>
      <c r="I62" s="320"/>
      <c r="J62" s="320"/>
      <c r="K62" s="320"/>
      <c r="L62" s="54"/>
      <c r="M62" s="54"/>
      <c r="N62" s="54"/>
      <c r="O62" s="54"/>
    </row>
    <row r="63" spans="1:26" ht="14" customHeight="1">
      <c r="A63" s="3099" t="s">
        <v>1049</v>
      </c>
      <c r="B63" s="3099"/>
      <c r="C63" s="3099"/>
      <c r="D63" s="3099"/>
      <c r="E63" s="3099"/>
      <c r="F63" s="3099"/>
      <c r="G63" s="3099"/>
      <c r="H63" s="3099"/>
      <c r="I63" s="3099"/>
      <c r="J63" s="3099"/>
      <c r="K63" s="3099"/>
      <c r="L63" s="3099"/>
      <c r="M63" s="3099"/>
      <c r="N63" s="3099"/>
      <c r="O63" s="3099"/>
      <c r="P63" s="3099"/>
      <c r="Q63" s="3099"/>
      <c r="R63" s="3099"/>
      <c r="S63" s="3099"/>
      <c r="T63" s="3099"/>
      <c r="U63" s="3099"/>
      <c r="V63" s="3099"/>
      <c r="W63" s="3099"/>
    </row>
    <row r="64" spans="1:26" ht="14.25" customHeight="1"/>
    <row r="65" customFormat="1" ht="14.25" customHeight="1"/>
    <row r="66" customFormat="1" ht="14.25" customHeight="1"/>
    <row r="67" customFormat="1" ht="14.25" customHeight="1"/>
    <row r="68" customFormat="1" ht="14.25" customHeight="1"/>
    <row r="69" customFormat="1" ht="14.25" customHeight="1"/>
    <row r="70" customFormat="1" ht="14.25" customHeight="1"/>
    <row r="71" customFormat="1" ht="14.25" customHeight="1"/>
    <row r="72" customFormat="1" ht="14.25" customHeight="1"/>
    <row r="73" customFormat="1" ht="14.25" customHeight="1"/>
    <row r="74" customFormat="1" ht="14.25" customHeight="1"/>
    <row r="75" customFormat="1" ht="14.25" customHeight="1"/>
    <row r="76" customFormat="1" ht="14.25" customHeight="1"/>
    <row r="77" customFormat="1" ht="14.25" customHeight="1"/>
    <row r="78" customFormat="1" ht="14.25" customHeight="1"/>
    <row r="79" customFormat="1" ht="14.25" customHeight="1"/>
    <row r="80" customFormat="1" ht="14.25" customHeight="1"/>
  </sheetData>
  <mergeCells count="88">
    <mergeCell ref="A60:Y60"/>
    <mergeCell ref="A61:Y61"/>
    <mergeCell ref="A63:W63"/>
    <mergeCell ref="L47:M47"/>
    <mergeCell ref="N47:O47"/>
    <mergeCell ref="P47:Q47"/>
    <mergeCell ref="R47:S47"/>
    <mergeCell ref="T47:U47"/>
    <mergeCell ref="V47:W47"/>
    <mergeCell ref="B47:C47"/>
    <mergeCell ref="D47:E47"/>
    <mergeCell ref="F47:G47"/>
    <mergeCell ref="H47:I47"/>
    <mergeCell ref="J47:K47"/>
    <mergeCell ref="A42:W42"/>
    <mergeCell ref="A45:A48"/>
    <mergeCell ref="B45:Y45"/>
    <mergeCell ref="B46:C46"/>
    <mergeCell ref="D46:E46"/>
    <mergeCell ref="F46:G46"/>
    <mergeCell ref="H46:I46"/>
    <mergeCell ref="J46:K46"/>
    <mergeCell ref="L46:M46"/>
    <mergeCell ref="N46:O46"/>
    <mergeCell ref="P46:Q46"/>
    <mergeCell ref="R46:S46"/>
    <mergeCell ref="T46:U46"/>
    <mergeCell ref="V46:W46"/>
    <mergeCell ref="X46:Y46"/>
    <mergeCell ref="X47:Y47"/>
    <mergeCell ref="R26:S26"/>
    <mergeCell ref="T26:U26"/>
    <mergeCell ref="V26:W26"/>
    <mergeCell ref="X26:Y26"/>
    <mergeCell ref="A39:Y39"/>
    <mergeCell ref="A40:Y40"/>
    <mergeCell ref="V25:W25"/>
    <mergeCell ref="X25:Y25"/>
    <mergeCell ref="B26:C26"/>
    <mergeCell ref="D26:E26"/>
    <mergeCell ref="F26:G26"/>
    <mergeCell ref="H26:I26"/>
    <mergeCell ref="J26:K26"/>
    <mergeCell ref="L26:M26"/>
    <mergeCell ref="N26:O26"/>
    <mergeCell ref="P26:Q26"/>
    <mergeCell ref="J25:K25"/>
    <mergeCell ref="L25:M25"/>
    <mergeCell ref="N25:O25"/>
    <mergeCell ref="P25:Q25"/>
    <mergeCell ref="R25:S25"/>
    <mergeCell ref="T25:U25"/>
    <mergeCell ref="X5:Y5"/>
    <mergeCell ref="A18:Y18"/>
    <mergeCell ref="A19:Y19"/>
    <mergeCell ref="A21:W21"/>
    <mergeCell ref="A24:A27"/>
    <mergeCell ref="B24:Y24"/>
    <mergeCell ref="B25:C25"/>
    <mergeCell ref="D25:E25"/>
    <mergeCell ref="F25:G25"/>
    <mergeCell ref="H25:I25"/>
    <mergeCell ref="L5:M5"/>
    <mergeCell ref="N5:O5"/>
    <mergeCell ref="P5:Q5"/>
    <mergeCell ref="R5:S5"/>
    <mergeCell ref="T5:U5"/>
    <mergeCell ref="V5:W5"/>
    <mergeCell ref="P4:Q4"/>
    <mergeCell ref="R4:S4"/>
    <mergeCell ref="T4:U4"/>
    <mergeCell ref="V4:W4"/>
    <mergeCell ref="A1:Y1"/>
    <mergeCell ref="A3:A6"/>
    <mergeCell ref="B3:Y3"/>
    <mergeCell ref="B4:C4"/>
    <mergeCell ref="D4:E4"/>
    <mergeCell ref="F4:G4"/>
    <mergeCell ref="H4:I4"/>
    <mergeCell ref="J4:K4"/>
    <mergeCell ref="L4:M4"/>
    <mergeCell ref="N4:O4"/>
    <mergeCell ref="X4:Y4"/>
    <mergeCell ref="B5:C5"/>
    <mergeCell ref="D5:E5"/>
    <mergeCell ref="F5:G5"/>
    <mergeCell ref="H5:I5"/>
    <mergeCell ref="J5:K5"/>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3116B-593A-4126-A04B-BEFB9F387100}">
  <dimension ref="A1:K85"/>
  <sheetViews>
    <sheetView workbookViewId="0">
      <selection sqref="A1:I1"/>
    </sheetView>
  </sheetViews>
  <sheetFormatPr defaultColWidth="9" defaultRowHeight="14"/>
  <cols>
    <col min="1" max="1" width="14.33203125" style="63" customWidth="1"/>
    <col min="2" max="9" width="11.33203125" style="45" customWidth="1"/>
    <col min="10" max="10" width="10.08203125" style="45" customWidth="1"/>
    <col min="11" max="11" width="9" style="54"/>
    <col min="12" max="16384" width="9" style="45"/>
  </cols>
  <sheetData>
    <row r="1" spans="1:11" ht="25">
      <c r="A1" s="2453" t="s">
        <v>1596</v>
      </c>
      <c r="B1" s="2453"/>
      <c r="C1" s="2453"/>
      <c r="D1" s="2453"/>
      <c r="E1" s="2453"/>
      <c r="F1" s="2453"/>
      <c r="G1" s="2453"/>
      <c r="H1" s="2453"/>
      <c r="I1" s="2453"/>
      <c r="J1" s="1049"/>
    </row>
    <row r="2" spans="1:11" ht="14.5" thickBot="1"/>
    <row r="3" spans="1:11" ht="39.75" customHeight="1" thickTop="1" thickBot="1">
      <c r="A3" s="2730" t="s">
        <v>925</v>
      </c>
      <c r="B3" s="2731"/>
      <c r="C3" s="2731"/>
      <c r="D3" s="2731"/>
      <c r="E3" s="2731"/>
      <c r="F3" s="2731"/>
      <c r="G3" s="2731"/>
      <c r="H3" s="2731"/>
      <c r="I3" s="2732"/>
    </row>
    <row r="4" spans="1:11" ht="14.5" thickTop="1">
      <c r="A4" s="7"/>
      <c r="B4" s="7"/>
      <c r="C4" s="7"/>
      <c r="D4" s="7"/>
      <c r="E4" s="7"/>
      <c r="F4" s="7"/>
      <c r="G4" s="7"/>
      <c r="H4" s="7"/>
      <c r="I4" s="7"/>
    </row>
    <row r="5" spans="1:11" ht="17.5">
      <c r="A5" s="2638" t="s">
        <v>338</v>
      </c>
      <c r="B5" s="2695" t="s">
        <v>926</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1043">
        <v>140300</v>
      </c>
      <c r="C8" s="1035">
        <v>0.13500000000000001</v>
      </c>
      <c r="D8" s="1035">
        <v>0.123</v>
      </c>
      <c r="E8" s="341">
        <v>0.14699999999999999</v>
      </c>
      <c r="F8" s="1177">
        <v>31600</v>
      </c>
      <c r="G8" s="1035">
        <v>0.188</v>
      </c>
      <c r="H8" s="1035">
        <v>0.159</v>
      </c>
      <c r="I8" s="1035">
        <v>0.221</v>
      </c>
    </row>
    <row r="9" spans="1:11">
      <c r="A9" s="1036">
        <v>2012</v>
      </c>
      <c r="B9" s="1045">
        <v>143100</v>
      </c>
      <c r="C9" s="1037">
        <v>0.13400000000000001</v>
      </c>
      <c r="D9" s="1037">
        <v>0.123</v>
      </c>
      <c r="E9" s="343">
        <v>0.14599999999999999</v>
      </c>
      <c r="F9" s="1178">
        <v>36600</v>
      </c>
      <c r="G9" s="1037">
        <v>0.187</v>
      </c>
      <c r="H9" s="1037">
        <v>0.156</v>
      </c>
      <c r="I9" s="1037">
        <v>0.223</v>
      </c>
    </row>
    <row r="10" spans="1:11">
      <c r="A10" s="738">
        <v>2013</v>
      </c>
      <c r="B10" s="1043">
        <v>141600</v>
      </c>
      <c r="C10" s="1035">
        <v>0.13</v>
      </c>
      <c r="D10" s="1035">
        <v>0.12</v>
      </c>
      <c r="E10" s="341">
        <v>0.14099999999999999</v>
      </c>
      <c r="F10" s="1177">
        <v>36600</v>
      </c>
      <c r="G10" s="1035">
        <v>0.188</v>
      </c>
      <c r="H10" s="1035">
        <v>0.16200000000000001</v>
      </c>
      <c r="I10" s="1035">
        <v>0.218</v>
      </c>
    </row>
    <row r="11" spans="1:11">
      <c r="A11" s="1036">
        <v>2014</v>
      </c>
      <c r="B11" s="1045">
        <v>143700</v>
      </c>
      <c r="C11" s="1037">
        <v>0.13</v>
      </c>
      <c r="D11" s="1037">
        <v>0.11899999999999999</v>
      </c>
      <c r="E11" s="343">
        <v>0.14199999999999999</v>
      </c>
      <c r="F11" s="1178">
        <v>41100</v>
      </c>
      <c r="G11" s="1037">
        <v>0.20799999999999999</v>
      </c>
      <c r="H11" s="1037">
        <v>0.17899999999999999</v>
      </c>
      <c r="I11" s="1037">
        <v>0.24</v>
      </c>
    </row>
    <row r="12" spans="1:11">
      <c r="A12" s="738">
        <v>2015</v>
      </c>
      <c r="B12" s="1043">
        <v>148000</v>
      </c>
      <c r="C12" s="1035">
        <v>0.13300000000000001</v>
      </c>
      <c r="D12" s="1035">
        <v>0.121</v>
      </c>
      <c r="E12" s="341">
        <v>0.14499999999999999</v>
      </c>
      <c r="F12" s="1177">
        <v>37500</v>
      </c>
      <c r="G12" s="1035">
        <v>0.17899999999999999</v>
      </c>
      <c r="H12" s="1035">
        <v>0.15</v>
      </c>
      <c r="I12" s="1035">
        <v>0.21199999999999999</v>
      </c>
    </row>
    <row r="13" spans="1:11">
      <c r="A13" s="1036">
        <v>2016</v>
      </c>
      <c r="B13" s="1045">
        <v>170700</v>
      </c>
      <c r="C13" s="1037">
        <v>0.152</v>
      </c>
      <c r="D13" s="1037">
        <v>0.14099999999999999</v>
      </c>
      <c r="E13" s="343">
        <v>0.16400000000000001</v>
      </c>
      <c r="F13" s="1178">
        <v>43000</v>
      </c>
      <c r="G13" s="1037">
        <v>0.214</v>
      </c>
      <c r="H13" s="1037">
        <v>0.185</v>
      </c>
      <c r="I13" s="1037">
        <v>0.246</v>
      </c>
    </row>
    <row r="14" spans="1:11">
      <c r="A14" s="738">
        <v>2017</v>
      </c>
      <c r="B14" s="1043">
        <v>163000</v>
      </c>
      <c r="C14" s="1035">
        <v>0.14599999999999999</v>
      </c>
      <c r="D14" s="1035">
        <v>0.13500000000000001</v>
      </c>
      <c r="E14" s="341">
        <v>0.158</v>
      </c>
      <c r="F14" s="1177">
        <v>44000</v>
      </c>
      <c r="G14" s="1035">
        <v>0.22</v>
      </c>
      <c r="H14" s="1035">
        <v>0.193</v>
      </c>
      <c r="I14" s="1035">
        <v>0.248</v>
      </c>
    </row>
    <row r="15" spans="1:11">
      <c r="A15" s="1036">
        <v>2018</v>
      </c>
      <c r="B15" s="1045">
        <v>174100</v>
      </c>
      <c r="C15" s="1037">
        <v>0.156</v>
      </c>
      <c r="D15" s="1037">
        <v>0.14499999999999999</v>
      </c>
      <c r="E15" s="343">
        <v>0.16800000000000001</v>
      </c>
      <c r="F15" s="1178">
        <v>39300</v>
      </c>
      <c r="G15" s="1037">
        <v>0.20100000000000001</v>
      </c>
      <c r="H15" s="1037">
        <v>0.17499999999999999</v>
      </c>
      <c r="I15" s="1037">
        <v>0.23</v>
      </c>
    </row>
    <row r="16" spans="1:11">
      <c r="A16" s="92">
        <v>2019</v>
      </c>
      <c r="B16" s="1043">
        <v>187000</v>
      </c>
      <c r="C16" s="1035">
        <v>0.16900000000000001</v>
      </c>
      <c r="D16" s="1035">
        <v>0.158</v>
      </c>
      <c r="E16" s="341">
        <v>0.18099999999999999</v>
      </c>
      <c r="F16" s="1177">
        <v>44300</v>
      </c>
      <c r="G16" s="1035">
        <v>0.23699999999999999</v>
      </c>
      <c r="H16" s="1035">
        <v>0.20799999999999999</v>
      </c>
      <c r="I16" s="1035">
        <v>0.26700000000000002</v>
      </c>
    </row>
    <row r="17" spans="1:11">
      <c r="A17" s="1038">
        <v>2020</v>
      </c>
      <c r="B17" s="1045">
        <v>176100</v>
      </c>
      <c r="C17" s="1037">
        <v>0.16</v>
      </c>
      <c r="D17" s="1037">
        <v>0.14899999999999999</v>
      </c>
      <c r="E17" s="343">
        <v>0.17199999999999999</v>
      </c>
      <c r="F17" s="1178">
        <v>42900</v>
      </c>
      <c r="G17" s="1037">
        <v>0.21199999999999999</v>
      </c>
      <c r="H17" s="1037">
        <v>0.184</v>
      </c>
      <c r="I17" s="1037">
        <v>0.24199999999999999</v>
      </c>
    </row>
    <row r="18" spans="1:11">
      <c r="A18" s="92">
        <v>2021</v>
      </c>
      <c r="B18" s="51">
        <v>191800</v>
      </c>
      <c r="C18" s="1515">
        <v>0.16900000000000001</v>
      </c>
      <c r="D18" s="1515">
        <v>0.157</v>
      </c>
      <c r="E18" s="1853">
        <v>0.18099999999999999</v>
      </c>
      <c r="F18" s="1533">
        <v>49100</v>
      </c>
      <c r="G18" s="1515">
        <v>0.22</v>
      </c>
      <c r="H18" s="1515">
        <v>0.192</v>
      </c>
      <c r="I18" s="1515">
        <v>0.251</v>
      </c>
    </row>
    <row r="19" spans="1:11">
      <c r="A19" s="7"/>
      <c r="B19" s="7"/>
      <c r="C19" s="7"/>
      <c r="D19" s="7"/>
      <c r="E19" s="7"/>
      <c r="F19" s="7"/>
      <c r="G19" s="7"/>
      <c r="H19" s="7"/>
      <c r="I19" s="7"/>
    </row>
    <row r="20" spans="1:11">
      <c r="A20" s="2779" t="s">
        <v>664</v>
      </c>
      <c r="B20" s="2780"/>
      <c r="C20" s="2780"/>
      <c r="D20" s="2780"/>
      <c r="E20" s="2780"/>
      <c r="F20" s="2780"/>
      <c r="G20" s="2780"/>
      <c r="H20" s="2780"/>
      <c r="I20" s="2780"/>
    </row>
    <row r="21" spans="1:11">
      <c r="B21" s="63"/>
      <c r="C21" s="63"/>
      <c r="D21" s="63"/>
      <c r="E21" s="63"/>
      <c r="F21" s="63"/>
      <c r="G21" s="63"/>
      <c r="H21" s="63"/>
      <c r="I21" s="63"/>
    </row>
    <row r="22" spans="1:11">
      <c r="B22" s="63"/>
      <c r="C22" s="63"/>
      <c r="D22" s="63"/>
      <c r="E22" s="63"/>
      <c r="F22" s="63"/>
      <c r="G22" s="63"/>
      <c r="H22" s="63"/>
      <c r="I22" s="63"/>
    </row>
    <row r="23" spans="1:11" ht="49.5" customHeight="1">
      <c r="A23" s="2842" t="s">
        <v>672</v>
      </c>
      <c r="B23" s="2843"/>
      <c r="C23" s="2843"/>
      <c r="D23" s="2843"/>
      <c r="E23" s="2843"/>
      <c r="F23" s="2843"/>
      <c r="G23" s="2843"/>
      <c r="H23" s="2843"/>
      <c r="I23" s="2844"/>
    </row>
    <row r="24" spans="1:11">
      <c r="A24" s="7"/>
      <c r="B24" s="7"/>
      <c r="C24" s="7"/>
      <c r="D24" s="7"/>
      <c r="E24" s="7"/>
      <c r="F24" s="7"/>
      <c r="G24" s="7"/>
      <c r="H24" s="7"/>
      <c r="I24" s="7"/>
    </row>
    <row r="25" spans="1:11" ht="17.5">
      <c r="A25" s="2638" t="s">
        <v>338</v>
      </c>
      <c r="B25" s="2712" t="s">
        <v>926</v>
      </c>
      <c r="C25" s="2713"/>
      <c r="D25" s="2713"/>
      <c r="E25" s="2713"/>
      <c r="F25" s="2713"/>
      <c r="G25" s="2713"/>
      <c r="H25" s="2713"/>
      <c r="I25" s="2713"/>
      <c r="K25" s="29"/>
    </row>
    <row r="26" spans="1:11" ht="17.5">
      <c r="A26" s="2638"/>
      <c r="B26" s="2640" t="s">
        <v>699</v>
      </c>
      <c r="C26" s="2641"/>
      <c r="D26" s="2641"/>
      <c r="E26" s="2642"/>
      <c r="F26" s="2640" t="s">
        <v>700</v>
      </c>
      <c r="G26" s="2641"/>
      <c r="H26" s="2641"/>
      <c r="I26" s="2643"/>
      <c r="K26" s="29"/>
    </row>
    <row r="27" spans="1:11" s="66" customFormat="1" ht="27.5">
      <c r="A27" s="2639"/>
      <c r="B27" s="1031" t="s">
        <v>661</v>
      </c>
      <c r="C27" s="1032" t="s">
        <v>86</v>
      </c>
      <c r="D27" s="1032" t="s">
        <v>662</v>
      </c>
      <c r="E27" s="1033" t="s">
        <v>663</v>
      </c>
      <c r="F27" s="1031" t="s">
        <v>661</v>
      </c>
      <c r="G27" s="1032" t="s">
        <v>86</v>
      </c>
      <c r="H27" s="1032" t="s">
        <v>662</v>
      </c>
      <c r="I27" s="1034" t="s">
        <v>663</v>
      </c>
      <c r="K27" s="49"/>
    </row>
    <row r="28" spans="1:11">
      <c r="A28" s="738">
        <v>2011</v>
      </c>
      <c r="B28" s="1043">
        <v>139700</v>
      </c>
      <c r="C28" s="1035">
        <v>0.13800000000000001</v>
      </c>
      <c r="D28" s="1035">
        <v>0.125</v>
      </c>
      <c r="E28" s="341">
        <v>0.151</v>
      </c>
      <c r="F28" s="366">
        <v>31500</v>
      </c>
      <c r="G28" s="1035">
        <v>0.186</v>
      </c>
      <c r="H28" s="1035">
        <v>0.159</v>
      </c>
      <c r="I28" s="1035">
        <v>0.217</v>
      </c>
    </row>
    <row r="29" spans="1:11">
      <c r="A29" s="1036">
        <v>2012</v>
      </c>
      <c r="B29" s="1045">
        <v>142100</v>
      </c>
      <c r="C29" s="1037">
        <v>0.13700000000000001</v>
      </c>
      <c r="D29" s="1037">
        <v>0.125</v>
      </c>
      <c r="E29" s="343">
        <v>0.15</v>
      </c>
      <c r="F29" s="374">
        <v>36200</v>
      </c>
      <c r="G29" s="1037">
        <v>0.17899999999999999</v>
      </c>
      <c r="H29" s="1037">
        <v>0.15</v>
      </c>
      <c r="I29" s="1037">
        <v>0.21299999999999999</v>
      </c>
    </row>
    <row r="30" spans="1:11">
      <c r="A30" s="738">
        <v>2013</v>
      </c>
      <c r="B30" s="1043">
        <v>141100</v>
      </c>
      <c r="C30" s="1035">
        <v>0.13100000000000001</v>
      </c>
      <c r="D30" s="1035">
        <v>0.121</v>
      </c>
      <c r="E30" s="341">
        <v>0.14299999999999999</v>
      </c>
      <c r="F30" s="366">
        <v>36500</v>
      </c>
      <c r="G30" s="1035">
        <v>0.183</v>
      </c>
      <c r="H30" s="1035">
        <v>0.157</v>
      </c>
      <c r="I30" s="1035">
        <v>0.21299999999999999</v>
      </c>
    </row>
    <row r="31" spans="1:11">
      <c r="A31" s="1036">
        <v>2014</v>
      </c>
      <c r="B31" s="1045">
        <v>142900</v>
      </c>
      <c r="C31" s="1037">
        <v>0.13500000000000001</v>
      </c>
      <c r="D31" s="1037">
        <v>0.123</v>
      </c>
      <c r="E31" s="343">
        <v>0.14699999999999999</v>
      </c>
      <c r="F31" s="374">
        <v>41100</v>
      </c>
      <c r="G31" s="1037">
        <v>0.2</v>
      </c>
      <c r="H31" s="1037">
        <v>0.17299999999999999</v>
      </c>
      <c r="I31" s="1037">
        <v>0.22900000000000001</v>
      </c>
    </row>
    <row r="32" spans="1:11">
      <c r="A32" s="738">
        <v>2015</v>
      </c>
      <c r="B32" s="1043">
        <v>146700</v>
      </c>
      <c r="C32" s="1035">
        <v>0.13500000000000001</v>
      </c>
      <c r="D32" s="1035">
        <v>0.124</v>
      </c>
      <c r="E32" s="341">
        <v>0.14799999999999999</v>
      </c>
      <c r="F32" s="366">
        <v>37000</v>
      </c>
      <c r="G32" s="1035">
        <v>0.17699999999999999</v>
      </c>
      <c r="H32" s="1035">
        <v>0.15</v>
      </c>
      <c r="I32" s="1035">
        <v>0.20799999999999999</v>
      </c>
    </row>
    <row r="33" spans="1:11">
      <c r="A33" s="1036">
        <v>2016</v>
      </c>
      <c r="B33" s="1045">
        <v>169200</v>
      </c>
      <c r="C33" s="1037">
        <v>0.156</v>
      </c>
      <c r="D33" s="1037">
        <v>0.14399999999999999</v>
      </c>
      <c r="E33" s="343">
        <v>0.16900000000000001</v>
      </c>
      <c r="F33" s="374">
        <v>42300</v>
      </c>
      <c r="G33" s="1037">
        <v>0.20399999999999999</v>
      </c>
      <c r="H33" s="1037">
        <v>0.17799999999999999</v>
      </c>
      <c r="I33" s="1037">
        <v>0.23300000000000001</v>
      </c>
    </row>
    <row r="34" spans="1:11">
      <c r="A34" s="738">
        <v>2017</v>
      </c>
      <c r="B34" s="1043">
        <v>161100</v>
      </c>
      <c r="C34" s="1035">
        <v>0.14899999999999999</v>
      </c>
      <c r="D34" s="1035">
        <v>0.13700000000000001</v>
      </c>
      <c r="E34" s="341">
        <v>0.161</v>
      </c>
      <c r="F34" s="366">
        <v>43300</v>
      </c>
      <c r="G34" s="1035">
        <v>0.21299999999999999</v>
      </c>
      <c r="H34" s="1035">
        <v>0.188</v>
      </c>
      <c r="I34" s="1035">
        <v>0.24</v>
      </c>
    </row>
    <row r="35" spans="1:11">
      <c r="A35" s="1036">
        <v>2018</v>
      </c>
      <c r="B35" s="1045">
        <v>172100</v>
      </c>
      <c r="C35" s="1037">
        <v>0.16400000000000001</v>
      </c>
      <c r="D35" s="1037">
        <v>0.152</v>
      </c>
      <c r="E35" s="343">
        <v>0.17699999999999999</v>
      </c>
      <c r="F35" s="374">
        <v>38900</v>
      </c>
      <c r="G35" s="1037">
        <v>0.19600000000000001</v>
      </c>
      <c r="H35" s="1037">
        <v>0.17100000000000001</v>
      </c>
      <c r="I35" s="1037">
        <v>0.224</v>
      </c>
    </row>
    <row r="36" spans="1:11">
      <c r="A36" s="92">
        <v>2019</v>
      </c>
      <c r="B36" s="1043">
        <v>185600</v>
      </c>
      <c r="C36" s="1035">
        <v>0.17599999999999999</v>
      </c>
      <c r="D36" s="1035">
        <v>0.16400000000000001</v>
      </c>
      <c r="E36" s="341">
        <v>0.188</v>
      </c>
      <c r="F36" s="366">
        <v>44000</v>
      </c>
      <c r="G36" s="1035">
        <v>0.23</v>
      </c>
      <c r="H36" s="1035">
        <v>0.20300000000000001</v>
      </c>
      <c r="I36" s="1035">
        <v>0.25900000000000001</v>
      </c>
    </row>
    <row r="37" spans="1:11">
      <c r="A37" s="1038">
        <v>2020</v>
      </c>
      <c r="B37" s="1045">
        <v>175100</v>
      </c>
      <c r="C37" s="1037">
        <v>0.16700000000000001</v>
      </c>
      <c r="D37" s="1037">
        <v>0.155</v>
      </c>
      <c r="E37" s="343">
        <v>0.18</v>
      </c>
      <c r="F37" s="374">
        <v>42900</v>
      </c>
      <c r="G37" s="1037">
        <v>0.20799999999999999</v>
      </c>
      <c r="H37" s="1037">
        <v>0.182</v>
      </c>
      <c r="I37" s="1037">
        <v>0.23799999999999999</v>
      </c>
    </row>
    <row r="38" spans="1:11">
      <c r="A38" s="92">
        <v>2021</v>
      </c>
      <c r="B38" s="51">
        <v>191100</v>
      </c>
      <c r="C38" s="1515">
        <v>0.18</v>
      </c>
      <c r="D38" s="1515">
        <v>0.16700000000000001</v>
      </c>
      <c r="E38" s="1853">
        <v>0.193</v>
      </c>
      <c r="F38" s="1533">
        <v>49100</v>
      </c>
      <c r="G38" s="1515">
        <v>0.22</v>
      </c>
      <c r="H38" s="1515">
        <v>0.193</v>
      </c>
      <c r="I38" s="1515">
        <v>0.25</v>
      </c>
    </row>
    <row r="39" spans="1:11">
      <c r="A39" s="7"/>
      <c r="B39" s="7"/>
      <c r="C39" s="7"/>
      <c r="D39" s="7"/>
      <c r="E39" s="7"/>
      <c r="F39" s="7"/>
      <c r="G39" s="7"/>
      <c r="H39" s="7"/>
      <c r="I39" s="7"/>
    </row>
    <row r="40" spans="1:11">
      <c r="A40" s="2779" t="s">
        <v>664</v>
      </c>
      <c r="B40" s="2780"/>
      <c r="C40" s="2780"/>
      <c r="D40" s="2780"/>
      <c r="E40" s="2780"/>
      <c r="F40" s="2780"/>
      <c r="G40" s="2780"/>
      <c r="H40" s="2780"/>
      <c r="I40" s="2780"/>
    </row>
    <row r="41" spans="1:11">
      <c r="B41" s="63"/>
      <c r="C41" s="63"/>
      <c r="D41" s="63"/>
      <c r="E41" s="63"/>
      <c r="F41" s="63"/>
      <c r="G41" s="63"/>
      <c r="H41" s="63"/>
      <c r="I41" s="63"/>
    </row>
    <row r="42" spans="1:11" ht="58" customHeight="1">
      <c r="A42" s="2795" t="s">
        <v>665</v>
      </c>
      <c r="B42" s="2795"/>
      <c r="C42" s="2795"/>
      <c r="D42" s="2795"/>
      <c r="E42" s="2795"/>
      <c r="F42" s="2795"/>
      <c r="G42" s="2795"/>
      <c r="H42" s="2795"/>
      <c r="I42" s="2795"/>
    </row>
    <row r="43" spans="1:11">
      <c r="B43" s="63"/>
      <c r="C43" s="63"/>
      <c r="D43" s="63"/>
      <c r="E43" s="63"/>
      <c r="F43" s="63"/>
      <c r="G43" s="63"/>
      <c r="H43" s="63"/>
      <c r="I43" s="63"/>
    </row>
    <row r="45" spans="1:11" ht="14.5" thickBot="1"/>
    <row r="46" spans="1:11" ht="41.25" customHeight="1" thickTop="1" thickBot="1">
      <c r="A46" s="2730" t="s">
        <v>925</v>
      </c>
      <c r="B46" s="2731"/>
      <c r="C46" s="2731"/>
      <c r="D46" s="2731"/>
      <c r="E46" s="2731"/>
      <c r="F46" s="2731"/>
      <c r="G46" s="2731"/>
      <c r="H46" s="2731"/>
      <c r="I46" s="2732"/>
    </row>
    <row r="47" spans="1:11" ht="14.5" thickTop="1">
      <c r="A47" s="7"/>
      <c r="B47" s="7"/>
      <c r="C47" s="7"/>
      <c r="D47" s="7"/>
      <c r="E47" s="7"/>
      <c r="F47" s="7"/>
      <c r="G47" s="7"/>
      <c r="H47" s="7"/>
      <c r="I47" s="7"/>
    </row>
    <row r="48" spans="1:11" ht="17.5">
      <c r="A48" s="2638" t="s">
        <v>338</v>
      </c>
      <c r="B48" s="2695" t="s">
        <v>927</v>
      </c>
      <c r="C48" s="2696"/>
      <c r="D48" s="2696"/>
      <c r="E48" s="2696"/>
      <c r="F48" s="2696"/>
      <c r="G48" s="2696"/>
      <c r="H48" s="2696"/>
      <c r="I48" s="2696"/>
      <c r="K48" s="29"/>
    </row>
    <row r="49" spans="1:11" ht="17.5">
      <c r="A49" s="2638"/>
      <c r="B49" s="2640" t="s">
        <v>659</v>
      </c>
      <c r="C49" s="2641"/>
      <c r="D49" s="2641"/>
      <c r="E49" s="2642"/>
      <c r="F49" s="2748" t="s">
        <v>660</v>
      </c>
      <c r="G49" s="2748"/>
      <c r="H49" s="2748"/>
      <c r="I49" s="2749"/>
      <c r="K49" s="29"/>
    </row>
    <row r="50" spans="1:11" s="66" customFormat="1" ht="27.5">
      <c r="A50" s="2639"/>
      <c r="B50" s="1031" t="s">
        <v>661</v>
      </c>
      <c r="C50" s="1032" t="s">
        <v>86</v>
      </c>
      <c r="D50" s="1032" t="s">
        <v>662</v>
      </c>
      <c r="E50" s="1033" t="s">
        <v>663</v>
      </c>
      <c r="F50" s="1031" t="s">
        <v>661</v>
      </c>
      <c r="G50" s="1032" t="s">
        <v>86</v>
      </c>
      <c r="H50" s="1032" t="s">
        <v>662</v>
      </c>
      <c r="I50" s="1034" t="s">
        <v>663</v>
      </c>
      <c r="K50" s="49"/>
    </row>
    <row r="51" spans="1:11">
      <c r="A51" s="738">
        <v>2011</v>
      </c>
      <c r="B51" s="1053">
        <v>88800</v>
      </c>
      <c r="C51" s="1054">
        <v>8.5000000000000006E-2</v>
      </c>
      <c r="D51" s="1054">
        <v>7.5999999999999998E-2</v>
      </c>
      <c r="E51" s="1055">
        <v>9.6000000000000002E-2</v>
      </c>
      <c r="F51" s="366">
        <v>22000</v>
      </c>
      <c r="G51" s="1035">
        <v>0.13100000000000001</v>
      </c>
      <c r="H51" s="1035">
        <v>0.107</v>
      </c>
      <c r="I51" s="1035">
        <v>0.159</v>
      </c>
    </row>
    <row r="52" spans="1:11">
      <c r="A52" s="1036">
        <v>2012</v>
      </c>
      <c r="B52" s="1056">
        <v>90700</v>
      </c>
      <c r="C52" s="1057">
        <v>8.5000000000000006E-2</v>
      </c>
      <c r="D52" s="1057">
        <v>7.5999999999999998E-2</v>
      </c>
      <c r="E52" s="1058">
        <v>9.5000000000000001E-2</v>
      </c>
      <c r="F52" s="374">
        <v>23700</v>
      </c>
      <c r="G52" s="1037">
        <v>0.121</v>
      </c>
      <c r="H52" s="1037">
        <v>9.7000000000000003E-2</v>
      </c>
      <c r="I52" s="1037">
        <v>0.15</v>
      </c>
    </row>
    <row r="53" spans="1:11">
      <c r="A53" s="738">
        <v>2013</v>
      </c>
      <c r="B53" s="1053">
        <v>89400</v>
      </c>
      <c r="C53" s="1054">
        <v>8.2000000000000003E-2</v>
      </c>
      <c r="D53" s="1054">
        <v>7.3999999999999996E-2</v>
      </c>
      <c r="E53" s="1055">
        <v>9.0999999999999998E-2</v>
      </c>
      <c r="F53" s="366">
        <v>22900</v>
      </c>
      <c r="G53" s="1035">
        <v>0.11799999999999999</v>
      </c>
      <c r="H53" s="1035">
        <v>9.7000000000000003E-2</v>
      </c>
      <c r="I53" s="1035">
        <v>0.14199999999999999</v>
      </c>
    </row>
    <row r="54" spans="1:11">
      <c r="A54" s="1036">
        <v>2014</v>
      </c>
      <c r="B54" s="1056">
        <v>93100</v>
      </c>
      <c r="C54" s="1057">
        <v>8.4000000000000005E-2</v>
      </c>
      <c r="D54" s="1057">
        <v>7.5999999999999998E-2</v>
      </c>
      <c r="E54" s="1058">
        <v>9.4E-2</v>
      </c>
      <c r="F54" s="374">
        <v>24900</v>
      </c>
      <c r="G54" s="1037">
        <v>0.126</v>
      </c>
      <c r="H54" s="1037">
        <v>0.105</v>
      </c>
      <c r="I54" s="1037">
        <v>0.151</v>
      </c>
    </row>
    <row r="55" spans="1:11">
      <c r="A55" s="738">
        <v>2015</v>
      </c>
      <c r="B55" s="1053">
        <v>98200</v>
      </c>
      <c r="C55" s="1054">
        <v>8.7999999999999995E-2</v>
      </c>
      <c r="D55" s="1054">
        <v>7.9000000000000001E-2</v>
      </c>
      <c r="E55" s="1055">
        <v>9.8000000000000004E-2</v>
      </c>
      <c r="F55" s="366">
        <v>25400</v>
      </c>
      <c r="G55" s="1035">
        <v>0.121</v>
      </c>
      <c r="H55" s="1035">
        <v>9.6000000000000002E-2</v>
      </c>
      <c r="I55" s="1035">
        <v>0.152</v>
      </c>
    </row>
    <row r="56" spans="1:11">
      <c r="A56" s="1036">
        <v>2016</v>
      </c>
      <c r="B56" s="1056">
        <v>103400</v>
      </c>
      <c r="C56" s="1057">
        <v>9.1999999999999998E-2</v>
      </c>
      <c r="D56" s="1057">
        <v>8.3000000000000004E-2</v>
      </c>
      <c r="E56" s="1058">
        <v>0.10199999999999999</v>
      </c>
      <c r="F56" s="374">
        <v>26000</v>
      </c>
      <c r="G56" s="1037">
        <v>0.13</v>
      </c>
      <c r="H56" s="1037">
        <v>0.107</v>
      </c>
      <c r="I56" s="1037">
        <v>0.156</v>
      </c>
    </row>
    <row r="57" spans="1:11">
      <c r="A57" s="738">
        <v>2017</v>
      </c>
      <c r="B57" s="1053">
        <v>106400</v>
      </c>
      <c r="C57" s="1054">
        <v>9.5000000000000001E-2</v>
      </c>
      <c r="D57" s="1054">
        <v>8.5999999999999993E-2</v>
      </c>
      <c r="E57" s="1055">
        <v>0.105</v>
      </c>
      <c r="F57" s="366">
        <v>29400</v>
      </c>
      <c r="G57" s="1035">
        <v>0.14699999999999999</v>
      </c>
      <c r="H57" s="1035">
        <v>0.125</v>
      </c>
      <c r="I57" s="1035">
        <v>0.17199999999999999</v>
      </c>
    </row>
    <row r="58" spans="1:11">
      <c r="A58" s="1036">
        <v>2018</v>
      </c>
      <c r="B58" s="1056">
        <v>110600</v>
      </c>
      <c r="C58" s="1057">
        <v>9.9000000000000005E-2</v>
      </c>
      <c r="D58" s="1057">
        <v>9.0999999999999998E-2</v>
      </c>
      <c r="E58" s="1058">
        <v>0.109</v>
      </c>
      <c r="F58" s="374">
        <v>27000</v>
      </c>
      <c r="G58" s="1037">
        <v>0.13800000000000001</v>
      </c>
      <c r="H58" s="1037">
        <v>0.11700000000000001</v>
      </c>
      <c r="I58" s="1037">
        <v>0.16300000000000001</v>
      </c>
    </row>
    <row r="59" spans="1:11">
      <c r="A59" s="92">
        <v>2019</v>
      </c>
      <c r="B59" s="1053">
        <v>123100</v>
      </c>
      <c r="C59" s="1054">
        <v>0.111</v>
      </c>
      <c r="D59" s="1054">
        <v>0.10199999999999999</v>
      </c>
      <c r="E59" s="1055">
        <v>0.121</v>
      </c>
      <c r="F59" s="366">
        <v>28800</v>
      </c>
      <c r="G59" s="1035">
        <v>0.154</v>
      </c>
      <c r="H59" s="1035">
        <v>0.13100000000000001</v>
      </c>
      <c r="I59" s="1035">
        <v>0.18</v>
      </c>
    </row>
    <row r="60" spans="1:11">
      <c r="A60" s="1038">
        <v>2020</v>
      </c>
      <c r="B60" s="1056">
        <v>118000</v>
      </c>
      <c r="C60" s="1057">
        <v>0.107</v>
      </c>
      <c r="D60" s="1057">
        <v>9.8000000000000004E-2</v>
      </c>
      <c r="E60" s="1058">
        <v>0.11700000000000001</v>
      </c>
      <c r="F60" s="374">
        <v>29400</v>
      </c>
      <c r="G60" s="1037">
        <v>0.14499999999999999</v>
      </c>
      <c r="H60" s="1037">
        <v>0.122</v>
      </c>
      <c r="I60" s="1037">
        <v>0.17199999999999999</v>
      </c>
    </row>
    <row r="61" spans="1:11">
      <c r="A61" s="92">
        <v>2021</v>
      </c>
      <c r="B61" s="51">
        <v>121200</v>
      </c>
      <c r="C61" s="1515">
        <v>0.107</v>
      </c>
      <c r="D61" s="1515">
        <v>9.7000000000000003E-2</v>
      </c>
      <c r="E61" s="1516">
        <v>0.11700000000000001</v>
      </c>
      <c r="F61" s="458">
        <v>32200</v>
      </c>
      <c r="G61" s="1515">
        <v>0.14399999999999999</v>
      </c>
      <c r="H61" s="1515">
        <v>0.121</v>
      </c>
      <c r="I61" s="1515">
        <v>0.17100000000000001</v>
      </c>
    </row>
    <row r="62" spans="1:11">
      <c r="A62" s="7"/>
      <c r="B62" s="7"/>
      <c r="C62" s="7"/>
      <c r="D62" s="7"/>
      <c r="E62" s="7"/>
      <c r="F62" s="7"/>
      <c r="G62" s="7"/>
      <c r="H62" s="7"/>
      <c r="I62" s="7"/>
    </row>
    <row r="63" spans="1:11">
      <c r="A63" s="2779" t="s">
        <v>664</v>
      </c>
      <c r="B63" s="2780"/>
      <c r="C63" s="2780"/>
      <c r="D63" s="2780"/>
      <c r="E63" s="2780"/>
      <c r="F63" s="2780"/>
      <c r="G63" s="2780"/>
      <c r="H63" s="2780"/>
      <c r="I63" s="2780"/>
    </row>
    <row r="64" spans="1:11">
      <c r="A64" s="7"/>
      <c r="B64" s="7"/>
      <c r="C64" s="7"/>
      <c r="D64" s="7"/>
      <c r="E64" s="7"/>
      <c r="F64" s="7"/>
      <c r="G64" s="7"/>
      <c r="H64" s="7"/>
      <c r="I64" s="7"/>
    </row>
    <row r="65" spans="1:11">
      <c r="A65" s="7"/>
      <c r="B65" s="7"/>
      <c r="C65" s="7"/>
      <c r="D65" s="7"/>
      <c r="E65" s="7"/>
      <c r="F65" s="7"/>
      <c r="G65" s="7"/>
      <c r="H65" s="7"/>
      <c r="I65" s="7"/>
    </row>
    <row r="66" spans="1:11" ht="42.75" customHeight="1">
      <c r="A66" s="2842" t="s">
        <v>672</v>
      </c>
      <c r="B66" s="2843"/>
      <c r="C66" s="2843"/>
      <c r="D66" s="2843"/>
      <c r="E66" s="2843"/>
      <c r="F66" s="2843"/>
      <c r="G66" s="2843"/>
      <c r="H66" s="2843"/>
      <c r="I66" s="2844"/>
    </row>
    <row r="67" spans="1:11">
      <c r="A67" s="7"/>
      <c r="B67" s="7"/>
      <c r="C67" s="7"/>
      <c r="D67" s="7"/>
      <c r="E67" s="7"/>
      <c r="F67" s="7"/>
      <c r="G67" s="7"/>
      <c r="H67" s="7"/>
      <c r="I67" s="7"/>
    </row>
    <row r="68" spans="1:11" ht="17.5">
      <c r="A68" s="2638" t="s">
        <v>338</v>
      </c>
      <c r="B68" s="2712" t="s">
        <v>927</v>
      </c>
      <c r="C68" s="2713"/>
      <c r="D68" s="2713"/>
      <c r="E68" s="2713"/>
      <c r="F68" s="2713"/>
      <c r="G68" s="2713"/>
      <c r="H68" s="2713"/>
      <c r="I68" s="2713"/>
      <c r="K68" s="29"/>
    </row>
    <row r="69" spans="1:11" ht="17.5">
      <c r="A69" s="2638"/>
      <c r="B69" s="2640" t="s">
        <v>699</v>
      </c>
      <c r="C69" s="2641"/>
      <c r="D69" s="2641"/>
      <c r="E69" s="2642"/>
      <c r="F69" s="2640" t="s">
        <v>700</v>
      </c>
      <c r="G69" s="2641"/>
      <c r="H69" s="2641"/>
      <c r="I69" s="2643"/>
      <c r="K69" s="29"/>
    </row>
    <row r="70" spans="1:11" s="66" customFormat="1" ht="27.5">
      <c r="A70" s="2639"/>
      <c r="B70" s="1031" t="s">
        <v>661</v>
      </c>
      <c r="C70" s="1032" t="s">
        <v>86</v>
      </c>
      <c r="D70" s="1032" t="s">
        <v>662</v>
      </c>
      <c r="E70" s="1033" t="s">
        <v>663</v>
      </c>
      <c r="F70" s="1031" t="s">
        <v>661</v>
      </c>
      <c r="G70" s="1032" t="s">
        <v>86</v>
      </c>
      <c r="H70" s="1032" t="s">
        <v>662</v>
      </c>
      <c r="I70" s="1034" t="s">
        <v>663</v>
      </c>
      <c r="K70" s="49"/>
    </row>
    <row r="71" spans="1:11">
      <c r="A71" s="738">
        <v>2011</v>
      </c>
      <c r="B71" s="1043">
        <v>88500</v>
      </c>
      <c r="C71" s="1035">
        <v>8.6999999999999994E-2</v>
      </c>
      <c r="D71" s="1035">
        <v>7.5999999999999998E-2</v>
      </c>
      <c r="E71" s="341">
        <v>9.8000000000000004E-2</v>
      </c>
      <c r="F71" s="366">
        <v>21900</v>
      </c>
      <c r="G71" s="1035">
        <v>0.13200000000000001</v>
      </c>
      <c r="H71" s="1035">
        <v>0.108</v>
      </c>
      <c r="I71" s="1035">
        <v>0.16</v>
      </c>
    </row>
    <row r="72" spans="1:11">
      <c r="A72" s="1036">
        <v>2012</v>
      </c>
      <c r="B72" s="1045">
        <v>89900</v>
      </c>
      <c r="C72" s="1037">
        <v>8.5999999999999993E-2</v>
      </c>
      <c r="D72" s="1037">
        <v>7.6999999999999999E-2</v>
      </c>
      <c r="E72" s="343">
        <v>9.6000000000000002E-2</v>
      </c>
      <c r="F72" s="374">
        <v>23300</v>
      </c>
      <c r="G72" s="1037">
        <v>0.115</v>
      </c>
      <c r="H72" s="1037">
        <v>9.2999999999999999E-2</v>
      </c>
      <c r="I72" s="1037">
        <v>0.14099999999999999</v>
      </c>
    </row>
    <row r="73" spans="1:11">
      <c r="A73" s="738">
        <v>2013</v>
      </c>
      <c r="B73" s="1043">
        <v>88900</v>
      </c>
      <c r="C73" s="1035">
        <v>8.3000000000000004E-2</v>
      </c>
      <c r="D73" s="1035">
        <v>7.4999999999999997E-2</v>
      </c>
      <c r="E73" s="341">
        <v>9.1999999999999998E-2</v>
      </c>
      <c r="F73" s="366">
        <v>22800</v>
      </c>
      <c r="G73" s="1035">
        <v>0.12</v>
      </c>
      <c r="H73" s="1035">
        <v>9.9000000000000005E-2</v>
      </c>
      <c r="I73" s="1035">
        <v>0.14499999999999999</v>
      </c>
    </row>
    <row r="74" spans="1:11">
      <c r="A74" s="1036">
        <v>2014</v>
      </c>
      <c r="B74" s="1045">
        <v>92300</v>
      </c>
      <c r="C74" s="1037">
        <v>8.7999999999999995E-2</v>
      </c>
      <c r="D74" s="1037">
        <v>7.8E-2</v>
      </c>
      <c r="E74" s="343">
        <v>9.8000000000000004E-2</v>
      </c>
      <c r="F74" s="374">
        <v>24900</v>
      </c>
      <c r="G74" s="1037">
        <v>0.13</v>
      </c>
      <c r="H74" s="1037">
        <v>0.109</v>
      </c>
      <c r="I74" s="1037">
        <v>0.154</v>
      </c>
    </row>
    <row r="75" spans="1:11">
      <c r="A75" s="738">
        <v>2015</v>
      </c>
      <c r="B75" s="1043">
        <v>97300</v>
      </c>
      <c r="C75" s="1035">
        <v>0.09</v>
      </c>
      <c r="D75" s="1035">
        <v>7.9000000000000001E-2</v>
      </c>
      <c r="E75" s="341">
        <v>0.10100000000000001</v>
      </c>
      <c r="F75" s="366">
        <v>24900</v>
      </c>
      <c r="G75" s="1035">
        <v>0.11899999999999999</v>
      </c>
      <c r="H75" s="1035">
        <v>9.5000000000000001E-2</v>
      </c>
      <c r="I75" s="1035">
        <v>0.14799999999999999</v>
      </c>
    </row>
    <row r="76" spans="1:11">
      <c r="A76" s="1036">
        <v>2016</v>
      </c>
      <c r="B76" s="1045">
        <v>102800</v>
      </c>
      <c r="C76" s="1037">
        <v>9.5000000000000001E-2</v>
      </c>
      <c r="D76" s="1037">
        <v>8.5000000000000006E-2</v>
      </c>
      <c r="E76" s="343">
        <v>0.105</v>
      </c>
      <c r="F76" s="374">
        <v>26000</v>
      </c>
      <c r="G76" s="1037">
        <v>0.127</v>
      </c>
      <c r="H76" s="1037">
        <v>0.105</v>
      </c>
      <c r="I76" s="1037">
        <v>0.151</v>
      </c>
    </row>
    <row r="77" spans="1:11">
      <c r="A77" s="738">
        <v>2017</v>
      </c>
      <c r="B77" s="1043">
        <v>104800</v>
      </c>
      <c r="C77" s="1035">
        <v>9.7000000000000003E-2</v>
      </c>
      <c r="D77" s="1035">
        <v>8.7999999999999995E-2</v>
      </c>
      <c r="E77" s="341">
        <v>0.107</v>
      </c>
      <c r="F77" s="366">
        <v>28700</v>
      </c>
      <c r="G77" s="1035">
        <v>0.14099999999999999</v>
      </c>
      <c r="H77" s="1035">
        <v>0.12</v>
      </c>
      <c r="I77" s="1035">
        <v>0.16500000000000001</v>
      </c>
    </row>
    <row r="78" spans="1:11">
      <c r="A78" s="1036">
        <v>2018</v>
      </c>
      <c r="B78" s="1045">
        <v>108800</v>
      </c>
      <c r="C78" s="1037">
        <v>0.104</v>
      </c>
      <c r="D78" s="1037">
        <v>9.4E-2</v>
      </c>
      <c r="E78" s="343">
        <v>0.114</v>
      </c>
      <c r="F78" s="374">
        <v>26500</v>
      </c>
      <c r="G78" s="1037">
        <v>0.13600000000000001</v>
      </c>
      <c r="H78" s="1037">
        <v>0.115</v>
      </c>
      <c r="I78" s="1037">
        <v>0.16</v>
      </c>
    </row>
    <row r="79" spans="1:11">
      <c r="A79" s="92">
        <v>2019</v>
      </c>
      <c r="B79" s="1043">
        <v>121800</v>
      </c>
      <c r="C79" s="1035">
        <v>0.115</v>
      </c>
      <c r="D79" s="1035">
        <v>0.105</v>
      </c>
      <c r="E79" s="341">
        <v>0.126</v>
      </c>
      <c r="F79" s="366">
        <v>28600</v>
      </c>
      <c r="G79" s="1035">
        <v>0.15</v>
      </c>
      <c r="H79" s="1035">
        <v>0.128</v>
      </c>
      <c r="I79" s="1035">
        <v>0.17599999999999999</v>
      </c>
    </row>
    <row r="80" spans="1:11">
      <c r="A80" s="1038">
        <v>2020</v>
      </c>
      <c r="B80" s="1045">
        <v>117000</v>
      </c>
      <c r="C80" s="1037">
        <v>0.111</v>
      </c>
      <c r="D80" s="1037">
        <v>0.10100000000000001</v>
      </c>
      <c r="E80" s="343">
        <v>0.121</v>
      </c>
      <c r="F80" s="374">
        <v>29400</v>
      </c>
      <c r="G80" s="1037">
        <v>0.14499999999999999</v>
      </c>
      <c r="H80" s="1037">
        <v>0.122</v>
      </c>
      <c r="I80" s="1037">
        <v>0.17100000000000001</v>
      </c>
    </row>
    <row r="81" spans="1:9">
      <c r="A81" s="92">
        <v>2021</v>
      </c>
      <c r="B81" s="51">
        <v>120700</v>
      </c>
      <c r="C81" s="1515">
        <v>0.113</v>
      </c>
      <c r="D81" s="1515">
        <v>0.10299999999999999</v>
      </c>
      <c r="E81" s="1853">
        <v>0.124</v>
      </c>
      <c r="F81" s="1533">
        <v>32200</v>
      </c>
      <c r="G81" s="1515">
        <v>0.14699999999999999</v>
      </c>
      <c r="H81" s="1515">
        <v>0.124</v>
      </c>
      <c r="I81" s="1515">
        <v>0.17299999999999999</v>
      </c>
    </row>
    <row r="82" spans="1:9">
      <c r="A82" s="7"/>
      <c r="B82" s="7"/>
      <c r="C82" s="7"/>
      <c r="D82" s="7"/>
      <c r="E82" s="7"/>
      <c r="F82" s="7"/>
      <c r="G82" s="7"/>
      <c r="H82" s="7"/>
      <c r="I82" s="7"/>
    </row>
    <row r="83" spans="1:9" ht="14.15" customHeight="1">
      <c r="A83" s="2779" t="s">
        <v>664</v>
      </c>
      <c r="B83" s="2780"/>
      <c r="C83" s="2780"/>
      <c r="D83" s="2780"/>
      <c r="E83" s="2780"/>
      <c r="F83" s="2780"/>
      <c r="G83" s="2780"/>
      <c r="H83" s="2780"/>
      <c r="I83" s="2780"/>
    </row>
    <row r="85" spans="1:9" ht="56.5" customHeight="1">
      <c r="A85" s="2795" t="s">
        <v>665</v>
      </c>
      <c r="B85" s="2795"/>
      <c r="C85" s="2795"/>
      <c r="D85" s="2795"/>
      <c r="E85" s="2795"/>
      <c r="F85" s="2795"/>
      <c r="G85" s="2795"/>
      <c r="H85" s="2795"/>
      <c r="I85" s="2795"/>
    </row>
  </sheetData>
  <mergeCells count="27">
    <mergeCell ref="A1:I1"/>
    <mergeCell ref="A3:I3"/>
    <mergeCell ref="A5:A7"/>
    <mergeCell ref="B5:I5"/>
    <mergeCell ref="B6:E6"/>
    <mergeCell ref="F6:I6"/>
    <mergeCell ref="A20:I20"/>
    <mergeCell ref="A23:I23"/>
    <mergeCell ref="A25:A27"/>
    <mergeCell ref="B25:I25"/>
    <mergeCell ref="B26:E26"/>
    <mergeCell ref="F26:I26"/>
    <mergeCell ref="A40:I40"/>
    <mergeCell ref="A42:I42"/>
    <mergeCell ref="A46:I46"/>
    <mergeCell ref="A48:A50"/>
    <mergeCell ref="B48:I48"/>
    <mergeCell ref="B49:E49"/>
    <mergeCell ref="F49:I49"/>
    <mergeCell ref="A83:I83"/>
    <mergeCell ref="A85:I85"/>
    <mergeCell ref="A63:I63"/>
    <mergeCell ref="A66:I66"/>
    <mergeCell ref="A68:A70"/>
    <mergeCell ref="B68:I68"/>
    <mergeCell ref="B69:E69"/>
    <mergeCell ref="F69:I69"/>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A8068-5A59-41A6-9A97-4BB6115D1329}">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6384" width="8.58203125" style="7"/>
  </cols>
  <sheetData>
    <row r="1" spans="1:11" ht="25">
      <c r="A1" s="2477" t="s">
        <v>1597</v>
      </c>
      <c r="B1" s="2477"/>
      <c r="C1" s="2477"/>
      <c r="D1" s="2477"/>
      <c r="E1" s="2477"/>
      <c r="F1" s="2477"/>
      <c r="G1" s="2477"/>
      <c r="H1" s="2477"/>
      <c r="I1" s="2477"/>
      <c r="J1" s="35"/>
    </row>
    <row r="2" spans="1:11" ht="14.5" thickBot="1"/>
    <row r="3" spans="1:11" ht="37.5" customHeight="1" thickTop="1" thickBot="1">
      <c r="A3" s="2821" t="s">
        <v>928</v>
      </c>
      <c r="B3" s="2822"/>
      <c r="C3" s="2822"/>
      <c r="D3" s="2822"/>
      <c r="E3" s="2822"/>
      <c r="F3" s="2822"/>
      <c r="G3" s="2822"/>
      <c r="H3" s="2822"/>
      <c r="I3" s="2823"/>
    </row>
    <row r="4" spans="1:11" ht="14.5" thickTop="1"/>
    <row r="5" spans="1:11" ht="18" customHeight="1">
      <c r="A5" s="2638" t="s">
        <v>338</v>
      </c>
      <c r="B5" s="3100" t="s">
        <v>929</v>
      </c>
      <c r="C5" s="3101"/>
      <c r="D5" s="3101"/>
      <c r="E5" s="3101"/>
      <c r="F5" s="3101"/>
      <c r="G5" s="3101"/>
      <c r="H5" s="3101"/>
      <c r="I5" s="3101"/>
      <c r="K5" s="29"/>
    </row>
    <row r="6" spans="1:11" ht="18" customHeight="1">
      <c r="A6" s="2638"/>
      <c r="B6" s="2640" t="s">
        <v>659</v>
      </c>
      <c r="C6" s="2641"/>
      <c r="D6" s="2641"/>
      <c r="E6" s="2641"/>
      <c r="F6" s="2640" t="s">
        <v>660</v>
      </c>
      <c r="G6" s="2641"/>
      <c r="H6" s="2641"/>
      <c r="I6" s="2643"/>
      <c r="K6" s="29"/>
    </row>
    <row r="7" spans="1:11" s="6" customFormat="1" ht="27.5">
      <c r="A7" s="2639"/>
      <c r="B7" s="1031" t="s">
        <v>112</v>
      </c>
      <c r="C7" s="1032" t="s">
        <v>86</v>
      </c>
      <c r="D7" s="1032" t="s">
        <v>662</v>
      </c>
      <c r="E7" s="1033" t="s">
        <v>663</v>
      </c>
      <c r="F7" s="1031" t="s">
        <v>112</v>
      </c>
      <c r="G7" s="1032" t="s">
        <v>86</v>
      </c>
      <c r="H7" s="1032" t="s">
        <v>662</v>
      </c>
      <c r="I7" s="1034" t="s">
        <v>663</v>
      </c>
      <c r="K7" s="49"/>
    </row>
    <row r="8" spans="1:11">
      <c r="A8" s="392">
        <v>2011</v>
      </c>
      <c r="B8" s="1053">
        <v>111000</v>
      </c>
      <c r="C8" s="1054">
        <v>0.106</v>
      </c>
      <c r="D8" s="1054">
        <v>9.6000000000000002E-2</v>
      </c>
      <c r="E8" s="1055">
        <v>0.11700000000000001</v>
      </c>
      <c r="F8" s="366">
        <v>18400</v>
      </c>
      <c r="G8" s="1035">
        <v>0.109</v>
      </c>
      <c r="H8" s="1035">
        <v>8.6999999999999994E-2</v>
      </c>
      <c r="I8" s="1035">
        <v>0.13600000000000001</v>
      </c>
    </row>
    <row r="9" spans="1:11">
      <c r="A9" s="393">
        <v>2012</v>
      </c>
      <c r="B9" s="1056">
        <v>123400</v>
      </c>
      <c r="C9" s="1057">
        <v>0.115</v>
      </c>
      <c r="D9" s="1057">
        <v>0.105</v>
      </c>
      <c r="E9" s="1058">
        <v>0.126</v>
      </c>
      <c r="F9" s="374">
        <v>25800</v>
      </c>
      <c r="G9" s="1037">
        <v>0.13200000000000001</v>
      </c>
      <c r="H9" s="1037">
        <v>0.106</v>
      </c>
      <c r="I9" s="1037">
        <v>0.16200000000000001</v>
      </c>
    </row>
    <row r="10" spans="1:11">
      <c r="A10" s="392">
        <v>2013</v>
      </c>
      <c r="B10" s="1053">
        <v>125100</v>
      </c>
      <c r="C10" s="1054">
        <v>0.114</v>
      </c>
      <c r="D10" s="1054">
        <v>0.105</v>
      </c>
      <c r="E10" s="1055">
        <v>0.124</v>
      </c>
      <c r="F10" s="366">
        <v>23900</v>
      </c>
      <c r="G10" s="1035">
        <v>0.122</v>
      </c>
      <c r="H10" s="1035">
        <v>0.10299999999999999</v>
      </c>
      <c r="I10" s="1035">
        <v>0.14399999999999999</v>
      </c>
    </row>
    <row r="11" spans="1:11">
      <c r="A11" s="393">
        <v>2014</v>
      </c>
      <c r="B11" s="1056">
        <v>118700</v>
      </c>
      <c r="C11" s="1057">
        <v>0.107</v>
      </c>
      <c r="D11" s="1057">
        <v>9.8000000000000004E-2</v>
      </c>
      <c r="E11" s="1058">
        <v>0.11700000000000001</v>
      </c>
      <c r="F11" s="374">
        <v>29800</v>
      </c>
      <c r="G11" s="1037">
        <v>0.151</v>
      </c>
      <c r="H11" s="1037">
        <v>0.127</v>
      </c>
      <c r="I11" s="1037">
        <v>0.18</v>
      </c>
    </row>
    <row r="12" spans="1:11">
      <c r="A12" s="392">
        <v>2015</v>
      </c>
      <c r="B12" s="1053">
        <v>129400</v>
      </c>
      <c r="C12" s="1054">
        <v>0.11600000000000001</v>
      </c>
      <c r="D12" s="1054">
        <v>0.106</v>
      </c>
      <c r="E12" s="1055">
        <v>0.127</v>
      </c>
      <c r="F12" s="366">
        <v>29700</v>
      </c>
      <c r="G12" s="1035">
        <v>0.14199999999999999</v>
      </c>
      <c r="H12" s="1035">
        <v>0.11899999999999999</v>
      </c>
      <c r="I12" s="1035">
        <v>0.16800000000000001</v>
      </c>
    </row>
    <row r="13" spans="1:11">
      <c r="A13" s="393">
        <v>2016</v>
      </c>
      <c r="B13" s="1056">
        <v>136200</v>
      </c>
      <c r="C13" s="1057">
        <v>0.121</v>
      </c>
      <c r="D13" s="1057">
        <v>0.111</v>
      </c>
      <c r="E13" s="1058">
        <v>0.13100000000000001</v>
      </c>
      <c r="F13" s="374">
        <v>30100</v>
      </c>
      <c r="G13" s="1037">
        <v>0.14899999999999999</v>
      </c>
      <c r="H13" s="1037">
        <v>0.125</v>
      </c>
      <c r="I13" s="1037">
        <v>0.17599999999999999</v>
      </c>
    </row>
    <row r="14" spans="1:11" ht="14.25" customHeight="1">
      <c r="A14" s="392">
        <v>2017</v>
      </c>
      <c r="B14" s="1053">
        <v>132100</v>
      </c>
      <c r="C14" s="1054">
        <v>0.11799999999999999</v>
      </c>
      <c r="D14" s="1054">
        <v>0.108</v>
      </c>
      <c r="E14" s="1055">
        <v>0.128</v>
      </c>
      <c r="F14" s="366">
        <v>30200</v>
      </c>
      <c r="G14" s="1035">
        <v>0.15</v>
      </c>
      <c r="H14" s="1035">
        <v>0.129</v>
      </c>
      <c r="I14" s="1035">
        <v>0.17499999999999999</v>
      </c>
    </row>
    <row r="15" spans="1:11" ht="14.25" customHeight="1">
      <c r="A15" s="393">
        <v>2018</v>
      </c>
      <c r="B15" s="1056">
        <v>140700</v>
      </c>
      <c r="C15" s="1057">
        <v>0.126</v>
      </c>
      <c r="D15" s="1057">
        <v>0.11600000000000001</v>
      </c>
      <c r="E15" s="1058">
        <v>0.13600000000000001</v>
      </c>
      <c r="F15" s="374">
        <v>28900</v>
      </c>
      <c r="G15" s="1037">
        <v>0.14799999999999999</v>
      </c>
      <c r="H15" s="1037">
        <v>0.123</v>
      </c>
      <c r="I15" s="1037">
        <v>0.17699999999999999</v>
      </c>
    </row>
    <row r="16" spans="1:11" ht="14.25" customHeight="1">
      <c r="A16" s="92">
        <v>2019</v>
      </c>
      <c r="B16" s="1053">
        <v>141800</v>
      </c>
      <c r="C16" s="1054">
        <v>0.128</v>
      </c>
      <c r="D16" s="1054">
        <v>0.11799999999999999</v>
      </c>
      <c r="E16" s="1055">
        <v>0.13800000000000001</v>
      </c>
      <c r="F16" s="366">
        <v>29900</v>
      </c>
      <c r="G16" s="1035">
        <v>0.16</v>
      </c>
      <c r="H16" s="1035">
        <v>0.13600000000000001</v>
      </c>
      <c r="I16" s="1035">
        <v>0.186</v>
      </c>
    </row>
    <row r="17" spans="1:11" ht="14.25" customHeight="1">
      <c r="A17" s="1038">
        <v>2020</v>
      </c>
      <c r="B17" s="1056">
        <v>140700</v>
      </c>
      <c r="C17" s="1057">
        <v>0.127</v>
      </c>
      <c r="D17" s="1057">
        <v>0.11799999999999999</v>
      </c>
      <c r="E17" s="1058">
        <v>0.13700000000000001</v>
      </c>
      <c r="F17" s="374">
        <v>30800</v>
      </c>
      <c r="G17" s="1037">
        <v>0.151</v>
      </c>
      <c r="H17" s="1037">
        <v>0.129</v>
      </c>
      <c r="I17" s="1037">
        <v>0.17699999999999999</v>
      </c>
    </row>
    <row r="18" spans="1:11" ht="14.25" customHeight="1">
      <c r="A18" s="92">
        <v>2021</v>
      </c>
      <c r="B18" s="51">
        <v>127300</v>
      </c>
      <c r="C18" s="1515">
        <v>0.111</v>
      </c>
      <c r="D18" s="1515">
        <v>0.10199999999999999</v>
      </c>
      <c r="E18" s="1853">
        <v>0.121</v>
      </c>
      <c r="F18" s="1533">
        <v>24700</v>
      </c>
      <c r="G18" s="1515">
        <v>0.11</v>
      </c>
      <c r="H18" s="1515">
        <v>0.09</v>
      </c>
      <c r="I18" s="1515">
        <v>0.13500000000000001</v>
      </c>
    </row>
    <row r="19" spans="1:11" ht="14.25" customHeight="1">
      <c r="A19" s="45"/>
      <c r="B19" s="1181"/>
      <c r="C19" s="45"/>
      <c r="D19" s="45"/>
      <c r="E19" s="45"/>
      <c r="F19" s="45"/>
      <c r="G19" s="45"/>
      <c r="H19" s="45"/>
      <c r="I19" s="45"/>
    </row>
    <row r="20" spans="1:11" ht="14.25" customHeight="1">
      <c r="A20" s="2778" t="s">
        <v>664</v>
      </c>
      <c r="B20" s="2515"/>
      <c r="C20" s="2515"/>
      <c r="D20" s="2515"/>
      <c r="E20" s="2515"/>
      <c r="F20" s="2515"/>
      <c r="G20" s="2515"/>
      <c r="H20" s="2515"/>
      <c r="I20" s="2515"/>
    </row>
    <row r="23" spans="1:11" ht="51" customHeight="1">
      <c r="A23" s="2804" t="s">
        <v>672</v>
      </c>
      <c r="B23" s="2804"/>
      <c r="C23" s="2804"/>
      <c r="D23" s="2804"/>
      <c r="E23" s="2804"/>
      <c r="F23" s="2804"/>
      <c r="G23" s="2804"/>
      <c r="H23" s="2804"/>
      <c r="I23" s="2804"/>
    </row>
    <row r="25" spans="1:11" ht="18" customHeight="1">
      <c r="A25" s="2638" t="s">
        <v>338</v>
      </c>
      <c r="B25" s="2829" t="s">
        <v>929</v>
      </c>
      <c r="C25" s="2830"/>
      <c r="D25" s="2830"/>
      <c r="E25" s="2830"/>
      <c r="F25" s="2830"/>
      <c r="G25" s="2830"/>
      <c r="H25" s="2830"/>
      <c r="I25" s="2830"/>
      <c r="K25" s="29"/>
    </row>
    <row r="26" spans="1:11" ht="18" customHeight="1">
      <c r="A26" s="2638"/>
      <c r="B26" s="2747" t="s">
        <v>673</v>
      </c>
      <c r="C26" s="2748"/>
      <c r="D26" s="2748"/>
      <c r="E26" s="2748"/>
      <c r="F26" s="2640" t="s">
        <v>674</v>
      </c>
      <c r="G26" s="2641"/>
      <c r="H26" s="2641"/>
      <c r="I26" s="2643"/>
      <c r="K26" s="29"/>
    </row>
    <row r="27" spans="1:11" s="6" customFormat="1" ht="27.5">
      <c r="A27" s="2639"/>
      <c r="B27" s="1031" t="s">
        <v>112</v>
      </c>
      <c r="C27" s="1032" t="s">
        <v>86</v>
      </c>
      <c r="D27" s="1032" t="s">
        <v>662</v>
      </c>
      <c r="E27" s="1033" t="s">
        <v>663</v>
      </c>
      <c r="F27" s="1031" t="s">
        <v>112</v>
      </c>
      <c r="G27" s="1032" t="s">
        <v>86</v>
      </c>
      <c r="H27" s="1032" t="s">
        <v>662</v>
      </c>
      <c r="I27" s="1034" t="s">
        <v>663</v>
      </c>
      <c r="K27" s="49"/>
    </row>
    <row r="28" spans="1:11">
      <c r="A28" s="392">
        <v>2011</v>
      </c>
      <c r="B28" s="1043">
        <v>109900</v>
      </c>
      <c r="C28" s="1035">
        <v>0.107</v>
      </c>
      <c r="D28" s="1035">
        <v>9.6000000000000002E-2</v>
      </c>
      <c r="E28" s="341">
        <v>0.11899999999999999</v>
      </c>
      <c r="F28" s="366">
        <v>18000</v>
      </c>
      <c r="G28" s="1035">
        <v>0.11600000000000001</v>
      </c>
      <c r="H28" s="1035">
        <v>9.4E-2</v>
      </c>
      <c r="I28" s="1035">
        <v>0.14399999999999999</v>
      </c>
    </row>
    <row r="29" spans="1:11">
      <c r="A29" s="393">
        <v>2012</v>
      </c>
      <c r="B29" s="1045">
        <v>122400</v>
      </c>
      <c r="C29" s="1037">
        <v>0.114</v>
      </c>
      <c r="D29" s="1037">
        <v>0.10299999999999999</v>
      </c>
      <c r="E29" s="343">
        <v>0.126</v>
      </c>
      <c r="F29" s="374">
        <v>25300</v>
      </c>
      <c r="G29" s="1037">
        <v>0.129</v>
      </c>
      <c r="H29" s="1037">
        <v>0.105</v>
      </c>
      <c r="I29" s="1037">
        <v>0.158</v>
      </c>
    </row>
    <row r="30" spans="1:11">
      <c r="A30" s="392">
        <v>2013</v>
      </c>
      <c r="B30" s="1043">
        <v>124700</v>
      </c>
      <c r="C30" s="1035">
        <v>0.113</v>
      </c>
      <c r="D30" s="1035">
        <v>0.10299999999999999</v>
      </c>
      <c r="E30" s="341">
        <v>0.124</v>
      </c>
      <c r="F30" s="366">
        <v>23800</v>
      </c>
      <c r="G30" s="1035">
        <v>0.13100000000000001</v>
      </c>
      <c r="H30" s="1035">
        <v>0.11</v>
      </c>
      <c r="I30" s="1035">
        <v>0.155</v>
      </c>
    </row>
    <row r="31" spans="1:11">
      <c r="A31" s="393">
        <v>2014</v>
      </c>
      <c r="B31" s="1045">
        <v>118200</v>
      </c>
      <c r="C31" s="1037">
        <v>0.109</v>
      </c>
      <c r="D31" s="1037">
        <v>9.9000000000000005E-2</v>
      </c>
      <c r="E31" s="343">
        <v>0.12</v>
      </c>
      <c r="F31" s="374">
        <v>29600</v>
      </c>
      <c r="G31" s="1037">
        <v>0.151</v>
      </c>
      <c r="H31" s="1037">
        <v>0.128</v>
      </c>
      <c r="I31" s="1037">
        <v>0.17799999999999999</v>
      </c>
    </row>
    <row r="32" spans="1:11">
      <c r="A32" s="392">
        <v>2015</v>
      </c>
      <c r="B32" s="1043">
        <v>128400</v>
      </c>
      <c r="C32" s="1035">
        <v>0.11700000000000001</v>
      </c>
      <c r="D32" s="1035">
        <v>0.106</v>
      </c>
      <c r="E32" s="341">
        <v>0.128</v>
      </c>
      <c r="F32" s="366">
        <v>29200</v>
      </c>
      <c r="G32" s="1035">
        <v>0.14199999999999999</v>
      </c>
      <c r="H32" s="1035">
        <v>0.12</v>
      </c>
      <c r="I32" s="1035">
        <v>0.16800000000000001</v>
      </c>
    </row>
    <row r="33" spans="1:9">
      <c r="A33" s="393">
        <v>2016</v>
      </c>
      <c r="B33" s="1045">
        <v>135000</v>
      </c>
      <c r="C33" s="1037">
        <v>0.121</v>
      </c>
      <c r="D33" s="1037">
        <v>0.111</v>
      </c>
      <c r="E33" s="343">
        <v>0.13300000000000001</v>
      </c>
      <c r="F33" s="374">
        <v>30100</v>
      </c>
      <c r="G33" s="1037">
        <v>0.14599999999999999</v>
      </c>
      <c r="H33" s="1037">
        <v>0.123</v>
      </c>
      <c r="I33" s="1037">
        <v>0.17100000000000001</v>
      </c>
    </row>
    <row r="34" spans="1:9">
      <c r="A34" s="392">
        <v>2017</v>
      </c>
      <c r="B34" s="1043">
        <v>131100</v>
      </c>
      <c r="C34" s="1035">
        <v>0.11899999999999999</v>
      </c>
      <c r="D34" s="1035">
        <v>0.109</v>
      </c>
      <c r="E34" s="341">
        <v>0.13</v>
      </c>
      <c r="F34" s="366">
        <v>29400</v>
      </c>
      <c r="G34" s="1035">
        <v>0.14899999999999999</v>
      </c>
      <c r="H34" s="1035">
        <v>0.127</v>
      </c>
      <c r="I34" s="1035">
        <v>0.17399999999999999</v>
      </c>
    </row>
    <row r="35" spans="1:9" ht="14.25" customHeight="1">
      <c r="A35" s="393">
        <v>2018</v>
      </c>
      <c r="B35" s="1045">
        <v>139100</v>
      </c>
      <c r="C35" s="1037">
        <v>0.13</v>
      </c>
      <c r="D35" s="1037">
        <v>0.11899999999999999</v>
      </c>
      <c r="E35" s="343">
        <v>0.14099999999999999</v>
      </c>
      <c r="F35" s="374">
        <v>28200</v>
      </c>
      <c r="G35" s="1037">
        <v>0.14099999999999999</v>
      </c>
      <c r="H35" s="1037">
        <v>0.11799999999999999</v>
      </c>
      <c r="I35" s="1037">
        <v>0.16800000000000001</v>
      </c>
    </row>
    <row r="36" spans="1:9">
      <c r="A36" s="92">
        <v>2019</v>
      </c>
      <c r="B36" s="1043">
        <v>141100</v>
      </c>
      <c r="C36" s="1035">
        <v>0.13</v>
      </c>
      <c r="D36" s="1035">
        <v>0.11899999999999999</v>
      </c>
      <c r="E36" s="341">
        <v>0.14000000000000001</v>
      </c>
      <c r="F36" s="366">
        <v>29900</v>
      </c>
      <c r="G36" s="1035">
        <v>0.155</v>
      </c>
      <c r="H36" s="1035">
        <v>0.13300000000000001</v>
      </c>
      <c r="I36" s="1035">
        <v>0.18</v>
      </c>
    </row>
    <row r="37" spans="1:9">
      <c r="A37" s="1038">
        <v>2020</v>
      </c>
      <c r="B37" s="1045">
        <v>140100</v>
      </c>
      <c r="C37" s="1037">
        <v>0.128</v>
      </c>
      <c r="D37" s="1037">
        <v>0.11799999999999999</v>
      </c>
      <c r="E37" s="343">
        <v>0.13900000000000001</v>
      </c>
      <c r="F37" s="374">
        <v>30400</v>
      </c>
      <c r="G37" s="1037">
        <v>0.153</v>
      </c>
      <c r="H37" s="1037">
        <v>0.13100000000000001</v>
      </c>
      <c r="I37" s="1037">
        <v>0.17899999999999999</v>
      </c>
    </row>
    <row r="38" spans="1:9">
      <c r="A38" s="92">
        <v>2021</v>
      </c>
      <c r="B38" s="51">
        <v>126800</v>
      </c>
      <c r="C38" s="1515">
        <v>0.115</v>
      </c>
      <c r="D38" s="1515">
        <v>0.104</v>
      </c>
      <c r="E38" s="1853">
        <v>0.126</v>
      </c>
      <c r="F38" s="1533">
        <v>24700</v>
      </c>
      <c r="G38" s="1515">
        <v>0.111</v>
      </c>
      <c r="H38" s="1515">
        <v>9.0999999999999998E-2</v>
      </c>
      <c r="I38" s="1515">
        <v>0.13400000000000001</v>
      </c>
    </row>
    <row r="40" spans="1:9" ht="14.15" customHeight="1">
      <c r="A40" s="2778" t="s">
        <v>664</v>
      </c>
      <c r="B40" s="2515"/>
      <c r="C40" s="2515"/>
      <c r="D40" s="2515"/>
      <c r="E40" s="2515"/>
      <c r="F40" s="2515"/>
      <c r="G40" s="2515"/>
      <c r="H40" s="2515"/>
      <c r="I40" s="2515"/>
    </row>
    <row r="42" spans="1:9" ht="60"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7112-5ED9-4776-86DC-C1A956330C08}">
  <dimension ref="A1:S19"/>
  <sheetViews>
    <sheetView workbookViewId="0">
      <selection activeCell="A3" sqref="A3:XFD3"/>
    </sheetView>
  </sheetViews>
  <sheetFormatPr defaultColWidth="9" defaultRowHeight="14"/>
  <cols>
    <col min="1" max="1" width="11.83203125" style="1052" customWidth="1"/>
    <col min="2" max="9" width="10.58203125" style="1052" customWidth="1"/>
    <col min="10" max="10" width="9.5" style="1052" customWidth="1"/>
    <col min="11" max="11" width="9.5" style="1344" customWidth="1"/>
    <col min="12" max="19" width="9.5" style="1052" customWidth="1"/>
    <col min="20" max="16384" width="9" style="1052"/>
  </cols>
  <sheetData>
    <row r="1" spans="1:19" ht="25">
      <c r="A1" s="2722" t="s">
        <v>1244</v>
      </c>
      <c r="B1" s="2722"/>
      <c r="C1" s="2722"/>
      <c r="D1" s="2722"/>
      <c r="E1" s="2722"/>
      <c r="F1" s="2722"/>
      <c r="G1" s="2722"/>
      <c r="H1" s="2722"/>
      <c r="I1" s="2722"/>
      <c r="J1" s="1529"/>
      <c r="K1" s="1530"/>
      <c r="L1" s="1383"/>
      <c r="M1" s="1383"/>
      <c r="N1" s="1383"/>
      <c r="O1" s="1383"/>
      <c r="P1" s="1383"/>
      <c r="Q1" s="1383"/>
      <c r="R1" s="1383"/>
      <c r="S1" s="1383"/>
    </row>
    <row r="2" spans="1:19" ht="14.5" thickBot="1">
      <c r="A2" s="1383"/>
      <c r="B2" s="1383"/>
      <c r="C2" s="1383"/>
      <c r="D2" s="1383"/>
      <c r="E2" s="1383"/>
      <c r="F2" s="1383"/>
      <c r="G2" s="1383"/>
      <c r="H2" s="1383"/>
      <c r="I2" s="1383"/>
      <c r="J2" s="1383"/>
      <c r="K2" s="1530"/>
      <c r="L2" s="1383"/>
      <c r="M2" s="1383"/>
      <c r="N2" s="1383"/>
      <c r="O2" s="1383"/>
      <c r="P2" s="1383"/>
      <c r="Q2" s="1383"/>
      <c r="R2" s="1383"/>
      <c r="S2" s="1383"/>
    </row>
    <row r="3" spans="1:19" s="7" customFormat="1" ht="34" customHeight="1" thickTop="1" thickBot="1">
      <c r="A3" s="2730" t="s">
        <v>1245</v>
      </c>
      <c r="B3" s="2731"/>
      <c r="C3" s="2731"/>
      <c r="D3" s="2731"/>
      <c r="E3" s="2731"/>
      <c r="F3" s="2731"/>
      <c r="G3" s="2731"/>
      <c r="H3" s="2731"/>
      <c r="I3" s="2732"/>
      <c r="K3" s="8"/>
    </row>
    <row r="4" spans="1:19" s="7" customFormat="1" ht="14.5" thickTop="1">
      <c r="K4" s="8"/>
    </row>
    <row r="5" spans="1:19" s="7" customFormat="1" ht="17.5">
      <c r="A5" s="2638" t="s">
        <v>338</v>
      </c>
      <c r="B5" s="2695" t="s">
        <v>1246</v>
      </c>
      <c r="C5" s="2696"/>
      <c r="D5" s="2696"/>
      <c r="E5" s="2696"/>
      <c r="F5" s="2696"/>
      <c r="G5" s="2696"/>
      <c r="H5" s="2696"/>
      <c r="I5" s="2696"/>
      <c r="K5" s="29"/>
    </row>
    <row r="6" spans="1:19" s="7" customFormat="1" ht="27.5">
      <c r="A6" s="2638"/>
      <c r="B6" s="2829" t="s">
        <v>1222</v>
      </c>
      <c r="C6" s="2830"/>
      <c r="D6" s="2830"/>
      <c r="E6" s="2830"/>
      <c r="F6" s="2829" t="s">
        <v>1223</v>
      </c>
      <c r="G6" s="2830"/>
      <c r="H6" s="2830"/>
      <c r="I6" s="3082"/>
      <c r="K6" s="49"/>
    </row>
    <row r="7" spans="1:19" s="6" customFormat="1" ht="27.5">
      <c r="A7" s="2639"/>
      <c r="B7" s="1031" t="s">
        <v>661</v>
      </c>
      <c r="C7" s="1032" t="s">
        <v>86</v>
      </c>
      <c r="D7" s="1032" t="s">
        <v>662</v>
      </c>
      <c r="E7" s="1033" t="s">
        <v>663</v>
      </c>
      <c r="F7" s="1031" t="s">
        <v>661</v>
      </c>
      <c r="G7" s="1032" t="s">
        <v>86</v>
      </c>
      <c r="H7" s="1032" t="s">
        <v>662</v>
      </c>
      <c r="I7" s="1034" t="s">
        <v>663</v>
      </c>
      <c r="K7" s="49"/>
    </row>
    <row r="8" spans="1:19" s="7" customFormat="1">
      <c r="A8" s="92">
        <v>2005</v>
      </c>
      <c r="B8" s="51">
        <v>17000</v>
      </c>
      <c r="C8" s="1515">
        <v>0.318</v>
      </c>
      <c r="D8" s="1515">
        <v>0.28999999999999998</v>
      </c>
      <c r="E8" s="1516">
        <v>0.34799999999999998</v>
      </c>
      <c r="F8" s="1400">
        <v>4000</v>
      </c>
      <c r="G8" s="1519">
        <v>0.378</v>
      </c>
      <c r="H8" s="1519">
        <v>0.314</v>
      </c>
      <c r="I8" s="1519">
        <v>0.44800000000000001</v>
      </c>
      <c r="K8" s="8"/>
    </row>
    <row r="9" spans="1:19" s="7" customFormat="1">
      <c r="A9" s="98">
        <v>2007</v>
      </c>
      <c r="B9" s="1403">
        <v>16700</v>
      </c>
      <c r="C9" s="1520">
        <v>0.318</v>
      </c>
      <c r="D9" s="1520">
        <v>0.28299999999999997</v>
      </c>
      <c r="E9" s="1531">
        <v>0.35499999999999998</v>
      </c>
      <c r="F9" s="1402">
        <v>4900</v>
      </c>
      <c r="G9" s="1520">
        <v>0.36699999999999999</v>
      </c>
      <c r="H9" s="1520">
        <v>0.27800000000000002</v>
      </c>
      <c r="I9" s="1520">
        <v>0.46500000000000002</v>
      </c>
      <c r="K9" s="8"/>
    </row>
    <row r="10" spans="1:19" s="7" customFormat="1">
      <c r="A10" s="92">
        <v>2009</v>
      </c>
      <c r="B10" s="51">
        <v>14700</v>
      </c>
      <c r="C10" s="1515">
        <v>0.30599999999999999</v>
      </c>
      <c r="D10" s="1515">
        <v>0.26600000000000001</v>
      </c>
      <c r="E10" s="1516">
        <v>0.34899999999999998</v>
      </c>
      <c r="F10" s="1400">
        <v>4400</v>
      </c>
      <c r="G10" s="1519">
        <v>0.372</v>
      </c>
      <c r="H10" s="1519">
        <v>0.30199999999999999</v>
      </c>
      <c r="I10" s="1519">
        <v>0.44800000000000001</v>
      </c>
      <c r="K10" s="8"/>
    </row>
    <row r="11" spans="1:19" s="7" customFormat="1">
      <c r="A11" s="98">
        <v>2011</v>
      </c>
      <c r="B11" s="1403">
        <v>12700</v>
      </c>
      <c r="C11" s="1520">
        <v>0.29499999999999998</v>
      </c>
      <c r="D11" s="1520">
        <v>0.27</v>
      </c>
      <c r="E11" s="1531">
        <v>0.32100000000000001</v>
      </c>
      <c r="F11" s="1402">
        <v>3000</v>
      </c>
      <c r="G11" s="1520">
        <v>0.30499999999999999</v>
      </c>
      <c r="H11" s="1520">
        <v>0.26600000000000001</v>
      </c>
      <c r="I11" s="1520">
        <v>0.34599999999999997</v>
      </c>
      <c r="K11" s="8"/>
    </row>
    <row r="12" spans="1:19" s="7" customFormat="1">
      <c r="A12" s="92">
        <v>2013</v>
      </c>
      <c r="B12" s="51">
        <v>12300</v>
      </c>
      <c r="C12" s="1515">
        <v>0.29799999999999999</v>
      </c>
      <c r="D12" s="1515">
        <v>0.27600000000000002</v>
      </c>
      <c r="E12" s="1516">
        <v>0.32</v>
      </c>
      <c r="F12" s="1400">
        <v>3000</v>
      </c>
      <c r="G12" s="1519">
        <v>0.32200000000000001</v>
      </c>
      <c r="H12" s="1519">
        <v>0.28299999999999997</v>
      </c>
      <c r="I12" s="1519">
        <v>0.36299999999999999</v>
      </c>
      <c r="K12" s="8"/>
    </row>
    <row r="13" spans="1:19" s="7" customFormat="1">
      <c r="A13" s="98">
        <v>2015</v>
      </c>
      <c r="B13" s="1403">
        <v>12200</v>
      </c>
      <c r="C13" s="1520">
        <v>0.29499999999999998</v>
      </c>
      <c r="D13" s="1520">
        <v>0.27500000000000002</v>
      </c>
      <c r="E13" s="1531">
        <v>0.316</v>
      </c>
      <c r="F13" s="1402">
        <v>2900</v>
      </c>
      <c r="G13" s="1520">
        <v>0.312</v>
      </c>
      <c r="H13" s="1520">
        <v>0.28100000000000003</v>
      </c>
      <c r="I13" s="1520">
        <v>0.34399999999999997</v>
      </c>
      <c r="K13" s="8"/>
    </row>
    <row r="14" spans="1:19" s="7" customFormat="1">
      <c r="A14" s="92">
        <v>2017</v>
      </c>
      <c r="B14" s="51">
        <v>12000</v>
      </c>
      <c r="C14" s="1515">
        <v>0.29499999999999998</v>
      </c>
      <c r="D14" s="1515">
        <v>0.27900000000000003</v>
      </c>
      <c r="E14" s="1516">
        <v>0.311</v>
      </c>
      <c r="F14" s="1400">
        <v>2700</v>
      </c>
      <c r="G14" s="1519">
        <v>0.28799999999999998</v>
      </c>
      <c r="H14" s="1519">
        <v>0.252</v>
      </c>
      <c r="I14" s="1519">
        <v>0.32800000000000001</v>
      </c>
      <c r="K14" s="8"/>
    </row>
    <row r="15" spans="1:19" s="7" customFormat="1">
      <c r="A15" s="1044">
        <v>2019</v>
      </c>
      <c r="B15" s="1403">
        <v>15800</v>
      </c>
      <c r="C15" s="1520">
        <v>0.34699999999999998</v>
      </c>
      <c r="D15" s="1520">
        <v>0.32500000000000001</v>
      </c>
      <c r="E15" s="1531">
        <v>0.37</v>
      </c>
      <c r="F15" s="1402">
        <v>3800</v>
      </c>
      <c r="G15" s="1520">
        <v>0.33800000000000002</v>
      </c>
      <c r="H15" s="1520">
        <v>0.311</v>
      </c>
      <c r="I15" s="1520">
        <v>0.36499999999999999</v>
      </c>
      <c r="K15" s="8"/>
    </row>
    <row r="16" spans="1:19" s="7" customFormat="1">
      <c r="A16" s="1532">
        <v>2021</v>
      </c>
      <c r="B16" s="1533">
        <v>17000</v>
      </c>
      <c r="C16" s="1515">
        <v>0.34799999999999998</v>
      </c>
      <c r="D16" s="1515">
        <v>0.32600000000000001</v>
      </c>
      <c r="E16" s="1516">
        <v>0.371</v>
      </c>
      <c r="F16" s="1400">
        <v>4000</v>
      </c>
      <c r="G16" s="1519">
        <v>0.34200000000000003</v>
      </c>
      <c r="H16" s="1519">
        <v>0.30399999999999999</v>
      </c>
      <c r="I16" s="1519">
        <v>0.38300000000000001</v>
      </c>
      <c r="K16" s="8"/>
    </row>
    <row r="17" spans="1:19" s="7" customFormat="1">
      <c r="K17" s="8"/>
    </row>
    <row r="18" spans="1:19" s="7" customFormat="1" ht="29.5" customHeight="1">
      <c r="A18" s="2778" t="s">
        <v>1247</v>
      </c>
      <c r="B18" s="2515"/>
      <c r="C18" s="2515"/>
      <c r="D18" s="2515"/>
      <c r="E18" s="2515"/>
      <c r="F18" s="2515"/>
      <c r="G18" s="2515"/>
      <c r="H18" s="2515"/>
      <c r="I18" s="2515"/>
      <c r="K18" s="8"/>
    </row>
    <row r="19" spans="1:19">
      <c r="A19" s="1383"/>
      <c r="B19" s="1124"/>
      <c r="C19" s="1124"/>
      <c r="D19" s="1124"/>
      <c r="E19" s="1124"/>
      <c r="F19" s="1124"/>
      <c r="G19" s="1124"/>
      <c r="H19" s="1124"/>
      <c r="I19" s="1124"/>
      <c r="J19" s="1124"/>
      <c r="K19" s="725"/>
      <c r="L19" s="1124"/>
      <c r="M19" s="1124"/>
      <c r="N19" s="1124"/>
      <c r="O19" s="1124"/>
      <c r="P19" s="1124"/>
      <c r="Q19" s="1124"/>
      <c r="R19" s="1124"/>
      <c r="S19" s="1124"/>
    </row>
  </sheetData>
  <mergeCells count="7">
    <mergeCell ref="A18:I18"/>
    <mergeCell ref="A1:I1"/>
    <mergeCell ref="A3:I3"/>
    <mergeCell ref="A5:A7"/>
    <mergeCell ref="B5:I5"/>
    <mergeCell ref="B6:E6"/>
    <mergeCell ref="F6:I6"/>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16CBD-7315-43FA-9450-AF98D5E4F70F}">
  <dimension ref="A1:S18"/>
  <sheetViews>
    <sheetView workbookViewId="0">
      <selection activeCell="A4" sqref="A4:XFD4"/>
    </sheetView>
  </sheetViews>
  <sheetFormatPr defaultColWidth="9" defaultRowHeight="14"/>
  <cols>
    <col min="1" max="1" width="11.83203125" style="45" customWidth="1"/>
    <col min="2" max="9" width="10.58203125" style="45" customWidth="1"/>
    <col min="10" max="10" width="9" style="45"/>
    <col min="11" max="11" width="9" style="54"/>
    <col min="12" max="16384" width="9" style="45"/>
  </cols>
  <sheetData>
    <row r="1" spans="1:19" ht="25">
      <c r="A1" s="2722" t="s">
        <v>1248</v>
      </c>
      <c r="B1" s="2722"/>
      <c r="C1" s="2722"/>
      <c r="D1" s="2722"/>
      <c r="E1" s="2722"/>
      <c r="F1" s="2722"/>
      <c r="G1" s="2722"/>
      <c r="H1" s="2722"/>
      <c r="I1" s="2722"/>
      <c r="J1" s="1175"/>
      <c r="K1" s="1025"/>
      <c r="L1" s="63"/>
      <c r="M1" s="63"/>
      <c r="N1" s="63"/>
      <c r="O1" s="63"/>
      <c r="P1" s="63"/>
      <c r="Q1" s="63"/>
      <c r="R1" s="63"/>
      <c r="S1" s="63"/>
    </row>
    <row r="2" spans="1:19" ht="14.5" thickBot="1"/>
    <row r="3" spans="1:19" s="7" customFormat="1" ht="28.5" customHeight="1" thickTop="1" thickBot="1">
      <c r="A3" s="2730" t="s">
        <v>1249</v>
      </c>
      <c r="B3" s="2731"/>
      <c r="C3" s="2731"/>
      <c r="D3" s="2731"/>
      <c r="E3" s="2731"/>
      <c r="F3" s="2731"/>
      <c r="G3" s="2731"/>
      <c r="H3" s="2731"/>
      <c r="I3" s="2732"/>
      <c r="K3" s="8"/>
    </row>
    <row r="4" spans="1:19" s="7" customFormat="1" ht="14.5" thickTop="1">
      <c r="K4" s="8"/>
    </row>
    <row r="5" spans="1:19" s="7" customFormat="1" ht="17.5">
      <c r="A5" s="2638" t="s">
        <v>338</v>
      </c>
      <c r="B5" s="2695" t="s">
        <v>1250</v>
      </c>
      <c r="C5" s="2696"/>
      <c r="D5" s="2696"/>
      <c r="E5" s="2696"/>
      <c r="F5" s="2696"/>
      <c r="G5" s="2696"/>
      <c r="H5" s="2696"/>
      <c r="I5" s="2696"/>
      <c r="K5" s="29"/>
    </row>
    <row r="6" spans="1:19" s="7" customFormat="1" ht="27.5">
      <c r="A6" s="2638"/>
      <c r="B6" s="2829" t="s">
        <v>1222</v>
      </c>
      <c r="C6" s="2830"/>
      <c r="D6" s="2830"/>
      <c r="E6" s="2830"/>
      <c r="F6" s="2829" t="s">
        <v>1223</v>
      </c>
      <c r="G6" s="2830"/>
      <c r="H6" s="2830"/>
      <c r="I6" s="3082"/>
      <c r="K6" s="49"/>
    </row>
    <row r="7" spans="1:19" s="6" customFormat="1" ht="27.5">
      <c r="A7" s="2639"/>
      <c r="B7" s="1031" t="s">
        <v>661</v>
      </c>
      <c r="C7" s="1032" t="s">
        <v>86</v>
      </c>
      <c r="D7" s="1032" t="s">
        <v>662</v>
      </c>
      <c r="E7" s="1033" t="s">
        <v>663</v>
      </c>
      <c r="F7" s="1031" t="s">
        <v>661</v>
      </c>
      <c r="G7" s="1032" t="s">
        <v>86</v>
      </c>
      <c r="H7" s="1032" t="s">
        <v>662</v>
      </c>
      <c r="I7" s="1034" t="s">
        <v>663</v>
      </c>
      <c r="K7" s="49"/>
    </row>
    <row r="8" spans="1:19" s="7" customFormat="1">
      <c r="A8" s="92">
        <v>2005</v>
      </c>
      <c r="B8" s="51">
        <v>10700</v>
      </c>
      <c r="C8" s="1515">
        <v>0.19800000000000001</v>
      </c>
      <c r="D8" s="1515">
        <v>0.17499999999999999</v>
      </c>
      <c r="E8" s="1516">
        <v>0.224</v>
      </c>
      <c r="F8" s="1428">
        <v>2500</v>
      </c>
      <c r="G8" s="1519">
        <v>0.23100000000000001</v>
      </c>
      <c r="H8" s="1519">
        <v>0.18</v>
      </c>
      <c r="I8" s="1519">
        <v>0.29199999999999998</v>
      </c>
      <c r="K8" s="8"/>
    </row>
    <row r="9" spans="1:19" s="7" customFormat="1">
      <c r="A9" s="98">
        <v>2007</v>
      </c>
      <c r="B9" s="56">
        <v>9900</v>
      </c>
      <c r="C9" s="1517">
        <v>0.185</v>
      </c>
      <c r="D9" s="1517">
        <v>0.156</v>
      </c>
      <c r="E9" s="1518">
        <v>0.218</v>
      </c>
      <c r="F9" s="1403">
        <v>3400</v>
      </c>
      <c r="G9" s="1520">
        <v>0.25</v>
      </c>
      <c r="H9" s="1520">
        <v>0.185</v>
      </c>
      <c r="I9" s="1520">
        <v>0.32700000000000001</v>
      </c>
      <c r="K9" s="8"/>
    </row>
    <row r="10" spans="1:19" s="7" customFormat="1">
      <c r="A10" s="92">
        <v>2009</v>
      </c>
      <c r="B10" s="51">
        <v>9300</v>
      </c>
      <c r="C10" s="1515">
        <v>0.189</v>
      </c>
      <c r="D10" s="1515">
        <v>0.161</v>
      </c>
      <c r="E10" s="1516">
        <v>0.22</v>
      </c>
      <c r="F10" s="1428">
        <v>3200</v>
      </c>
      <c r="G10" s="1519">
        <v>0.26500000000000001</v>
      </c>
      <c r="H10" s="1519">
        <v>0.19500000000000001</v>
      </c>
      <c r="I10" s="1519">
        <v>0.35</v>
      </c>
      <c r="K10" s="8"/>
    </row>
    <row r="11" spans="1:19" s="7" customFormat="1">
      <c r="A11" s="98">
        <v>2011</v>
      </c>
      <c r="B11" s="56">
        <v>7100</v>
      </c>
      <c r="C11" s="1517">
        <v>0.161</v>
      </c>
      <c r="D11" s="1517">
        <v>0.14599999999999999</v>
      </c>
      <c r="E11" s="1518">
        <v>0.17799999999999999</v>
      </c>
      <c r="F11" s="1403">
        <v>1700</v>
      </c>
      <c r="G11" s="1520">
        <v>0.17</v>
      </c>
      <c r="H11" s="1520">
        <v>0.14599999999999999</v>
      </c>
      <c r="I11" s="1520">
        <v>0.19600000000000001</v>
      </c>
      <c r="K11" s="8"/>
    </row>
    <row r="12" spans="1:19" s="7" customFormat="1">
      <c r="A12" s="92">
        <v>2013</v>
      </c>
      <c r="B12" s="51">
        <v>7100</v>
      </c>
      <c r="C12" s="1515">
        <v>0.16900000000000001</v>
      </c>
      <c r="D12" s="1515">
        <v>0.14899999999999999</v>
      </c>
      <c r="E12" s="1516">
        <v>0.191</v>
      </c>
      <c r="F12" s="1428">
        <v>1800</v>
      </c>
      <c r="G12" s="1519">
        <v>0.19700000000000001</v>
      </c>
      <c r="H12" s="1519">
        <v>0.161</v>
      </c>
      <c r="I12" s="1519">
        <v>0.23799999999999999</v>
      </c>
      <c r="K12" s="8"/>
    </row>
    <row r="13" spans="1:19" s="7" customFormat="1">
      <c r="A13" s="98">
        <v>2015</v>
      </c>
      <c r="B13" s="56">
        <v>6600</v>
      </c>
      <c r="C13" s="1517">
        <v>0.16</v>
      </c>
      <c r="D13" s="1517">
        <v>0.14299999999999999</v>
      </c>
      <c r="E13" s="1518">
        <v>0.17899999999999999</v>
      </c>
      <c r="F13" s="1403">
        <v>1800</v>
      </c>
      <c r="G13" s="1520">
        <v>0.19600000000000001</v>
      </c>
      <c r="H13" s="1520">
        <v>0.16700000000000001</v>
      </c>
      <c r="I13" s="1520">
        <v>0.22900000000000001</v>
      </c>
      <c r="K13" s="8"/>
    </row>
    <row r="14" spans="1:19" s="7" customFormat="1">
      <c r="A14" s="92">
        <v>2017</v>
      </c>
      <c r="B14" s="51">
        <v>6600</v>
      </c>
      <c r="C14" s="1515">
        <v>0.16</v>
      </c>
      <c r="D14" s="1515">
        <v>0.14799999999999999</v>
      </c>
      <c r="E14" s="1516">
        <v>0.17299999999999999</v>
      </c>
      <c r="F14" s="1428">
        <v>1700</v>
      </c>
      <c r="G14" s="1519">
        <v>0.17499999999999999</v>
      </c>
      <c r="H14" s="1519">
        <v>0.154</v>
      </c>
      <c r="I14" s="1519">
        <v>0.19800000000000001</v>
      </c>
      <c r="K14" s="8"/>
    </row>
    <row r="15" spans="1:19" s="7" customFormat="1">
      <c r="A15" s="1044">
        <v>2019</v>
      </c>
      <c r="B15" s="56">
        <v>7700</v>
      </c>
      <c r="C15" s="1517">
        <v>0.16700000000000001</v>
      </c>
      <c r="D15" s="1517">
        <v>0.152</v>
      </c>
      <c r="E15" s="1518">
        <v>0.183</v>
      </c>
      <c r="F15" s="1403">
        <v>2000</v>
      </c>
      <c r="G15" s="1520">
        <v>0.17399999999999999</v>
      </c>
      <c r="H15" s="1520">
        <v>0.156</v>
      </c>
      <c r="I15" s="1520">
        <v>0.193</v>
      </c>
      <c r="K15" s="8"/>
    </row>
    <row r="16" spans="1:19" s="7" customFormat="1">
      <c r="A16" s="60">
        <v>2021</v>
      </c>
      <c r="B16" s="458">
        <v>8100</v>
      </c>
      <c r="C16" s="1515">
        <v>0.16600000000000001</v>
      </c>
      <c r="D16" s="1515">
        <v>0.155</v>
      </c>
      <c r="E16" s="1516">
        <v>0.17799999999999999</v>
      </c>
      <c r="F16" s="1428">
        <v>2100</v>
      </c>
      <c r="G16" s="1519">
        <v>0.17799999999999999</v>
      </c>
      <c r="H16" s="1519">
        <v>0.15</v>
      </c>
      <c r="I16" s="1519">
        <v>0.20799999999999999</v>
      </c>
      <c r="K16" s="8"/>
    </row>
    <row r="17" spans="1:11" s="7" customFormat="1">
      <c r="K17" s="8"/>
    </row>
    <row r="18" spans="1:11" s="7" customFormat="1" ht="32" customHeight="1">
      <c r="A18" s="2778" t="s">
        <v>1247</v>
      </c>
      <c r="B18" s="2515"/>
      <c r="C18" s="2515"/>
      <c r="D18" s="2515"/>
      <c r="E18" s="2515"/>
      <c r="F18" s="2515"/>
      <c r="G18" s="2515"/>
      <c r="H18" s="2515"/>
      <c r="I18" s="2515"/>
      <c r="K18" s="8"/>
    </row>
  </sheetData>
  <mergeCells count="7">
    <mergeCell ref="A18:I18"/>
    <mergeCell ref="A1:I1"/>
    <mergeCell ref="A3:I3"/>
    <mergeCell ref="A5:A7"/>
    <mergeCell ref="B5:I5"/>
    <mergeCell ref="B6:E6"/>
    <mergeCell ref="F6:I6"/>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9DBE4-C0D7-4F10-A947-7B4F2506F0AF}">
  <dimension ref="A1:S18"/>
  <sheetViews>
    <sheetView workbookViewId="0">
      <selection sqref="A1:XFD1048576"/>
    </sheetView>
  </sheetViews>
  <sheetFormatPr defaultColWidth="9" defaultRowHeight="14"/>
  <cols>
    <col min="1" max="1" width="12.5" style="45" customWidth="1"/>
    <col min="2" max="9" width="10.58203125" style="45" customWidth="1"/>
    <col min="10" max="10" width="9" style="45"/>
    <col min="11" max="11" width="9" style="54"/>
    <col min="12" max="16384" width="9" style="45"/>
  </cols>
  <sheetData>
    <row r="1" spans="1:19" ht="25">
      <c r="A1" s="2722" t="s">
        <v>1251</v>
      </c>
      <c r="B1" s="2722"/>
      <c r="C1" s="2722"/>
      <c r="D1" s="2722"/>
      <c r="E1" s="2722"/>
      <c r="F1" s="2722"/>
      <c r="G1" s="2722"/>
      <c r="H1" s="2722"/>
      <c r="I1" s="2722"/>
      <c r="J1" s="1049"/>
      <c r="K1" s="697"/>
      <c r="L1" s="22"/>
      <c r="M1" s="22"/>
      <c r="N1" s="22"/>
      <c r="O1" s="22"/>
      <c r="P1" s="22"/>
      <c r="Q1" s="22"/>
      <c r="R1" s="22"/>
      <c r="S1" s="22"/>
    </row>
    <row r="2" spans="1:19" ht="14.5" thickBot="1"/>
    <row r="3" spans="1:19" s="7" customFormat="1" ht="15" thickTop="1" thickBot="1">
      <c r="A3" s="2730" t="s">
        <v>1252</v>
      </c>
      <c r="B3" s="2731"/>
      <c r="C3" s="2731"/>
      <c r="D3" s="2731"/>
      <c r="E3" s="2731"/>
      <c r="F3" s="2731"/>
      <c r="G3" s="2731"/>
      <c r="H3" s="2731"/>
      <c r="I3" s="2732"/>
      <c r="K3" s="8"/>
    </row>
    <row r="4" spans="1:19" s="7" customFormat="1" ht="14.5" thickTop="1">
      <c r="K4" s="8"/>
    </row>
    <row r="5" spans="1:19" s="7" customFormat="1" ht="17.5">
      <c r="A5" s="2638" t="s">
        <v>338</v>
      </c>
      <c r="B5" s="2695" t="s">
        <v>1253</v>
      </c>
      <c r="C5" s="2696"/>
      <c r="D5" s="2696"/>
      <c r="E5" s="2696"/>
      <c r="F5" s="2696"/>
      <c r="G5" s="2696"/>
      <c r="H5" s="2696"/>
      <c r="I5" s="2696"/>
      <c r="K5" s="29"/>
    </row>
    <row r="6" spans="1:19" s="7" customFormat="1" ht="27.5">
      <c r="A6" s="2638"/>
      <c r="B6" s="2829" t="s">
        <v>1222</v>
      </c>
      <c r="C6" s="2830"/>
      <c r="D6" s="2830"/>
      <c r="E6" s="2830"/>
      <c r="F6" s="2829" t="s">
        <v>1223</v>
      </c>
      <c r="G6" s="2830"/>
      <c r="H6" s="2830"/>
      <c r="I6" s="3082"/>
      <c r="K6" s="49"/>
    </row>
    <row r="7" spans="1:19" s="6" customFormat="1" ht="27.5">
      <c r="A7" s="2639"/>
      <c r="B7" s="1031" t="s">
        <v>661</v>
      </c>
      <c r="C7" s="1032" t="s">
        <v>86</v>
      </c>
      <c r="D7" s="1032" t="s">
        <v>662</v>
      </c>
      <c r="E7" s="1033" t="s">
        <v>663</v>
      </c>
      <c r="F7" s="1031" t="s">
        <v>661</v>
      </c>
      <c r="G7" s="1032" t="s">
        <v>86</v>
      </c>
      <c r="H7" s="1032" t="s">
        <v>662</v>
      </c>
      <c r="I7" s="1034" t="s">
        <v>663</v>
      </c>
      <c r="K7" s="49"/>
    </row>
    <row r="8" spans="1:19" s="7" customFormat="1">
      <c r="A8" s="92">
        <v>2005</v>
      </c>
      <c r="B8" s="458">
        <v>9300</v>
      </c>
      <c r="C8" s="1515">
        <v>0.17199999999999999</v>
      </c>
      <c r="D8" s="1515">
        <v>0.15</v>
      </c>
      <c r="E8" s="1516">
        <v>0.19700000000000001</v>
      </c>
      <c r="F8" s="458">
        <v>2200</v>
      </c>
      <c r="G8" s="1515">
        <v>0.21099999999999999</v>
      </c>
      <c r="H8" s="1515">
        <v>0.159</v>
      </c>
      <c r="I8" s="1515">
        <v>0.27300000000000002</v>
      </c>
      <c r="K8" s="8"/>
    </row>
    <row r="9" spans="1:19" s="7" customFormat="1">
      <c r="A9" s="98">
        <v>2007</v>
      </c>
      <c r="B9" s="74">
        <v>9100</v>
      </c>
      <c r="C9" s="1517">
        <v>0.17</v>
      </c>
      <c r="D9" s="1517">
        <v>0.14599999999999999</v>
      </c>
      <c r="E9" s="1518">
        <v>0.19700000000000001</v>
      </c>
      <c r="F9" s="74">
        <v>2800</v>
      </c>
      <c r="G9" s="1517">
        <v>0.20300000000000001</v>
      </c>
      <c r="H9" s="1517">
        <v>0.14399999999999999</v>
      </c>
      <c r="I9" s="1517">
        <v>0.27800000000000002</v>
      </c>
      <c r="K9" s="8"/>
    </row>
    <row r="10" spans="1:19" s="7" customFormat="1">
      <c r="A10" s="92">
        <v>2009</v>
      </c>
      <c r="B10" s="458">
        <v>7800</v>
      </c>
      <c r="C10" s="1515">
        <v>0.16</v>
      </c>
      <c r="D10" s="1515">
        <v>0.13300000000000001</v>
      </c>
      <c r="E10" s="1516">
        <v>0.191</v>
      </c>
      <c r="F10" s="458">
        <v>2600</v>
      </c>
      <c r="G10" s="1515">
        <v>0.22600000000000001</v>
      </c>
      <c r="H10" s="1515">
        <v>0.155</v>
      </c>
      <c r="I10" s="1515">
        <v>0.317</v>
      </c>
      <c r="K10" s="8"/>
    </row>
    <row r="11" spans="1:19" s="7" customFormat="1">
      <c r="A11" s="98">
        <v>2011</v>
      </c>
      <c r="B11" s="74">
        <v>6600</v>
      </c>
      <c r="C11" s="1517">
        <v>0.15</v>
      </c>
      <c r="D11" s="1517">
        <v>0.13300000000000001</v>
      </c>
      <c r="E11" s="1518">
        <v>0.16900000000000001</v>
      </c>
      <c r="F11" s="74">
        <v>1500</v>
      </c>
      <c r="G11" s="1517">
        <v>0.153</v>
      </c>
      <c r="H11" s="1517">
        <v>0.127</v>
      </c>
      <c r="I11" s="1517">
        <v>0.182</v>
      </c>
      <c r="K11" s="8"/>
    </row>
    <row r="12" spans="1:19" s="7" customFormat="1">
      <c r="A12" s="92">
        <v>2013</v>
      </c>
      <c r="B12" s="458">
        <v>6400</v>
      </c>
      <c r="C12" s="1515">
        <v>0.152</v>
      </c>
      <c r="D12" s="1515">
        <v>0.13700000000000001</v>
      </c>
      <c r="E12" s="1516">
        <v>0.16900000000000001</v>
      </c>
      <c r="F12" s="458">
        <v>1600</v>
      </c>
      <c r="G12" s="1515">
        <v>0.17100000000000001</v>
      </c>
      <c r="H12" s="1515">
        <v>0.14399999999999999</v>
      </c>
      <c r="I12" s="1515">
        <v>0.20100000000000001</v>
      </c>
      <c r="K12" s="8"/>
    </row>
    <row r="13" spans="1:19" s="7" customFormat="1">
      <c r="A13" s="98">
        <v>2015</v>
      </c>
      <c r="B13" s="74">
        <v>6400</v>
      </c>
      <c r="C13" s="1517">
        <v>0.156</v>
      </c>
      <c r="D13" s="1517">
        <v>0.14299999999999999</v>
      </c>
      <c r="E13" s="1518">
        <v>0.17</v>
      </c>
      <c r="F13" s="74">
        <v>1500</v>
      </c>
      <c r="G13" s="1517">
        <v>0.16700000000000001</v>
      </c>
      <c r="H13" s="1517">
        <v>0.14399999999999999</v>
      </c>
      <c r="I13" s="1517">
        <v>0.192</v>
      </c>
      <c r="K13" s="8"/>
    </row>
    <row r="14" spans="1:19" s="7" customFormat="1">
      <c r="A14" s="92">
        <v>2017</v>
      </c>
      <c r="B14" s="458">
        <v>5600</v>
      </c>
      <c r="C14" s="1515">
        <v>0.13800000000000001</v>
      </c>
      <c r="D14" s="1515">
        <v>0.125</v>
      </c>
      <c r="E14" s="1516">
        <v>0.151</v>
      </c>
      <c r="F14" s="458">
        <v>1500</v>
      </c>
      <c r="G14" s="1515">
        <v>0.157</v>
      </c>
      <c r="H14" s="1515">
        <v>0.13200000000000001</v>
      </c>
      <c r="I14" s="1515">
        <v>0.185</v>
      </c>
      <c r="K14" s="8"/>
    </row>
    <row r="15" spans="1:19" s="7" customFormat="1">
      <c r="A15" s="1044">
        <v>2019</v>
      </c>
      <c r="B15" s="74">
        <v>6700</v>
      </c>
      <c r="C15" s="1517">
        <v>0.14599999999999999</v>
      </c>
      <c r="D15" s="1517">
        <v>0.13400000000000001</v>
      </c>
      <c r="E15" s="1518">
        <v>0.158</v>
      </c>
      <c r="F15" s="74">
        <v>1800</v>
      </c>
      <c r="G15" s="1517">
        <v>0.159</v>
      </c>
      <c r="H15" s="1517">
        <v>0.14199999999999999</v>
      </c>
      <c r="I15" s="1517">
        <v>0.17899999999999999</v>
      </c>
      <c r="K15" s="8"/>
    </row>
    <row r="16" spans="1:19" s="7" customFormat="1">
      <c r="A16" s="60">
        <v>2021</v>
      </c>
      <c r="B16" s="458">
        <v>6500</v>
      </c>
      <c r="C16" s="1515">
        <v>0.13300000000000001</v>
      </c>
      <c r="D16" s="1515">
        <v>0.11899999999999999</v>
      </c>
      <c r="E16" s="1516">
        <v>0.14899999999999999</v>
      </c>
      <c r="F16" s="458">
        <v>1600</v>
      </c>
      <c r="G16" s="1515">
        <v>0.14199999999999999</v>
      </c>
      <c r="H16" s="1515">
        <v>0.11899999999999999</v>
      </c>
      <c r="I16" s="1515">
        <v>0.16800000000000001</v>
      </c>
      <c r="K16" s="8"/>
    </row>
    <row r="17" spans="1:11" s="7" customFormat="1">
      <c r="K17" s="8"/>
    </row>
    <row r="18" spans="1:11" s="7" customFormat="1" ht="29.5" customHeight="1">
      <c r="A18" s="2778" t="s">
        <v>1247</v>
      </c>
      <c r="B18" s="2515"/>
      <c r="C18" s="2515"/>
      <c r="D18" s="2515"/>
      <c r="E18" s="2515"/>
      <c r="F18" s="2515"/>
      <c r="G18" s="2515"/>
      <c r="H18" s="2515"/>
      <c r="I18" s="2515"/>
      <c r="K18" s="8"/>
    </row>
  </sheetData>
  <mergeCells count="7">
    <mergeCell ref="A18:I18"/>
    <mergeCell ref="A1:I1"/>
    <mergeCell ref="A3:I3"/>
    <mergeCell ref="A5:A7"/>
    <mergeCell ref="B5:I5"/>
    <mergeCell ref="B6:E6"/>
    <mergeCell ref="F6:I6"/>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DFC79-3514-49CD-BA72-399B70957F9C}">
  <dimension ref="A1:K19"/>
  <sheetViews>
    <sheetView workbookViewId="0">
      <selection activeCell="J12" sqref="J12"/>
    </sheetView>
  </sheetViews>
  <sheetFormatPr defaultColWidth="9" defaultRowHeight="14"/>
  <cols>
    <col min="1" max="1" width="11.58203125" style="45" customWidth="1"/>
    <col min="2" max="9" width="10.58203125" style="45" customWidth="1"/>
    <col min="10" max="10" width="9.83203125" style="45" customWidth="1"/>
    <col min="11" max="11" width="9" style="54"/>
    <col min="12" max="12" width="9" style="45"/>
    <col min="13" max="13" width="10" style="45" customWidth="1"/>
    <col min="14" max="15" width="9" style="45"/>
    <col min="16" max="16" width="9.33203125" style="45" customWidth="1"/>
    <col min="17" max="18" width="9" style="45"/>
    <col min="19" max="19" width="10.25" style="45" customWidth="1"/>
    <col min="20" max="16384" width="9" style="45"/>
  </cols>
  <sheetData>
    <row r="1" spans="1:11" ht="25">
      <c r="A1" s="2722" t="s">
        <v>1254</v>
      </c>
      <c r="B1" s="2722"/>
      <c r="C1" s="2722"/>
      <c r="D1" s="2722"/>
      <c r="E1" s="2722"/>
      <c r="F1" s="2722"/>
      <c r="G1" s="2722"/>
      <c r="H1" s="2722"/>
      <c r="I1" s="2722"/>
      <c r="J1" s="44"/>
    </row>
    <row r="2" spans="1:11" ht="14.5" thickBot="1"/>
    <row r="3" spans="1:11" s="7" customFormat="1" ht="15" thickTop="1" thickBot="1">
      <c r="A3" s="2730" t="s">
        <v>1255</v>
      </c>
      <c r="B3" s="2731"/>
      <c r="C3" s="2731"/>
      <c r="D3" s="2731"/>
      <c r="E3" s="2731"/>
      <c r="F3" s="2731"/>
      <c r="G3" s="2731"/>
      <c r="H3" s="2731"/>
      <c r="I3" s="2732"/>
      <c r="K3" s="8"/>
    </row>
    <row r="4" spans="1:11" s="7" customFormat="1" ht="14.5" thickTop="1">
      <c r="K4" s="8"/>
    </row>
    <row r="5" spans="1:11" s="7" customFormat="1" ht="17.5">
      <c r="A5" s="2638" t="s">
        <v>338</v>
      </c>
      <c r="B5" s="2695" t="s">
        <v>1256</v>
      </c>
      <c r="C5" s="2696"/>
      <c r="D5" s="2696"/>
      <c r="E5" s="2696"/>
      <c r="F5" s="2696"/>
      <c r="G5" s="2696"/>
      <c r="H5" s="2696"/>
      <c r="I5" s="2696"/>
      <c r="K5" s="29"/>
    </row>
    <row r="6" spans="1:11" s="7" customFormat="1" ht="27.5">
      <c r="A6" s="2638"/>
      <c r="B6" s="2829" t="s">
        <v>1222</v>
      </c>
      <c r="C6" s="2830"/>
      <c r="D6" s="2830"/>
      <c r="E6" s="2830"/>
      <c r="F6" s="2829" t="s">
        <v>1223</v>
      </c>
      <c r="G6" s="2830"/>
      <c r="H6" s="2830"/>
      <c r="I6" s="3082"/>
      <c r="K6" s="49"/>
    </row>
    <row r="7" spans="1:11" s="6" customFormat="1" ht="27.5">
      <c r="A7" s="2639"/>
      <c r="B7" s="1031" t="s">
        <v>661</v>
      </c>
      <c r="C7" s="1032" t="s">
        <v>86</v>
      </c>
      <c r="D7" s="1032" t="s">
        <v>662</v>
      </c>
      <c r="E7" s="1033" t="s">
        <v>663</v>
      </c>
      <c r="F7" s="1031" t="s">
        <v>661</v>
      </c>
      <c r="G7" s="1032" t="s">
        <v>86</v>
      </c>
      <c r="H7" s="1032" t="s">
        <v>662</v>
      </c>
      <c r="I7" s="1034" t="s">
        <v>663</v>
      </c>
      <c r="K7" s="49"/>
    </row>
    <row r="8" spans="1:11" s="7" customFormat="1">
      <c r="A8" s="92">
        <v>2005</v>
      </c>
      <c r="B8" s="458">
        <v>5900</v>
      </c>
      <c r="C8" s="1515">
        <v>0.129</v>
      </c>
      <c r="D8" s="1515">
        <v>0.11</v>
      </c>
      <c r="E8" s="1516">
        <v>0.15</v>
      </c>
      <c r="F8" s="458">
        <v>1700</v>
      </c>
      <c r="G8" s="1515">
        <v>0.19700000000000001</v>
      </c>
      <c r="H8" s="1515">
        <v>0.156</v>
      </c>
      <c r="I8" s="1515">
        <v>0.245</v>
      </c>
      <c r="K8" s="8"/>
    </row>
    <row r="9" spans="1:11" s="7" customFormat="1">
      <c r="A9" s="98">
        <v>2007</v>
      </c>
      <c r="B9" s="74">
        <v>5500</v>
      </c>
      <c r="C9" s="1517">
        <v>0.12</v>
      </c>
      <c r="D9" s="1517">
        <v>9.5000000000000001E-2</v>
      </c>
      <c r="E9" s="1518">
        <v>0.15</v>
      </c>
      <c r="F9" s="329" t="s">
        <v>114</v>
      </c>
      <c r="G9" s="275" t="s">
        <v>114</v>
      </c>
      <c r="H9" s="275" t="s">
        <v>114</v>
      </c>
      <c r="I9" s="275" t="s">
        <v>114</v>
      </c>
      <c r="K9" s="8"/>
    </row>
    <row r="10" spans="1:11" s="7" customFormat="1">
      <c r="A10" s="92">
        <v>2009</v>
      </c>
      <c r="B10" s="458">
        <v>5400</v>
      </c>
      <c r="C10" s="1515">
        <v>0.128</v>
      </c>
      <c r="D10" s="1515">
        <v>0.1</v>
      </c>
      <c r="E10" s="1516">
        <v>0.161</v>
      </c>
      <c r="F10" s="458">
        <v>2300</v>
      </c>
      <c r="G10" s="1515">
        <v>0.23300000000000001</v>
      </c>
      <c r="H10" s="1515">
        <v>0.159</v>
      </c>
      <c r="I10" s="1515">
        <v>0.32800000000000001</v>
      </c>
      <c r="K10" s="8"/>
    </row>
    <row r="11" spans="1:11" s="7" customFormat="1">
      <c r="A11" s="98">
        <v>2011</v>
      </c>
      <c r="B11" s="74">
        <v>3200</v>
      </c>
      <c r="C11" s="1517">
        <v>8.5999999999999993E-2</v>
      </c>
      <c r="D11" s="1517">
        <v>7.1999999999999995E-2</v>
      </c>
      <c r="E11" s="1518">
        <v>0.10299999999999999</v>
      </c>
      <c r="F11" s="74">
        <v>800</v>
      </c>
      <c r="G11" s="1517">
        <v>0.09</v>
      </c>
      <c r="H11" s="1517">
        <v>6.9000000000000006E-2</v>
      </c>
      <c r="I11" s="1517">
        <v>0.11700000000000001</v>
      </c>
      <c r="K11" s="8"/>
    </row>
    <row r="12" spans="1:11" s="7" customFormat="1">
      <c r="A12" s="92">
        <v>2013</v>
      </c>
      <c r="B12" s="458">
        <v>3900</v>
      </c>
      <c r="C12" s="1515">
        <v>0.107</v>
      </c>
      <c r="D12" s="1515">
        <v>9.0999999999999998E-2</v>
      </c>
      <c r="E12" s="1516">
        <v>0.126</v>
      </c>
      <c r="F12" s="458">
        <v>1300</v>
      </c>
      <c r="G12" s="1515">
        <v>0.158</v>
      </c>
      <c r="H12" s="1515">
        <v>0.129</v>
      </c>
      <c r="I12" s="1515">
        <v>0.192</v>
      </c>
      <c r="K12" s="8"/>
    </row>
    <row r="13" spans="1:11" s="7" customFormat="1">
      <c r="A13" s="98">
        <v>2015</v>
      </c>
      <c r="B13" s="74">
        <v>3900</v>
      </c>
      <c r="C13" s="1517">
        <v>0.105</v>
      </c>
      <c r="D13" s="1517">
        <v>9.2999999999999999E-2</v>
      </c>
      <c r="E13" s="1518">
        <v>0.11799999999999999</v>
      </c>
      <c r="F13" s="74">
        <v>1100</v>
      </c>
      <c r="G13" s="1517">
        <v>0.14099999999999999</v>
      </c>
      <c r="H13" s="1517">
        <v>0.121</v>
      </c>
      <c r="I13" s="1517">
        <v>0.16400000000000001</v>
      </c>
      <c r="K13" s="8"/>
    </row>
    <row r="14" spans="1:11" s="7" customFormat="1">
      <c r="A14" s="92">
        <v>2017</v>
      </c>
      <c r="B14" s="458">
        <v>3600</v>
      </c>
      <c r="C14" s="1515">
        <v>0.1</v>
      </c>
      <c r="D14" s="1515">
        <v>8.5999999999999993E-2</v>
      </c>
      <c r="E14" s="1516">
        <v>0.114</v>
      </c>
      <c r="F14" s="458">
        <v>1000</v>
      </c>
      <c r="G14" s="1515">
        <v>0.121</v>
      </c>
      <c r="H14" s="1515">
        <v>9.6000000000000002E-2</v>
      </c>
      <c r="I14" s="1515">
        <v>0.152</v>
      </c>
      <c r="K14" s="8"/>
    </row>
    <row r="15" spans="1:11" s="7" customFormat="1">
      <c r="A15" s="1044">
        <v>2019</v>
      </c>
      <c r="B15" s="74">
        <v>4200</v>
      </c>
      <c r="C15" s="1517">
        <v>0.105</v>
      </c>
      <c r="D15" s="1517">
        <v>9.0999999999999998E-2</v>
      </c>
      <c r="E15" s="1518">
        <v>0.122</v>
      </c>
      <c r="F15" s="74">
        <v>1200</v>
      </c>
      <c r="G15" s="1517">
        <v>0.122</v>
      </c>
      <c r="H15" s="1517">
        <v>0.104</v>
      </c>
      <c r="I15" s="1517">
        <v>0.14199999999999999</v>
      </c>
      <c r="K15" s="8"/>
    </row>
    <row r="16" spans="1:11" s="7" customFormat="1">
      <c r="A16" s="60">
        <v>2021</v>
      </c>
      <c r="B16" s="458">
        <v>3300</v>
      </c>
      <c r="C16" s="1515">
        <v>7.3999999999999996E-2</v>
      </c>
      <c r="D16" s="1515">
        <v>6.4000000000000001E-2</v>
      </c>
      <c r="E16" s="1516">
        <v>8.5000000000000006E-2</v>
      </c>
      <c r="F16" s="458">
        <v>1000</v>
      </c>
      <c r="G16" s="1515">
        <v>0.10299999999999999</v>
      </c>
      <c r="H16" s="1515">
        <v>0.08</v>
      </c>
      <c r="I16" s="1515">
        <v>0.13200000000000001</v>
      </c>
      <c r="K16" s="8"/>
    </row>
    <row r="17" spans="1:11" s="7" customFormat="1">
      <c r="A17" s="2552" t="s">
        <v>1257</v>
      </c>
      <c r="B17" s="2552"/>
      <c r="C17" s="2552"/>
      <c r="D17" s="2552"/>
      <c r="E17" s="2552"/>
      <c r="F17" s="2552"/>
      <c r="G17" s="2552"/>
      <c r="H17" s="2552"/>
      <c r="I17" s="2552"/>
      <c r="K17" s="8"/>
    </row>
    <row r="18" spans="1:11" s="7" customFormat="1">
      <c r="K18" s="8"/>
    </row>
    <row r="19" spans="1:11" s="7" customFormat="1" ht="30" customHeight="1">
      <c r="A19" s="2778" t="s">
        <v>1247</v>
      </c>
      <c r="B19" s="2515"/>
      <c r="C19" s="2515"/>
      <c r="D19" s="2515"/>
      <c r="E19" s="2515"/>
      <c r="F19" s="2515"/>
      <c r="G19" s="2515"/>
      <c r="H19" s="2515"/>
      <c r="I19" s="2515"/>
      <c r="K19" s="8"/>
    </row>
  </sheetData>
  <mergeCells count="8">
    <mergeCell ref="A17:I17"/>
    <mergeCell ref="A19:I19"/>
    <mergeCell ref="A1:I1"/>
    <mergeCell ref="A3:I3"/>
    <mergeCell ref="A5:A7"/>
    <mergeCell ref="B5:I5"/>
    <mergeCell ref="B6:E6"/>
    <mergeCell ref="F6:I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55DD-1422-4A92-9FBA-4B388971EA3B}">
  <dimension ref="A1:X117"/>
  <sheetViews>
    <sheetView topLeftCell="K1" workbookViewId="0">
      <selection activeCell="K1" sqref="A1:XFD1048576"/>
    </sheetView>
  </sheetViews>
  <sheetFormatPr defaultColWidth="9.33203125" defaultRowHeight="14"/>
  <cols>
    <col min="1" max="1" width="12.58203125" style="316" customWidth="1"/>
    <col min="2" max="21" width="9.58203125" style="270" customWidth="1"/>
    <col min="22" max="22" width="12.25" style="270" customWidth="1"/>
    <col min="23" max="23" width="9.33203125" style="270"/>
    <col min="24" max="24" width="9.33203125" style="269"/>
    <col min="25" max="16384" width="9.33203125" style="270"/>
  </cols>
  <sheetData>
    <row r="1" spans="1:24" ht="25">
      <c r="A1" s="2453" t="s">
        <v>1474</v>
      </c>
      <c r="B1" s="2453"/>
      <c r="C1" s="2453"/>
      <c r="D1" s="2453"/>
      <c r="E1" s="2453"/>
      <c r="F1" s="2453"/>
      <c r="G1" s="2453"/>
      <c r="H1" s="2453"/>
      <c r="I1" s="2453"/>
      <c r="J1" s="2453"/>
      <c r="K1" s="2453"/>
      <c r="L1" s="2453"/>
      <c r="M1" s="2453"/>
      <c r="N1" s="2453"/>
      <c r="O1" s="2453"/>
      <c r="P1" s="2453"/>
      <c r="Q1" s="2453"/>
      <c r="R1" s="2453"/>
      <c r="S1" s="2453"/>
      <c r="T1" s="2453"/>
      <c r="U1" s="2453"/>
      <c r="V1" s="2453"/>
      <c r="W1" s="268"/>
    </row>
    <row r="3" spans="1:24" s="358" customFormat="1" ht="17.5" customHeight="1">
      <c r="A3" s="2553" t="s">
        <v>197</v>
      </c>
      <c r="B3" s="2540" t="s">
        <v>210</v>
      </c>
      <c r="C3" s="2541"/>
      <c r="D3" s="2541"/>
      <c r="E3" s="2541"/>
      <c r="F3" s="2541"/>
      <c r="G3" s="2541"/>
      <c r="H3" s="2541"/>
      <c r="I3" s="2541"/>
      <c r="J3" s="2541"/>
      <c r="K3" s="2541"/>
      <c r="L3" s="2541"/>
      <c r="M3" s="2541"/>
      <c r="N3" s="2541"/>
      <c r="O3" s="2541"/>
      <c r="P3" s="2541"/>
      <c r="Q3" s="2541"/>
      <c r="R3" s="2541"/>
      <c r="S3" s="2541"/>
      <c r="T3" s="2541"/>
      <c r="U3" s="2558"/>
      <c r="V3" s="2567" t="s">
        <v>211</v>
      </c>
      <c r="W3" s="40"/>
      <c r="X3" s="29"/>
    </row>
    <row r="4" spans="1:24" s="358" customFormat="1" ht="32.5">
      <c r="A4" s="2554"/>
      <c r="B4" s="2534" t="s">
        <v>1174</v>
      </c>
      <c r="C4" s="2535"/>
      <c r="D4" s="2534" t="s">
        <v>85</v>
      </c>
      <c r="E4" s="2568"/>
      <c r="F4" s="2534" t="s">
        <v>90</v>
      </c>
      <c r="G4" s="2568"/>
      <c r="H4" s="2534" t="s">
        <v>91</v>
      </c>
      <c r="I4" s="2568"/>
      <c r="J4" s="2534" t="s">
        <v>92</v>
      </c>
      <c r="K4" s="2568"/>
      <c r="L4" s="2549" t="s">
        <v>93</v>
      </c>
      <c r="M4" s="2569"/>
      <c r="N4" s="2549" t="s">
        <v>94</v>
      </c>
      <c r="O4" s="2569"/>
      <c r="P4" s="2549" t="s">
        <v>95</v>
      </c>
      <c r="Q4" s="2569"/>
      <c r="R4" s="2549" t="s">
        <v>96</v>
      </c>
      <c r="S4" s="2569"/>
      <c r="T4" s="2534" t="s">
        <v>97</v>
      </c>
      <c r="U4" s="2535"/>
      <c r="V4" s="2567"/>
      <c r="W4" s="65"/>
      <c r="X4" s="65"/>
    </row>
    <row r="5" spans="1:24" s="447" customFormat="1" ht="20">
      <c r="A5" s="2555"/>
      <c r="B5" s="422" t="s">
        <v>99</v>
      </c>
      <c r="C5" s="423" t="s">
        <v>152</v>
      </c>
      <c r="D5" s="422" t="s">
        <v>99</v>
      </c>
      <c r="E5" s="446" t="s">
        <v>152</v>
      </c>
      <c r="F5" s="422" t="s">
        <v>99</v>
      </c>
      <c r="G5" s="446" t="s">
        <v>152</v>
      </c>
      <c r="H5" s="422" t="s">
        <v>99</v>
      </c>
      <c r="I5" s="446" t="s">
        <v>152</v>
      </c>
      <c r="J5" s="422" t="s">
        <v>99</v>
      </c>
      <c r="K5" s="446" t="s">
        <v>152</v>
      </c>
      <c r="L5" s="422" t="s">
        <v>99</v>
      </c>
      <c r="M5" s="446" t="s">
        <v>152</v>
      </c>
      <c r="N5" s="422" t="s">
        <v>99</v>
      </c>
      <c r="O5" s="446" t="s">
        <v>152</v>
      </c>
      <c r="P5" s="422" t="s">
        <v>99</v>
      </c>
      <c r="Q5" s="446" t="s">
        <v>152</v>
      </c>
      <c r="R5" s="422" t="s">
        <v>99</v>
      </c>
      <c r="S5" s="446" t="s">
        <v>152</v>
      </c>
      <c r="T5" s="422" t="s">
        <v>99</v>
      </c>
      <c r="U5" s="423" t="s">
        <v>152</v>
      </c>
      <c r="V5" s="2567"/>
      <c r="W5" s="40"/>
      <c r="X5" s="29"/>
    </row>
    <row r="6" spans="1:24" s="358" customFormat="1">
      <c r="A6" s="317">
        <v>2000</v>
      </c>
      <c r="B6" s="434">
        <v>226</v>
      </c>
      <c r="C6" s="333">
        <f>B6/V6</f>
        <v>0.11983032873806999</v>
      </c>
      <c r="D6" s="434">
        <v>1066</v>
      </c>
      <c r="E6" s="333">
        <f>D6/V6</f>
        <v>0.56521739130434778</v>
      </c>
      <c r="F6" s="434">
        <v>28</v>
      </c>
      <c r="G6" s="333">
        <f>F6/V6</f>
        <v>1.4846235418875928E-2</v>
      </c>
      <c r="H6" s="434">
        <v>232</v>
      </c>
      <c r="I6" s="333">
        <f>H6/V6</f>
        <v>0.12301166489925769</v>
      </c>
      <c r="J6" s="434">
        <v>155</v>
      </c>
      <c r="K6" s="333">
        <f>J6/V6</f>
        <v>8.2184517497348883E-2</v>
      </c>
      <c r="L6" s="434">
        <v>16</v>
      </c>
      <c r="M6" s="333">
        <f>L6/V6</f>
        <v>8.483563096500531E-3</v>
      </c>
      <c r="N6" s="434">
        <v>43</v>
      </c>
      <c r="O6" s="333">
        <f>N6/V6</f>
        <v>2.2799575821845174E-2</v>
      </c>
      <c r="P6" s="434">
        <v>16</v>
      </c>
      <c r="Q6" s="333">
        <f>P6/V6</f>
        <v>8.483563096500531E-3</v>
      </c>
      <c r="R6" s="434">
        <v>86</v>
      </c>
      <c r="S6" s="333">
        <f>R6/V6</f>
        <v>4.5599151643690349E-2</v>
      </c>
      <c r="T6" s="434">
        <v>15</v>
      </c>
      <c r="U6" s="333">
        <f>T6/V6</f>
        <v>7.9533404029692462E-3</v>
      </c>
      <c r="V6" s="434">
        <v>1886</v>
      </c>
      <c r="X6" s="401"/>
    </row>
    <row r="7" spans="1:24" s="358" customFormat="1">
      <c r="A7" s="322">
        <v>2001</v>
      </c>
      <c r="B7" s="438">
        <v>201</v>
      </c>
      <c r="C7" s="437">
        <f t="shared" ref="C7:C27" si="0">B7/V7</f>
        <v>0.10606860158311346</v>
      </c>
      <c r="D7" s="438">
        <v>1091</v>
      </c>
      <c r="E7" s="437">
        <f t="shared" ref="E7:E27" si="1">D7/V7</f>
        <v>0.57572559366754616</v>
      </c>
      <c r="F7" s="438">
        <v>19</v>
      </c>
      <c r="G7" s="437">
        <f t="shared" ref="G7:G27" si="2">F7/V7</f>
        <v>1.0026385224274407E-2</v>
      </c>
      <c r="H7" s="438">
        <v>234</v>
      </c>
      <c r="I7" s="437">
        <f t="shared" ref="I7:I27" si="3">H7/V7</f>
        <v>0.12348284960422164</v>
      </c>
      <c r="J7" s="438">
        <v>150</v>
      </c>
      <c r="K7" s="437">
        <f t="shared" ref="K7:K27" si="4">J7/V7</f>
        <v>7.9155672823219003E-2</v>
      </c>
      <c r="L7" s="438">
        <v>19</v>
      </c>
      <c r="M7" s="437">
        <f t="shared" ref="M7:M27" si="5">L7/V7</f>
        <v>1.0026385224274407E-2</v>
      </c>
      <c r="N7" s="438">
        <v>38</v>
      </c>
      <c r="O7" s="437">
        <f t="shared" ref="O7:O27" si="6">N7/V7</f>
        <v>2.0052770448548814E-2</v>
      </c>
      <c r="P7" s="438">
        <v>26</v>
      </c>
      <c r="Q7" s="437">
        <f t="shared" ref="Q7:Q27" si="7">P7/V7</f>
        <v>1.3720316622691292E-2</v>
      </c>
      <c r="R7" s="438">
        <v>90</v>
      </c>
      <c r="S7" s="437">
        <f t="shared" ref="S7:S27" si="8">R7/V7</f>
        <v>4.7493403693931395E-2</v>
      </c>
      <c r="T7" s="438">
        <v>24</v>
      </c>
      <c r="U7" s="437">
        <f t="shared" ref="U7:U25" si="9">T7/V7</f>
        <v>1.2664907651715039E-2</v>
      </c>
      <c r="V7" s="438">
        <v>1895</v>
      </c>
      <c r="X7" s="401"/>
    </row>
    <row r="8" spans="1:24" s="358" customFormat="1">
      <c r="A8" s="317">
        <v>2002</v>
      </c>
      <c r="B8" s="434">
        <v>234</v>
      </c>
      <c r="C8" s="439">
        <f t="shared" si="0"/>
        <v>0.12130637636080871</v>
      </c>
      <c r="D8" s="434">
        <v>1129</v>
      </c>
      <c r="E8" s="439">
        <f t="shared" si="1"/>
        <v>0.585277345775013</v>
      </c>
      <c r="F8" s="434">
        <v>18</v>
      </c>
      <c r="G8" s="439">
        <f t="shared" si="2"/>
        <v>9.3312597200622092E-3</v>
      </c>
      <c r="H8" s="434">
        <v>214</v>
      </c>
      <c r="I8" s="439">
        <f t="shared" si="3"/>
        <v>0.11093831000518403</v>
      </c>
      <c r="J8" s="434">
        <v>151</v>
      </c>
      <c r="K8" s="439">
        <f t="shared" si="4"/>
        <v>7.8278900984966301E-2</v>
      </c>
      <c r="L8" s="434">
        <v>22</v>
      </c>
      <c r="M8" s="439">
        <f t="shared" si="5"/>
        <v>1.1404872991187144E-2</v>
      </c>
      <c r="N8" s="434">
        <v>29</v>
      </c>
      <c r="O8" s="439">
        <f t="shared" si="6"/>
        <v>1.5033696215655781E-2</v>
      </c>
      <c r="P8" s="434">
        <v>17</v>
      </c>
      <c r="Q8" s="439">
        <f t="shared" si="7"/>
        <v>8.812856402280975E-3</v>
      </c>
      <c r="R8" s="434">
        <v>93</v>
      </c>
      <c r="S8" s="439">
        <f t="shared" si="8"/>
        <v>4.821150855365474E-2</v>
      </c>
      <c r="T8" s="434">
        <v>18</v>
      </c>
      <c r="U8" s="439">
        <f t="shared" si="9"/>
        <v>9.3312597200622092E-3</v>
      </c>
      <c r="V8" s="434">
        <v>1929</v>
      </c>
      <c r="X8" s="401"/>
    </row>
    <row r="9" spans="1:24" s="358" customFormat="1">
      <c r="A9" s="325">
        <v>2003</v>
      </c>
      <c r="B9" s="438">
        <v>299</v>
      </c>
      <c r="C9" s="437">
        <f t="shared" si="0"/>
        <v>0.14472410454985479</v>
      </c>
      <c r="D9" s="438">
        <v>1129</v>
      </c>
      <c r="E9" s="437">
        <f t="shared" si="1"/>
        <v>0.54646660212971931</v>
      </c>
      <c r="F9" s="438">
        <v>18</v>
      </c>
      <c r="G9" s="437">
        <f t="shared" si="2"/>
        <v>8.7124878993223628E-3</v>
      </c>
      <c r="H9" s="438">
        <v>228</v>
      </c>
      <c r="I9" s="437">
        <f t="shared" si="3"/>
        <v>0.11035818005808325</v>
      </c>
      <c r="J9" s="438">
        <v>141</v>
      </c>
      <c r="K9" s="437">
        <f t="shared" si="4"/>
        <v>6.8247821878025167E-2</v>
      </c>
      <c r="L9" s="438">
        <v>17</v>
      </c>
      <c r="M9" s="437">
        <f t="shared" si="5"/>
        <v>8.2284607938044527E-3</v>
      </c>
      <c r="N9" s="438">
        <v>42</v>
      </c>
      <c r="O9" s="437">
        <f t="shared" si="6"/>
        <v>2.0329138431752179E-2</v>
      </c>
      <c r="P9" s="438">
        <v>29</v>
      </c>
      <c r="Q9" s="437">
        <f t="shared" si="7"/>
        <v>1.4036786060019362E-2</v>
      </c>
      <c r="R9" s="438">
        <v>134</v>
      </c>
      <c r="S9" s="437">
        <f t="shared" si="8"/>
        <v>6.4859632139399812E-2</v>
      </c>
      <c r="T9" s="438">
        <v>26</v>
      </c>
      <c r="U9" s="437">
        <f t="shared" si="9"/>
        <v>1.2584704743465635E-2</v>
      </c>
      <c r="V9" s="438">
        <v>2066</v>
      </c>
      <c r="X9" s="401"/>
    </row>
    <row r="10" spans="1:24" s="358" customFormat="1">
      <c r="A10" s="317">
        <v>2004</v>
      </c>
      <c r="B10" s="434">
        <v>286</v>
      </c>
      <c r="C10" s="439">
        <f t="shared" si="0"/>
        <v>0.13414634146341464</v>
      </c>
      <c r="D10" s="434">
        <v>1234</v>
      </c>
      <c r="E10" s="439">
        <f t="shared" si="1"/>
        <v>0.57879924953095685</v>
      </c>
      <c r="F10" s="434">
        <v>23</v>
      </c>
      <c r="G10" s="439">
        <f t="shared" si="2"/>
        <v>1.0787992495309569E-2</v>
      </c>
      <c r="H10" s="434">
        <v>196</v>
      </c>
      <c r="I10" s="439">
        <f t="shared" si="3"/>
        <v>9.193245778611632E-2</v>
      </c>
      <c r="J10" s="434">
        <v>125</v>
      </c>
      <c r="K10" s="439">
        <f t="shared" si="4"/>
        <v>5.8630393996247657E-2</v>
      </c>
      <c r="L10" s="434">
        <v>30</v>
      </c>
      <c r="M10" s="439">
        <f t="shared" si="5"/>
        <v>1.4071294559099437E-2</v>
      </c>
      <c r="N10" s="434">
        <v>37</v>
      </c>
      <c r="O10" s="439">
        <f t="shared" si="6"/>
        <v>1.7354596622889306E-2</v>
      </c>
      <c r="P10" s="434">
        <v>33</v>
      </c>
      <c r="Q10" s="439">
        <f t="shared" si="7"/>
        <v>1.547842401500938E-2</v>
      </c>
      <c r="R10" s="434">
        <v>144</v>
      </c>
      <c r="S10" s="439">
        <f t="shared" si="8"/>
        <v>6.7542213883677302E-2</v>
      </c>
      <c r="T10" s="434">
        <v>22</v>
      </c>
      <c r="U10" s="439">
        <f t="shared" si="9"/>
        <v>1.0318949343339587E-2</v>
      </c>
      <c r="V10" s="434">
        <v>2132</v>
      </c>
      <c r="X10" s="401"/>
    </row>
    <row r="11" spans="1:24" s="358" customFormat="1">
      <c r="A11" s="325">
        <v>2005</v>
      </c>
      <c r="B11" s="438">
        <v>298</v>
      </c>
      <c r="C11" s="437">
        <f t="shared" si="0"/>
        <v>0.13527008624602815</v>
      </c>
      <c r="D11" s="438">
        <v>1255</v>
      </c>
      <c r="E11" s="437">
        <f t="shared" si="1"/>
        <v>0.56967771221062191</v>
      </c>
      <c r="F11" s="438">
        <v>21</v>
      </c>
      <c r="G11" s="437">
        <f t="shared" si="2"/>
        <v>9.5324557421697688E-3</v>
      </c>
      <c r="H11" s="438">
        <v>225</v>
      </c>
      <c r="I11" s="437">
        <f t="shared" si="3"/>
        <v>0.10213345438039037</v>
      </c>
      <c r="J11" s="438">
        <v>128</v>
      </c>
      <c r="K11" s="437">
        <f t="shared" si="4"/>
        <v>5.8102587380844305E-2</v>
      </c>
      <c r="L11" s="438">
        <v>21</v>
      </c>
      <c r="M11" s="437">
        <f t="shared" si="5"/>
        <v>9.5324557421697688E-3</v>
      </c>
      <c r="N11" s="438">
        <v>45</v>
      </c>
      <c r="O11" s="437">
        <f t="shared" si="6"/>
        <v>2.0426690876078075E-2</v>
      </c>
      <c r="P11" s="438">
        <v>36</v>
      </c>
      <c r="Q11" s="437">
        <f t="shared" si="7"/>
        <v>1.6341352700862462E-2</v>
      </c>
      <c r="R11" s="438">
        <v>140</v>
      </c>
      <c r="S11" s="437">
        <f t="shared" si="8"/>
        <v>6.3549704947798463E-2</v>
      </c>
      <c r="T11" s="438">
        <v>31</v>
      </c>
      <c r="U11" s="437">
        <f t="shared" si="9"/>
        <v>1.407172038129823E-2</v>
      </c>
      <c r="V11" s="438">
        <v>2203</v>
      </c>
      <c r="X11" s="401"/>
    </row>
    <row r="12" spans="1:24" s="358" customFormat="1">
      <c r="A12" s="317">
        <v>2006</v>
      </c>
      <c r="B12" s="434">
        <v>329</v>
      </c>
      <c r="C12" s="439">
        <f t="shared" si="0"/>
        <v>0.1437937062937063</v>
      </c>
      <c r="D12" s="434">
        <v>1291</v>
      </c>
      <c r="E12" s="439">
        <f t="shared" si="1"/>
        <v>0.56424825174825177</v>
      </c>
      <c r="F12" s="434">
        <v>23</v>
      </c>
      <c r="G12" s="439">
        <f t="shared" si="2"/>
        <v>1.0052447552447552E-2</v>
      </c>
      <c r="H12" s="434">
        <v>198</v>
      </c>
      <c r="I12" s="439">
        <f t="shared" si="3"/>
        <v>8.6538461538461536E-2</v>
      </c>
      <c r="J12" s="434">
        <v>125</v>
      </c>
      <c r="K12" s="439">
        <f t="shared" si="4"/>
        <v>5.4632867132867136E-2</v>
      </c>
      <c r="L12" s="434">
        <v>28</v>
      </c>
      <c r="M12" s="439">
        <f t="shared" si="5"/>
        <v>1.2237762237762238E-2</v>
      </c>
      <c r="N12" s="434">
        <v>54</v>
      </c>
      <c r="O12" s="439">
        <f t="shared" si="6"/>
        <v>2.36013986013986E-2</v>
      </c>
      <c r="P12" s="434">
        <v>29</v>
      </c>
      <c r="Q12" s="439">
        <f t="shared" si="7"/>
        <v>1.2674825174825174E-2</v>
      </c>
      <c r="R12" s="434">
        <v>154</v>
      </c>
      <c r="S12" s="439">
        <f t="shared" si="8"/>
        <v>6.7307692307692304E-2</v>
      </c>
      <c r="T12" s="434">
        <v>52</v>
      </c>
      <c r="U12" s="439">
        <f t="shared" si="9"/>
        <v>2.2727272727272728E-2</v>
      </c>
      <c r="V12" s="434">
        <v>2288</v>
      </c>
      <c r="X12" s="401"/>
    </row>
    <row r="13" spans="1:24" s="358" customFormat="1">
      <c r="A13" s="322">
        <v>2007</v>
      </c>
      <c r="B13" s="438">
        <v>388</v>
      </c>
      <c r="C13" s="437">
        <f t="shared" si="0"/>
        <v>0.15940838126540674</v>
      </c>
      <c r="D13" s="438">
        <v>1300</v>
      </c>
      <c r="E13" s="437">
        <f t="shared" si="1"/>
        <v>0.53410024650780608</v>
      </c>
      <c r="F13" s="438">
        <v>23</v>
      </c>
      <c r="G13" s="437">
        <f t="shared" si="2"/>
        <v>9.4494658997534928E-3</v>
      </c>
      <c r="H13" s="438">
        <v>222</v>
      </c>
      <c r="I13" s="437">
        <f t="shared" si="3"/>
        <v>9.1207888249794575E-2</v>
      </c>
      <c r="J13" s="438">
        <v>147</v>
      </c>
      <c r="K13" s="437">
        <f t="shared" si="4"/>
        <v>6.0394412489728842E-2</v>
      </c>
      <c r="L13" s="438">
        <v>25</v>
      </c>
      <c r="M13" s="437">
        <f t="shared" si="5"/>
        <v>1.0271158586688579E-2</v>
      </c>
      <c r="N13" s="438">
        <v>51</v>
      </c>
      <c r="O13" s="437">
        <f t="shared" si="6"/>
        <v>2.0953163516844699E-2</v>
      </c>
      <c r="P13" s="438">
        <v>39</v>
      </c>
      <c r="Q13" s="437">
        <f t="shared" si="7"/>
        <v>1.6023007395234181E-2</v>
      </c>
      <c r="R13" s="438">
        <v>198</v>
      </c>
      <c r="S13" s="437">
        <f t="shared" si="8"/>
        <v>8.1347576006573538E-2</v>
      </c>
      <c r="T13" s="438">
        <v>39</v>
      </c>
      <c r="U13" s="437">
        <f t="shared" si="9"/>
        <v>1.6023007395234181E-2</v>
      </c>
      <c r="V13" s="438">
        <v>2434</v>
      </c>
      <c r="X13" s="401"/>
    </row>
    <row r="14" spans="1:24" s="358" customFormat="1">
      <c r="A14" s="317">
        <v>2008</v>
      </c>
      <c r="B14" s="434">
        <v>360</v>
      </c>
      <c r="C14" s="439">
        <f t="shared" si="0"/>
        <v>0.14376996805111822</v>
      </c>
      <c r="D14" s="434">
        <v>1408</v>
      </c>
      <c r="E14" s="439">
        <f t="shared" si="1"/>
        <v>0.56230031948881787</v>
      </c>
      <c r="F14" s="434">
        <v>31</v>
      </c>
      <c r="G14" s="439">
        <f t="shared" si="2"/>
        <v>1.2380191693290734E-2</v>
      </c>
      <c r="H14" s="434">
        <v>196</v>
      </c>
      <c r="I14" s="439">
        <f t="shared" si="3"/>
        <v>7.8274760383386585E-2</v>
      </c>
      <c r="J14" s="434">
        <v>130</v>
      </c>
      <c r="K14" s="439">
        <f t="shared" si="4"/>
        <v>5.1916932907348244E-2</v>
      </c>
      <c r="L14" s="434">
        <v>33</v>
      </c>
      <c r="M14" s="439">
        <f t="shared" si="5"/>
        <v>1.3178913738019169E-2</v>
      </c>
      <c r="N14" s="434">
        <v>67</v>
      </c>
      <c r="O14" s="439">
        <f t="shared" si="6"/>
        <v>2.6757188498402557E-2</v>
      </c>
      <c r="P14" s="434">
        <v>31</v>
      </c>
      <c r="Q14" s="439">
        <f t="shared" si="7"/>
        <v>1.2380191693290734E-2</v>
      </c>
      <c r="R14" s="434">
        <v>206</v>
      </c>
      <c r="S14" s="439">
        <f t="shared" si="8"/>
        <v>8.2268370607028754E-2</v>
      </c>
      <c r="T14" s="434">
        <v>41</v>
      </c>
      <c r="U14" s="439">
        <f t="shared" si="9"/>
        <v>1.6373801916932908E-2</v>
      </c>
      <c r="V14" s="434">
        <v>2504</v>
      </c>
      <c r="X14" s="401"/>
    </row>
    <row r="15" spans="1:24" s="358" customFormat="1">
      <c r="A15" s="322">
        <v>2009</v>
      </c>
      <c r="B15" s="438">
        <v>344</v>
      </c>
      <c r="C15" s="437">
        <f t="shared" si="0"/>
        <v>0.14688300597779674</v>
      </c>
      <c r="D15" s="438">
        <v>1288</v>
      </c>
      <c r="E15" s="437">
        <f t="shared" si="1"/>
        <v>0.54995730145175059</v>
      </c>
      <c r="F15" s="438">
        <v>16</v>
      </c>
      <c r="G15" s="437">
        <f t="shared" si="2"/>
        <v>6.8317677198975234E-3</v>
      </c>
      <c r="H15" s="438">
        <v>220</v>
      </c>
      <c r="I15" s="437">
        <f t="shared" si="3"/>
        <v>9.3936806148590943E-2</v>
      </c>
      <c r="J15" s="438">
        <v>108</v>
      </c>
      <c r="K15" s="437">
        <f t="shared" si="4"/>
        <v>4.6114432109308282E-2</v>
      </c>
      <c r="L15" s="438">
        <v>35</v>
      </c>
      <c r="M15" s="437">
        <f t="shared" si="5"/>
        <v>1.4944491887275833E-2</v>
      </c>
      <c r="N15" s="438">
        <v>41</v>
      </c>
      <c r="O15" s="437">
        <f t="shared" si="6"/>
        <v>1.7506404782237403E-2</v>
      </c>
      <c r="P15" s="438">
        <v>44</v>
      </c>
      <c r="Q15" s="437">
        <f t="shared" si="7"/>
        <v>1.8787361229718188E-2</v>
      </c>
      <c r="R15" s="438">
        <v>199</v>
      </c>
      <c r="S15" s="437">
        <f t="shared" si="8"/>
        <v>8.4970111016225452E-2</v>
      </c>
      <c r="T15" s="438">
        <v>43</v>
      </c>
      <c r="U15" s="437">
        <f t="shared" si="9"/>
        <v>1.8360375747224593E-2</v>
      </c>
      <c r="V15" s="438">
        <v>2342</v>
      </c>
      <c r="X15" s="401"/>
    </row>
    <row r="16" spans="1:24" s="358" customFormat="1">
      <c r="A16" s="317">
        <v>2010</v>
      </c>
      <c r="B16" s="434">
        <v>293</v>
      </c>
      <c r="C16" s="439">
        <f t="shared" si="0"/>
        <v>0.12999112688553682</v>
      </c>
      <c r="D16" s="434">
        <v>1215</v>
      </c>
      <c r="E16" s="439">
        <f t="shared" si="1"/>
        <v>0.53904170363797688</v>
      </c>
      <c r="F16" s="434">
        <v>24</v>
      </c>
      <c r="G16" s="439">
        <f t="shared" si="2"/>
        <v>1.064773735581189E-2</v>
      </c>
      <c r="H16" s="434">
        <v>209</v>
      </c>
      <c r="I16" s="439">
        <f t="shared" si="3"/>
        <v>9.2724046140195207E-2</v>
      </c>
      <c r="J16" s="434">
        <v>120</v>
      </c>
      <c r="K16" s="439">
        <f t="shared" si="4"/>
        <v>5.3238686779059449E-2</v>
      </c>
      <c r="L16" s="434">
        <v>42</v>
      </c>
      <c r="M16" s="439">
        <f t="shared" si="5"/>
        <v>1.8633540372670808E-2</v>
      </c>
      <c r="N16" s="434">
        <v>41</v>
      </c>
      <c r="O16" s="439">
        <f t="shared" si="6"/>
        <v>1.8189884649511979E-2</v>
      </c>
      <c r="P16" s="434">
        <v>40</v>
      </c>
      <c r="Q16" s="439">
        <f t="shared" si="7"/>
        <v>1.774622892635315E-2</v>
      </c>
      <c r="R16" s="434">
        <v>231</v>
      </c>
      <c r="S16" s="439">
        <f t="shared" si="8"/>
        <v>0.10248447204968944</v>
      </c>
      <c r="T16" s="434">
        <v>36</v>
      </c>
      <c r="U16" s="439">
        <f t="shared" si="9"/>
        <v>1.5971606033717833E-2</v>
      </c>
      <c r="V16" s="434">
        <v>2254</v>
      </c>
      <c r="X16" s="401"/>
    </row>
    <row r="17" spans="1:24" s="358" customFormat="1">
      <c r="A17" s="322">
        <v>2011</v>
      </c>
      <c r="B17" s="438">
        <v>330</v>
      </c>
      <c r="C17" s="437">
        <f t="shared" si="0"/>
        <v>0.14205768402927249</v>
      </c>
      <c r="D17" s="438">
        <v>1251</v>
      </c>
      <c r="E17" s="437">
        <f t="shared" si="1"/>
        <v>0.53852776582006023</v>
      </c>
      <c r="F17" s="438">
        <v>26</v>
      </c>
      <c r="G17" s="437">
        <f t="shared" si="2"/>
        <v>1.1192423590185106E-2</v>
      </c>
      <c r="H17" s="438">
        <v>199</v>
      </c>
      <c r="I17" s="437">
        <f t="shared" si="3"/>
        <v>8.5665088247955226E-2</v>
      </c>
      <c r="J17" s="438">
        <v>129</v>
      </c>
      <c r="K17" s="437">
        <f t="shared" si="4"/>
        <v>5.5531640120533791E-2</v>
      </c>
      <c r="L17" s="438">
        <v>33</v>
      </c>
      <c r="M17" s="437">
        <f t="shared" si="5"/>
        <v>1.4205768402927249E-2</v>
      </c>
      <c r="N17" s="438">
        <v>45</v>
      </c>
      <c r="O17" s="437">
        <f t="shared" si="6"/>
        <v>1.9371502367628066E-2</v>
      </c>
      <c r="P17" s="438">
        <v>47</v>
      </c>
      <c r="Q17" s="437">
        <f t="shared" si="7"/>
        <v>2.0232458028411535E-2</v>
      </c>
      <c r="R17" s="438">
        <v>218</v>
      </c>
      <c r="S17" s="437">
        <f t="shared" si="8"/>
        <v>9.384416702539819E-2</v>
      </c>
      <c r="T17" s="438">
        <v>40</v>
      </c>
      <c r="U17" s="437">
        <f t="shared" si="9"/>
        <v>1.7219113215669393E-2</v>
      </c>
      <c r="V17" s="438">
        <v>2323</v>
      </c>
      <c r="X17" s="401"/>
    </row>
    <row r="18" spans="1:24" s="358" customFormat="1">
      <c r="A18" s="317">
        <v>2012</v>
      </c>
      <c r="B18" s="434">
        <v>299</v>
      </c>
      <c r="C18" s="439">
        <f t="shared" si="0"/>
        <v>0.1326530612244898</v>
      </c>
      <c r="D18" s="434">
        <v>1244</v>
      </c>
      <c r="E18" s="439">
        <f t="shared" si="1"/>
        <v>0.55190771960958296</v>
      </c>
      <c r="F18" s="434">
        <v>46</v>
      </c>
      <c r="G18" s="439">
        <f t="shared" si="2"/>
        <v>2.0408163265306121E-2</v>
      </c>
      <c r="H18" s="434">
        <v>185</v>
      </c>
      <c r="I18" s="439">
        <f t="shared" si="3"/>
        <v>8.2076308784383323E-2</v>
      </c>
      <c r="J18" s="434">
        <v>113</v>
      </c>
      <c r="K18" s="439">
        <f t="shared" si="4"/>
        <v>5.0133096716947649E-2</v>
      </c>
      <c r="L18" s="434">
        <v>22</v>
      </c>
      <c r="M18" s="439">
        <f t="shared" si="5"/>
        <v>9.7604259094942331E-3</v>
      </c>
      <c r="N18" s="434">
        <v>44</v>
      </c>
      <c r="O18" s="439">
        <f t="shared" si="6"/>
        <v>1.9520851818988466E-2</v>
      </c>
      <c r="P18" s="434">
        <v>41</v>
      </c>
      <c r="Q18" s="439">
        <f t="shared" si="7"/>
        <v>1.8189884649511979E-2</v>
      </c>
      <c r="R18" s="434">
        <v>223</v>
      </c>
      <c r="S18" s="439">
        <f t="shared" si="8"/>
        <v>9.8935226264418807E-2</v>
      </c>
      <c r="T18" s="434">
        <v>35</v>
      </c>
      <c r="U18" s="439">
        <f t="shared" si="9"/>
        <v>1.5527950310559006E-2</v>
      </c>
      <c r="V18" s="434">
        <v>2254</v>
      </c>
      <c r="X18" s="401"/>
    </row>
    <row r="19" spans="1:24" s="358" customFormat="1">
      <c r="A19" s="322">
        <v>2013</v>
      </c>
      <c r="B19" s="438">
        <v>331</v>
      </c>
      <c r="C19" s="437">
        <f t="shared" si="0"/>
        <v>0.14428945074106364</v>
      </c>
      <c r="D19" s="438">
        <v>1267</v>
      </c>
      <c r="E19" s="437">
        <f t="shared" si="1"/>
        <v>0.55231037489102008</v>
      </c>
      <c r="F19" s="438">
        <v>41</v>
      </c>
      <c r="G19" s="437">
        <f t="shared" si="2"/>
        <v>1.7872711421098517E-2</v>
      </c>
      <c r="H19" s="438">
        <v>181</v>
      </c>
      <c r="I19" s="437">
        <f t="shared" si="3"/>
        <v>7.8901482127288577E-2</v>
      </c>
      <c r="J19" s="438">
        <v>90</v>
      </c>
      <c r="K19" s="437">
        <f t="shared" si="4"/>
        <v>3.9232781168265042E-2</v>
      </c>
      <c r="L19" s="438">
        <v>33</v>
      </c>
      <c r="M19" s="437">
        <f t="shared" si="5"/>
        <v>1.4385353095030515E-2</v>
      </c>
      <c r="N19" s="438">
        <v>44</v>
      </c>
      <c r="O19" s="437">
        <f t="shared" si="6"/>
        <v>1.9180470793374021E-2</v>
      </c>
      <c r="P19" s="438">
        <v>28</v>
      </c>
      <c r="Q19" s="437">
        <f t="shared" si="7"/>
        <v>1.2205754141238012E-2</v>
      </c>
      <c r="R19" s="438">
        <v>227</v>
      </c>
      <c r="S19" s="437">
        <f t="shared" si="8"/>
        <v>9.8953792502179602E-2</v>
      </c>
      <c r="T19" s="438">
        <v>48</v>
      </c>
      <c r="U19" s="437">
        <f t="shared" si="9"/>
        <v>2.0924149956408022E-2</v>
      </c>
      <c r="V19" s="438">
        <v>2294</v>
      </c>
      <c r="X19" s="401"/>
    </row>
    <row r="20" spans="1:24" s="358" customFormat="1">
      <c r="A20" s="317">
        <v>2014</v>
      </c>
      <c r="B20" s="434">
        <v>355</v>
      </c>
      <c r="C20" s="439">
        <f t="shared" si="0"/>
        <v>0.15367965367965367</v>
      </c>
      <c r="D20" s="434">
        <v>1255</v>
      </c>
      <c r="E20" s="439">
        <f t="shared" si="1"/>
        <v>0.54329004329004327</v>
      </c>
      <c r="F20" s="434">
        <v>39</v>
      </c>
      <c r="G20" s="439">
        <f t="shared" si="2"/>
        <v>1.6883116883116882E-2</v>
      </c>
      <c r="H20" s="434">
        <v>180</v>
      </c>
      <c r="I20" s="439">
        <f t="shared" si="3"/>
        <v>7.792207792207792E-2</v>
      </c>
      <c r="J20" s="434">
        <v>94</v>
      </c>
      <c r="K20" s="439">
        <f t="shared" si="4"/>
        <v>4.069264069264069E-2</v>
      </c>
      <c r="L20" s="434">
        <v>22</v>
      </c>
      <c r="M20" s="439">
        <f t="shared" si="5"/>
        <v>9.5238095238095247E-3</v>
      </c>
      <c r="N20" s="434">
        <v>53</v>
      </c>
      <c r="O20" s="439">
        <f t="shared" si="6"/>
        <v>2.2943722943722943E-2</v>
      </c>
      <c r="P20" s="434">
        <v>35</v>
      </c>
      <c r="Q20" s="439">
        <f t="shared" si="7"/>
        <v>1.5151515151515152E-2</v>
      </c>
      <c r="R20" s="434">
        <v>229</v>
      </c>
      <c r="S20" s="439">
        <f t="shared" si="8"/>
        <v>9.913419913419913E-2</v>
      </c>
      <c r="T20" s="434">
        <v>40</v>
      </c>
      <c r="U20" s="439">
        <f t="shared" si="9"/>
        <v>1.7316017316017316E-2</v>
      </c>
      <c r="V20" s="434">
        <v>2310</v>
      </c>
      <c r="X20" s="401"/>
    </row>
    <row r="21" spans="1:24" s="358" customFormat="1">
      <c r="A21" s="322">
        <v>2015</v>
      </c>
      <c r="B21" s="438">
        <v>314</v>
      </c>
      <c r="C21" s="437">
        <f t="shared" si="0"/>
        <v>0.14017857142857143</v>
      </c>
      <c r="D21" s="438">
        <v>1241</v>
      </c>
      <c r="E21" s="437">
        <f t="shared" si="1"/>
        <v>0.55401785714285712</v>
      </c>
      <c r="F21" s="438">
        <v>33</v>
      </c>
      <c r="G21" s="437">
        <f t="shared" si="2"/>
        <v>1.4732142857142857E-2</v>
      </c>
      <c r="H21" s="438">
        <v>186</v>
      </c>
      <c r="I21" s="437">
        <f t="shared" si="3"/>
        <v>8.3035714285714282E-2</v>
      </c>
      <c r="J21" s="438">
        <v>96</v>
      </c>
      <c r="K21" s="437">
        <f t="shared" si="4"/>
        <v>4.2857142857142858E-2</v>
      </c>
      <c r="L21" s="438">
        <v>35</v>
      </c>
      <c r="M21" s="437">
        <f t="shared" si="5"/>
        <v>1.5625E-2</v>
      </c>
      <c r="N21" s="438">
        <v>53</v>
      </c>
      <c r="O21" s="437">
        <f t="shared" si="6"/>
        <v>2.3660714285714285E-2</v>
      </c>
      <c r="P21" s="438">
        <v>30</v>
      </c>
      <c r="Q21" s="437">
        <f t="shared" si="7"/>
        <v>1.3392857142857142E-2</v>
      </c>
      <c r="R21" s="438">
        <v>218</v>
      </c>
      <c r="S21" s="437">
        <f t="shared" si="8"/>
        <v>9.7321428571428573E-2</v>
      </c>
      <c r="T21" s="438">
        <v>31</v>
      </c>
      <c r="U21" s="437">
        <f t="shared" si="9"/>
        <v>1.3839285714285714E-2</v>
      </c>
      <c r="V21" s="438">
        <v>2240</v>
      </c>
      <c r="X21" s="401"/>
    </row>
    <row r="22" spans="1:24" s="358" customFormat="1">
      <c r="A22" s="317">
        <v>2016</v>
      </c>
      <c r="B22" s="434">
        <v>289</v>
      </c>
      <c r="C22" s="439">
        <f t="shared" si="0"/>
        <v>0.12942230183609493</v>
      </c>
      <c r="D22" s="434">
        <v>1195</v>
      </c>
      <c r="E22" s="439">
        <f t="shared" si="1"/>
        <v>0.53515450067174208</v>
      </c>
      <c r="F22" s="434">
        <v>42</v>
      </c>
      <c r="G22" s="439">
        <f t="shared" si="2"/>
        <v>1.8808777429467086E-2</v>
      </c>
      <c r="H22" s="434">
        <v>196</v>
      </c>
      <c r="I22" s="439">
        <f t="shared" si="3"/>
        <v>8.7774294670846395E-2</v>
      </c>
      <c r="J22" s="434">
        <v>92</v>
      </c>
      <c r="K22" s="439">
        <f t="shared" si="4"/>
        <v>4.1200179131213613E-2</v>
      </c>
      <c r="L22" s="434">
        <v>32</v>
      </c>
      <c r="M22" s="439">
        <f t="shared" si="5"/>
        <v>1.4330497089117778E-2</v>
      </c>
      <c r="N22" s="434">
        <v>59</v>
      </c>
      <c r="O22" s="439">
        <f t="shared" si="6"/>
        <v>2.6421854008060904E-2</v>
      </c>
      <c r="P22" s="434">
        <v>37</v>
      </c>
      <c r="Q22" s="439">
        <f t="shared" si="7"/>
        <v>1.6569637259292433E-2</v>
      </c>
      <c r="R22" s="434">
        <v>241</v>
      </c>
      <c r="S22" s="439">
        <f t="shared" si="8"/>
        <v>0.10792655620241827</v>
      </c>
      <c r="T22" s="434">
        <v>43</v>
      </c>
      <c r="U22" s="439">
        <f t="shared" si="9"/>
        <v>1.9256605463502014E-2</v>
      </c>
      <c r="V22" s="434">
        <v>2233</v>
      </c>
      <c r="X22" s="401"/>
    </row>
    <row r="23" spans="1:24" s="358" customFormat="1">
      <c r="A23" s="322">
        <v>2017</v>
      </c>
      <c r="B23" s="438">
        <v>287</v>
      </c>
      <c r="C23" s="437">
        <f t="shared" si="0"/>
        <v>0.13455227379278012</v>
      </c>
      <c r="D23" s="438">
        <v>1143</v>
      </c>
      <c r="E23" s="437">
        <f t="shared" si="1"/>
        <v>0.53586497890295359</v>
      </c>
      <c r="F23" s="438">
        <v>29</v>
      </c>
      <c r="G23" s="437">
        <f t="shared" si="2"/>
        <v>1.3595874355368026E-2</v>
      </c>
      <c r="H23" s="438">
        <v>186</v>
      </c>
      <c r="I23" s="437">
        <f t="shared" si="3"/>
        <v>8.7201125175808719E-2</v>
      </c>
      <c r="J23" s="438">
        <v>101</v>
      </c>
      <c r="K23" s="437">
        <f t="shared" si="4"/>
        <v>4.73511486169714E-2</v>
      </c>
      <c r="L23" s="438">
        <v>34</v>
      </c>
      <c r="M23" s="437">
        <f t="shared" si="5"/>
        <v>1.5939990623534926E-2</v>
      </c>
      <c r="N23" s="438">
        <v>56</v>
      </c>
      <c r="O23" s="437">
        <f t="shared" si="6"/>
        <v>2.6254102203469291E-2</v>
      </c>
      <c r="P23" s="438">
        <v>45</v>
      </c>
      <c r="Q23" s="437">
        <f t="shared" si="7"/>
        <v>2.1097046413502109E-2</v>
      </c>
      <c r="R23" s="438">
        <v>212</v>
      </c>
      <c r="S23" s="437">
        <f t="shared" si="8"/>
        <v>9.9390529770276612E-2</v>
      </c>
      <c r="T23" s="438">
        <v>37</v>
      </c>
      <c r="U23" s="437">
        <f t="shared" si="9"/>
        <v>1.7346460384435068E-2</v>
      </c>
      <c r="V23" s="438">
        <v>2133</v>
      </c>
      <c r="X23" s="401"/>
    </row>
    <row r="24" spans="1:24" s="358" customFormat="1">
      <c r="A24" s="60">
        <v>2018</v>
      </c>
      <c r="B24" s="434">
        <v>278</v>
      </c>
      <c r="C24" s="439">
        <f t="shared" si="0"/>
        <v>0.13282369804108934</v>
      </c>
      <c r="D24" s="434">
        <v>1149</v>
      </c>
      <c r="E24" s="439">
        <f t="shared" si="1"/>
        <v>0.54897276636407066</v>
      </c>
      <c r="F24" s="434">
        <v>30</v>
      </c>
      <c r="G24" s="439">
        <f t="shared" si="2"/>
        <v>1.433349259436216E-2</v>
      </c>
      <c r="H24" s="434">
        <v>155</v>
      </c>
      <c r="I24" s="439">
        <f t="shared" si="3"/>
        <v>7.4056378404204495E-2</v>
      </c>
      <c r="J24" s="434">
        <v>83</v>
      </c>
      <c r="K24" s="439">
        <f t="shared" si="4"/>
        <v>3.9655996177735311E-2</v>
      </c>
      <c r="L24" s="434">
        <v>26</v>
      </c>
      <c r="M24" s="439">
        <f t="shared" si="5"/>
        <v>1.2422360248447204E-2</v>
      </c>
      <c r="N24" s="434">
        <v>49</v>
      </c>
      <c r="O24" s="439">
        <f t="shared" si="6"/>
        <v>2.3411371237458192E-2</v>
      </c>
      <c r="P24" s="434">
        <v>45</v>
      </c>
      <c r="Q24" s="439">
        <f t="shared" si="7"/>
        <v>2.150023889154324E-2</v>
      </c>
      <c r="R24" s="434">
        <v>221</v>
      </c>
      <c r="S24" s="439">
        <f t="shared" si="8"/>
        <v>0.10559006211180125</v>
      </c>
      <c r="T24" s="434">
        <v>50</v>
      </c>
      <c r="U24" s="439">
        <f t="shared" si="9"/>
        <v>2.3889154323936932E-2</v>
      </c>
      <c r="V24" s="434">
        <v>2093</v>
      </c>
      <c r="X24" s="401"/>
    </row>
    <row r="25" spans="1:24" s="358" customFormat="1">
      <c r="A25" s="73">
        <v>2019</v>
      </c>
      <c r="B25" s="438">
        <v>267</v>
      </c>
      <c r="C25" s="437">
        <f t="shared" si="0"/>
        <v>0.13877338877338877</v>
      </c>
      <c r="D25" s="438">
        <v>1032</v>
      </c>
      <c r="E25" s="437">
        <f t="shared" si="1"/>
        <v>0.53638253638253641</v>
      </c>
      <c r="F25" s="438">
        <v>29</v>
      </c>
      <c r="G25" s="437">
        <f t="shared" si="2"/>
        <v>1.5072765072765074E-2</v>
      </c>
      <c r="H25" s="438">
        <v>166</v>
      </c>
      <c r="I25" s="437">
        <f t="shared" si="3"/>
        <v>8.6278586278586283E-2</v>
      </c>
      <c r="J25" s="438">
        <v>85</v>
      </c>
      <c r="K25" s="437">
        <f t="shared" si="4"/>
        <v>4.4178794178794181E-2</v>
      </c>
      <c r="L25" s="438">
        <v>51</v>
      </c>
      <c r="M25" s="437">
        <f t="shared" si="5"/>
        <v>2.6507276507276509E-2</v>
      </c>
      <c r="N25" s="438">
        <v>32</v>
      </c>
      <c r="O25" s="437">
        <f t="shared" si="6"/>
        <v>1.6632016632016633E-2</v>
      </c>
      <c r="P25" s="438">
        <v>26</v>
      </c>
      <c r="Q25" s="437">
        <f t="shared" si="7"/>
        <v>1.3513513513513514E-2</v>
      </c>
      <c r="R25" s="438">
        <v>195</v>
      </c>
      <c r="S25" s="437">
        <f t="shared" si="8"/>
        <v>0.10135135135135136</v>
      </c>
      <c r="T25" s="438">
        <v>38</v>
      </c>
      <c r="U25" s="437">
        <f t="shared" si="9"/>
        <v>1.9750519750519752E-2</v>
      </c>
      <c r="V25" s="438">
        <v>1924</v>
      </c>
      <c r="X25" s="401"/>
    </row>
    <row r="26" spans="1:24" s="344" customFormat="1">
      <c r="A26" s="60">
        <v>2020</v>
      </c>
      <c r="B26" s="434">
        <v>285</v>
      </c>
      <c r="C26" s="439">
        <f t="shared" si="0"/>
        <v>0.14929282346778419</v>
      </c>
      <c r="D26" s="434">
        <v>1021</v>
      </c>
      <c r="E26" s="439">
        <f t="shared" si="1"/>
        <v>0.53483499214248298</v>
      </c>
      <c r="F26" s="434">
        <v>25</v>
      </c>
      <c r="G26" s="439">
        <f t="shared" si="2"/>
        <v>1.3095861707700367E-2</v>
      </c>
      <c r="H26" s="434">
        <v>162</v>
      </c>
      <c r="I26" s="439">
        <f t="shared" si="3"/>
        <v>8.4861183865898374E-2</v>
      </c>
      <c r="J26" s="434">
        <v>77</v>
      </c>
      <c r="K26" s="439">
        <f t="shared" si="4"/>
        <v>4.0335254059717128E-2</v>
      </c>
      <c r="L26" s="434">
        <v>33</v>
      </c>
      <c r="M26" s="333">
        <f t="shared" si="5"/>
        <v>1.7286537454164485E-2</v>
      </c>
      <c r="N26" s="434">
        <v>41</v>
      </c>
      <c r="O26" s="439">
        <f t="shared" si="6"/>
        <v>2.1477213200628602E-2</v>
      </c>
      <c r="P26" s="434">
        <v>26</v>
      </c>
      <c r="Q26" s="439">
        <f t="shared" si="7"/>
        <v>1.3619696176008382E-2</v>
      </c>
      <c r="R26" s="434">
        <v>188</v>
      </c>
      <c r="S26" s="439">
        <f t="shared" si="8"/>
        <v>9.8480880041906763E-2</v>
      </c>
      <c r="T26" s="434">
        <v>49</v>
      </c>
      <c r="U26" s="439">
        <f>T26/V26</f>
        <v>2.566788894709272E-2</v>
      </c>
      <c r="V26" s="434">
        <v>1909</v>
      </c>
      <c r="W26" s="435"/>
    </row>
    <row r="27" spans="1:24" s="358" customFormat="1">
      <c r="A27" s="803">
        <v>2021</v>
      </c>
      <c r="B27" s="438">
        <v>282</v>
      </c>
      <c r="C27" s="437">
        <f t="shared" si="0"/>
        <v>0.14710485133020346</v>
      </c>
      <c r="D27" s="438">
        <v>1056</v>
      </c>
      <c r="E27" s="437">
        <f t="shared" si="1"/>
        <v>0.55086071987480434</v>
      </c>
      <c r="F27" s="438">
        <v>32</v>
      </c>
      <c r="G27" s="437">
        <f t="shared" si="2"/>
        <v>1.6692749087115284E-2</v>
      </c>
      <c r="H27" s="438">
        <v>134</v>
      </c>
      <c r="I27" s="437">
        <f t="shared" si="3"/>
        <v>6.9900886802295253E-2</v>
      </c>
      <c r="J27" s="438">
        <v>87</v>
      </c>
      <c r="K27" s="437">
        <f t="shared" si="4"/>
        <v>4.5383411580594682E-2</v>
      </c>
      <c r="L27" s="438">
        <v>37</v>
      </c>
      <c r="M27" s="336">
        <f t="shared" si="5"/>
        <v>1.9300991131977047E-2</v>
      </c>
      <c r="N27" s="438">
        <v>42</v>
      </c>
      <c r="O27" s="437">
        <f t="shared" si="6"/>
        <v>2.1909233176838811E-2</v>
      </c>
      <c r="P27" s="438">
        <v>28</v>
      </c>
      <c r="Q27" s="437">
        <f t="shared" si="7"/>
        <v>1.4606155451225874E-2</v>
      </c>
      <c r="R27" s="438">
        <v>174</v>
      </c>
      <c r="S27" s="437">
        <f t="shared" si="8"/>
        <v>9.0766823161189364E-2</v>
      </c>
      <c r="T27" s="438">
        <v>42</v>
      </c>
      <c r="U27" s="437">
        <f>T27/V27</f>
        <v>2.1909233176838811E-2</v>
      </c>
      <c r="V27" s="438">
        <v>1917</v>
      </c>
      <c r="X27" s="401"/>
    </row>
    <row r="28" spans="1:24" s="358" customFormat="1">
      <c r="X28" s="401"/>
    </row>
    <row r="29" spans="1:24" s="358" customFormat="1">
      <c r="A29" s="2464" t="s">
        <v>87</v>
      </c>
      <c r="B29" s="2464"/>
      <c r="C29" s="2464"/>
      <c r="D29" s="2464"/>
      <c r="E29" s="2464"/>
      <c r="F29" s="2464"/>
      <c r="G29" s="2464"/>
      <c r="H29" s="2464"/>
      <c r="I29" s="2464"/>
      <c r="J29" s="2464"/>
      <c r="K29" s="2464"/>
      <c r="L29" s="2464"/>
      <c r="M29" s="2464"/>
      <c r="N29" s="2464"/>
      <c r="O29" s="2464"/>
      <c r="P29" s="2464"/>
      <c r="Q29" s="2464"/>
      <c r="R29" s="2464"/>
      <c r="S29" s="2464"/>
      <c r="T29" s="2464"/>
      <c r="U29" s="2464"/>
      <c r="V29" s="2464"/>
      <c r="X29" s="401"/>
    </row>
    <row r="30" spans="1:24" s="358" customFormat="1">
      <c r="X30" s="401"/>
    </row>
    <row r="31" spans="1:24" s="358" customFormat="1">
      <c r="X31" s="401"/>
    </row>
    <row r="32" spans="1:24" s="358" customFormat="1" ht="17.5" customHeight="1">
      <c r="A32" s="2553" t="s">
        <v>200</v>
      </c>
      <c r="B32" s="2540" t="s">
        <v>212</v>
      </c>
      <c r="C32" s="2541"/>
      <c r="D32" s="2541"/>
      <c r="E32" s="2541"/>
      <c r="F32" s="2541"/>
      <c r="G32" s="2541"/>
      <c r="H32" s="2541"/>
      <c r="I32" s="2541"/>
      <c r="J32" s="2541"/>
      <c r="K32" s="2541"/>
      <c r="L32" s="2541"/>
      <c r="M32" s="2541"/>
      <c r="N32" s="2541"/>
      <c r="O32" s="2541"/>
      <c r="P32" s="2541"/>
      <c r="Q32" s="2541"/>
      <c r="R32" s="2541"/>
      <c r="S32" s="2541"/>
      <c r="T32" s="2541"/>
      <c r="U32" s="2558"/>
      <c r="V32" s="2567" t="s">
        <v>211</v>
      </c>
      <c r="X32" s="29"/>
    </row>
    <row r="33" spans="1:24" s="358" customFormat="1" ht="32.5">
      <c r="A33" s="2554"/>
      <c r="B33" s="2534" t="s">
        <v>1174</v>
      </c>
      <c r="C33" s="2535"/>
      <c r="D33" s="2534" t="s">
        <v>85</v>
      </c>
      <c r="E33" s="2568"/>
      <c r="F33" s="2534" t="s">
        <v>90</v>
      </c>
      <c r="G33" s="2568"/>
      <c r="H33" s="2534" t="s">
        <v>91</v>
      </c>
      <c r="I33" s="2568"/>
      <c r="J33" s="2534" t="s">
        <v>92</v>
      </c>
      <c r="K33" s="2568"/>
      <c r="L33" s="2549" t="s">
        <v>93</v>
      </c>
      <c r="M33" s="2569"/>
      <c r="N33" s="2549" t="s">
        <v>94</v>
      </c>
      <c r="O33" s="2569"/>
      <c r="P33" s="2549" t="s">
        <v>95</v>
      </c>
      <c r="Q33" s="2569"/>
      <c r="R33" s="2549" t="s">
        <v>96</v>
      </c>
      <c r="S33" s="2569"/>
      <c r="T33" s="2534" t="s">
        <v>97</v>
      </c>
      <c r="U33" s="2535"/>
      <c r="V33" s="2567"/>
      <c r="W33" s="65"/>
      <c r="X33" s="49"/>
    </row>
    <row r="34" spans="1:24" s="447" customFormat="1" ht="17.5">
      <c r="A34" s="2555"/>
      <c r="B34" s="422" t="s">
        <v>99</v>
      </c>
      <c r="C34" s="423" t="s">
        <v>152</v>
      </c>
      <c r="D34" s="422" t="s">
        <v>99</v>
      </c>
      <c r="E34" s="446" t="s">
        <v>152</v>
      </c>
      <c r="F34" s="422" t="s">
        <v>99</v>
      </c>
      <c r="G34" s="446" t="s">
        <v>152</v>
      </c>
      <c r="H34" s="422" t="s">
        <v>99</v>
      </c>
      <c r="I34" s="446" t="s">
        <v>152</v>
      </c>
      <c r="J34" s="422" t="s">
        <v>99</v>
      </c>
      <c r="K34" s="446" t="s">
        <v>152</v>
      </c>
      <c r="L34" s="422" t="s">
        <v>99</v>
      </c>
      <c r="M34" s="446" t="s">
        <v>152</v>
      </c>
      <c r="N34" s="422" t="s">
        <v>99</v>
      </c>
      <c r="O34" s="446" t="s">
        <v>152</v>
      </c>
      <c r="P34" s="422" t="s">
        <v>99</v>
      </c>
      <c r="Q34" s="446" t="s">
        <v>152</v>
      </c>
      <c r="R34" s="422" t="s">
        <v>99</v>
      </c>
      <c r="S34" s="446" t="s">
        <v>152</v>
      </c>
      <c r="T34" s="422" t="s">
        <v>99</v>
      </c>
      <c r="U34" s="423" t="s">
        <v>152</v>
      </c>
      <c r="V34" s="2567"/>
      <c r="X34" s="29"/>
    </row>
    <row r="35" spans="1:24" s="358" customFormat="1">
      <c r="A35" s="317">
        <v>2000</v>
      </c>
      <c r="B35" s="434">
        <v>2137</v>
      </c>
      <c r="C35" s="333">
        <f>B35/V35</f>
        <v>0.16077339753235029</v>
      </c>
      <c r="D35" s="434">
        <v>4226</v>
      </c>
      <c r="E35" s="333">
        <f>D35/V35</f>
        <v>0.31793560036111945</v>
      </c>
      <c r="F35" s="434">
        <v>650</v>
      </c>
      <c r="G35" s="333">
        <f t="shared" ref="G35:G56" si="10">F35/V35</f>
        <v>4.8901594944327414E-2</v>
      </c>
      <c r="H35" s="434">
        <v>2214</v>
      </c>
      <c r="I35" s="333">
        <f t="shared" ref="I35:I56" si="11">H35/V35</f>
        <v>0.1665663557026783</v>
      </c>
      <c r="J35" s="434">
        <v>1575</v>
      </c>
      <c r="K35" s="333">
        <f t="shared" ref="K35:K56" si="12">J35/V35</f>
        <v>0.11849232621125488</v>
      </c>
      <c r="L35" s="434">
        <v>695</v>
      </c>
      <c r="M35" s="333">
        <f t="shared" ref="M35:M56" si="13">L35/V35</f>
        <v>5.2287089978934699E-2</v>
      </c>
      <c r="N35" s="434">
        <v>133</v>
      </c>
      <c r="O35" s="333">
        <f t="shared" ref="O35:O56" si="14">N35/V35</f>
        <v>1.0006018657839302E-2</v>
      </c>
      <c r="P35" s="434">
        <v>561</v>
      </c>
      <c r="Q35" s="333">
        <f t="shared" ref="Q35:Q56" si="15">P35/V35</f>
        <v>4.2205838098104125E-2</v>
      </c>
      <c r="R35" s="434">
        <v>979</v>
      </c>
      <c r="S35" s="333">
        <f t="shared" ref="S35:S56" si="16">R35/V35</f>
        <v>7.3653325308456211E-2</v>
      </c>
      <c r="T35" s="434">
        <v>117</v>
      </c>
      <c r="U35" s="333">
        <f t="shared" ref="U35:U56" si="17">T35/V35</f>
        <v>8.8022870899789347E-3</v>
      </c>
      <c r="V35" s="434">
        <v>13292</v>
      </c>
      <c r="X35" s="401"/>
    </row>
    <row r="36" spans="1:24" s="358" customFormat="1">
      <c r="A36" s="322">
        <v>2001</v>
      </c>
      <c r="B36" s="438">
        <v>2000</v>
      </c>
      <c r="C36" s="437">
        <f t="shared" ref="C36:C56" si="18">B36/V36</f>
        <v>0.15559358954411079</v>
      </c>
      <c r="D36" s="438">
        <v>4100</v>
      </c>
      <c r="E36" s="437">
        <f t="shared" ref="E36:E56" si="19">D36/V36</f>
        <v>0.31896685856542711</v>
      </c>
      <c r="F36" s="438">
        <v>560</v>
      </c>
      <c r="G36" s="437">
        <f t="shared" si="10"/>
        <v>4.3566205072351018E-2</v>
      </c>
      <c r="H36" s="438">
        <v>2101</v>
      </c>
      <c r="I36" s="437">
        <f t="shared" si="11"/>
        <v>0.16345106581608837</v>
      </c>
      <c r="J36" s="438">
        <v>1539</v>
      </c>
      <c r="K36" s="437">
        <f t="shared" si="12"/>
        <v>0.11972926715419324</v>
      </c>
      <c r="L36" s="438">
        <v>791</v>
      </c>
      <c r="M36" s="437">
        <f t="shared" si="13"/>
        <v>6.1537264664695814E-2</v>
      </c>
      <c r="N36" s="438">
        <v>139</v>
      </c>
      <c r="O36" s="437">
        <f t="shared" si="14"/>
        <v>1.0813754473315699E-2</v>
      </c>
      <c r="P36" s="438">
        <v>508</v>
      </c>
      <c r="Q36" s="437">
        <f t="shared" si="15"/>
        <v>3.9520771744204139E-2</v>
      </c>
      <c r="R36" s="438">
        <v>994</v>
      </c>
      <c r="S36" s="437">
        <f t="shared" si="16"/>
        <v>7.7330014003423056E-2</v>
      </c>
      <c r="T36" s="438">
        <v>104</v>
      </c>
      <c r="U36" s="437">
        <f t="shared" si="17"/>
        <v>8.090866656293761E-3</v>
      </c>
      <c r="V36" s="438">
        <v>12854</v>
      </c>
      <c r="X36" s="401"/>
    </row>
    <row r="37" spans="1:24" s="358" customFormat="1">
      <c r="A37" s="317">
        <v>2002</v>
      </c>
      <c r="B37" s="434">
        <v>2117</v>
      </c>
      <c r="C37" s="439">
        <f t="shared" si="18"/>
        <v>0.16084181735298586</v>
      </c>
      <c r="D37" s="434">
        <v>4306</v>
      </c>
      <c r="E37" s="439">
        <f t="shared" si="19"/>
        <v>0.32715392797447196</v>
      </c>
      <c r="F37" s="434">
        <v>554</v>
      </c>
      <c r="G37" s="439">
        <f t="shared" si="10"/>
        <v>4.2090867649293422E-2</v>
      </c>
      <c r="H37" s="434">
        <v>2142</v>
      </c>
      <c r="I37" s="439">
        <f t="shared" si="11"/>
        <v>0.16274122473788177</v>
      </c>
      <c r="J37" s="434">
        <v>1494</v>
      </c>
      <c r="K37" s="439">
        <f t="shared" si="12"/>
        <v>0.11350858532137972</v>
      </c>
      <c r="L37" s="434">
        <v>712</v>
      </c>
      <c r="M37" s="439">
        <f t="shared" si="13"/>
        <v>5.4095122321835588E-2</v>
      </c>
      <c r="N37" s="434">
        <v>124</v>
      </c>
      <c r="O37" s="439">
        <f t="shared" si="14"/>
        <v>9.4210606290837263E-3</v>
      </c>
      <c r="P37" s="434">
        <v>504</v>
      </c>
      <c r="Q37" s="439">
        <f t="shared" si="15"/>
        <v>3.8292052879501597E-2</v>
      </c>
      <c r="R37" s="434">
        <v>1048</v>
      </c>
      <c r="S37" s="439">
        <f t="shared" si="16"/>
        <v>7.962315757483665E-2</v>
      </c>
      <c r="T37" s="434">
        <v>139</v>
      </c>
      <c r="U37" s="439">
        <f t="shared" si="17"/>
        <v>1.0560705060021273E-2</v>
      </c>
      <c r="V37" s="434">
        <v>13162</v>
      </c>
      <c r="X37" s="401"/>
    </row>
    <row r="38" spans="1:24" s="358" customFormat="1">
      <c r="A38" s="325">
        <v>2003</v>
      </c>
      <c r="B38" s="438">
        <v>2071</v>
      </c>
      <c r="C38" s="437">
        <f t="shared" si="18"/>
        <v>0.15303332594398877</v>
      </c>
      <c r="D38" s="438">
        <v>4369</v>
      </c>
      <c r="E38" s="437">
        <f t="shared" si="19"/>
        <v>0.32284046405083872</v>
      </c>
      <c r="F38" s="438">
        <v>512</v>
      </c>
      <c r="G38" s="437">
        <f t="shared" si="10"/>
        <v>3.7833444173501811E-2</v>
      </c>
      <c r="H38" s="438">
        <v>2258</v>
      </c>
      <c r="I38" s="437">
        <f t="shared" si="11"/>
        <v>0.16685140028079509</v>
      </c>
      <c r="J38" s="438">
        <v>1533</v>
      </c>
      <c r="K38" s="437">
        <f t="shared" si="12"/>
        <v>0.11327865218355132</v>
      </c>
      <c r="L38" s="438">
        <v>754</v>
      </c>
      <c r="M38" s="437">
        <f t="shared" si="13"/>
        <v>5.5715658021133527E-2</v>
      </c>
      <c r="N38" s="438">
        <v>132</v>
      </c>
      <c r="O38" s="437">
        <f t="shared" si="14"/>
        <v>9.7539348259809353E-3</v>
      </c>
      <c r="P38" s="438">
        <v>569</v>
      </c>
      <c r="Q38" s="437">
        <f t="shared" si="15"/>
        <v>4.2045370575629945E-2</v>
      </c>
      <c r="R38" s="438">
        <v>1113</v>
      </c>
      <c r="S38" s="437">
        <f t="shared" si="16"/>
        <v>8.2243405009975609E-2</v>
      </c>
      <c r="T38" s="438">
        <v>197</v>
      </c>
      <c r="U38" s="437">
        <f t="shared" si="17"/>
        <v>1.4557008793320033E-2</v>
      </c>
      <c r="V38" s="438">
        <v>13533</v>
      </c>
      <c r="X38" s="401"/>
    </row>
    <row r="39" spans="1:24" s="358" customFormat="1">
      <c r="A39" s="317">
        <v>2004</v>
      </c>
      <c r="B39" s="434">
        <v>1983</v>
      </c>
      <c r="C39" s="439">
        <f t="shared" si="18"/>
        <v>0.14598056537102475</v>
      </c>
      <c r="D39" s="434">
        <v>4382</v>
      </c>
      <c r="E39" s="439">
        <f t="shared" si="19"/>
        <v>0.32258539458186103</v>
      </c>
      <c r="F39" s="434">
        <v>589</v>
      </c>
      <c r="G39" s="439">
        <f t="shared" si="10"/>
        <v>4.3359835100117788E-2</v>
      </c>
      <c r="H39" s="434">
        <v>2217</v>
      </c>
      <c r="I39" s="439">
        <f t="shared" si="11"/>
        <v>0.16320671378091872</v>
      </c>
      <c r="J39" s="434">
        <v>1486</v>
      </c>
      <c r="K39" s="439">
        <f t="shared" si="12"/>
        <v>0.10939340400471143</v>
      </c>
      <c r="L39" s="434">
        <v>713</v>
      </c>
      <c r="M39" s="439">
        <f t="shared" si="13"/>
        <v>5.2488221436984686E-2</v>
      </c>
      <c r="N39" s="434">
        <v>175</v>
      </c>
      <c r="O39" s="439">
        <f t="shared" si="14"/>
        <v>1.2882803297997644E-2</v>
      </c>
      <c r="P39" s="434">
        <v>550</v>
      </c>
      <c r="Q39" s="439">
        <f t="shared" si="15"/>
        <v>4.0488810365135457E-2</v>
      </c>
      <c r="R39" s="434">
        <v>1214</v>
      </c>
      <c r="S39" s="439">
        <f t="shared" si="16"/>
        <v>8.9369846878680798E-2</v>
      </c>
      <c r="T39" s="434">
        <v>259</v>
      </c>
      <c r="U39" s="439">
        <f t="shared" si="17"/>
        <v>1.9066548881036514E-2</v>
      </c>
      <c r="V39" s="434">
        <v>13584</v>
      </c>
      <c r="X39" s="401"/>
    </row>
    <row r="40" spans="1:24" s="358" customFormat="1">
      <c r="A40" s="325">
        <v>2005</v>
      </c>
      <c r="B40" s="438">
        <v>1941</v>
      </c>
      <c r="C40" s="437">
        <f t="shared" si="18"/>
        <v>0.14586307958217479</v>
      </c>
      <c r="D40" s="438">
        <v>4494</v>
      </c>
      <c r="E40" s="437">
        <f t="shared" si="19"/>
        <v>0.33771699105733827</v>
      </c>
      <c r="F40" s="438">
        <v>521</v>
      </c>
      <c r="G40" s="437">
        <f t="shared" si="10"/>
        <v>3.9152325843540996E-2</v>
      </c>
      <c r="H40" s="438">
        <v>2079</v>
      </c>
      <c r="I40" s="437">
        <f t="shared" si="11"/>
        <v>0.15623356128353499</v>
      </c>
      <c r="J40" s="438">
        <v>1471</v>
      </c>
      <c r="K40" s="437">
        <f t="shared" si="12"/>
        <v>0.11054332306304952</v>
      </c>
      <c r="L40" s="438">
        <v>634</v>
      </c>
      <c r="M40" s="437">
        <f t="shared" si="13"/>
        <v>4.7644097091756217E-2</v>
      </c>
      <c r="N40" s="438">
        <v>182</v>
      </c>
      <c r="O40" s="437">
        <f t="shared" si="14"/>
        <v>1.3677012098895318E-2</v>
      </c>
      <c r="P40" s="438">
        <v>533</v>
      </c>
      <c r="Q40" s="437">
        <f t="shared" si="15"/>
        <v>4.0054106861050577E-2</v>
      </c>
      <c r="R40" s="438">
        <v>1228</v>
      </c>
      <c r="S40" s="437">
        <f t="shared" si="16"/>
        <v>9.2282257458480496E-2</v>
      </c>
      <c r="T40" s="438">
        <v>212</v>
      </c>
      <c r="U40" s="437">
        <f t="shared" si="17"/>
        <v>1.5931464642669271E-2</v>
      </c>
      <c r="V40" s="438">
        <v>13307</v>
      </c>
      <c r="X40" s="401"/>
    </row>
    <row r="41" spans="1:24" s="358" customFormat="1">
      <c r="A41" s="317">
        <v>2006</v>
      </c>
      <c r="B41" s="434">
        <v>2417</v>
      </c>
      <c r="C41" s="439">
        <f t="shared" si="18"/>
        <v>0.17206520965330677</v>
      </c>
      <c r="D41" s="434">
        <v>4574</v>
      </c>
      <c r="E41" s="439">
        <f t="shared" si="19"/>
        <v>0.32562112906670465</v>
      </c>
      <c r="F41" s="434">
        <v>591</v>
      </c>
      <c r="G41" s="439">
        <f t="shared" si="10"/>
        <v>4.2073040506869795E-2</v>
      </c>
      <c r="H41" s="434">
        <v>2138</v>
      </c>
      <c r="I41" s="439">
        <f t="shared" si="11"/>
        <v>0.15220331743432761</v>
      </c>
      <c r="J41" s="434">
        <v>1454</v>
      </c>
      <c r="K41" s="439">
        <f t="shared" si="12"/>
        <v>0.10350964618779811</v>
      </c>
      <c r="L41" s="434">
        <v>744</v>
      </c>
      <c r="M41" s="439">
        <f t="shared" si="13"/>
        <v>5.2965045917277707E-2</v>
      </c>
      <c r="N41" s="434">
        <v>184</v>
      </c>
      <c r="O41" s="439">
        <f t="shared" si="14"/>
        <v>1.3098882323627822E-2</v>
      </c>
      <c r="P41" s="434">
        <v>542</v>
      </c>
      <c r="Q41" s="439">
        <f t="shared" si="15"/>
        <v>3.858475119242543E-2</v>
      </c>
      <c r="R41" s="434">
        <v>1254</v>
      </c>
      <c r="S41" s="439">
        <f t="shared" si="16"/>
        <v>8.9271730618637427E-2</v>
      </c>
      <c r="T41" s="434">
        <v>137</v>
      </c>
      <c r="U41" s="439">
        <f t="shared" si="17"/>
        <v>9.7529721648750619E-3</v>
      </c>
      <c r="V41" s="434">
        <v>14047</v>
      </c>
      <c r="X41" s="401"/>
    </row>
    <row r="42" spans="1:24" s="358" customFormat="1">
      <c r="A42" s="322">
        <v>2007</v>
      </c>
      <c r="B42" s="438">
        <v>2224</v>
      </c>
      <c r="C42" s="437">
        <f t="shared" si="18"/>
        <v>0.15995397008055237</v>
      </c>
      <c r="D42" s="438">
        <v>4654</v>
      </c>
      <c r="E42" s="437">
        <f t="shared" si="19"/>
        <v>0.33472382048331417</v>
      </c>
      <c r="F42" s="438">
        <v>546</v>
      </c>
      <c r="G42" s="437">
        <f t="shared" si="10"/>
        <v>3.9269275028768702E-2</v>
      </c>
      <c r="H42" s="438">
        <v>2124</v>
      </c>
      <c r="I42" s="437">
        <f t="shared" si="11"/>
        <v>0.15276179516685845</v>
      </c>
      <c r="J42" s="438">
        <v>1404</v>
      </c>
      <c r="K42" s="437">
        <f t="shared" si="12"/>
        <v>0.10097813578826237</v>
      </c>
      <c r="L42" s="438">
        <v>673</v>
      </c>
      <c r="M42" s="437">
        <f t="shared" si="13"/>
        <v>4.8403337169159955E-2</v>
      </c>
      <c r="N42" s="438">
        <v>225</v>
      </c>
      <c r="O42" s="437">
        <f t="shared" si="14"/>
        <v>1.6182393555811279E-2</v>
      </c>
      <c r="P42" s="438">
        <v>603</v>
      </c>
      <c r="Q42" s="437">
        <f t="shared" si="15"/>
        <v>4.3368814729574226E-2</v>
      </c>
      <c r="R42" s="438">
        <v>1352</v>
      </c>
      <c r="S42" s="437">
        <f t="shared" si="16"/>
        <v>9.7238204833141537E-2</v>
      </c>
      <c r="T42" s="438">
        <v>89</v>
      </c>
      <c r="U42" s="437">
        <f t="shared" si="17"/>
        <v>6.4010356731875719E-3</v>
      </c>
      <c r="V42" s="438">
        <v>13904</v>
      </c>
      <c r="X42" s="401"/>
    </row>
    <row r="43" spans="1:24" s="358" customFormat="1">
      <c r="A43" s="317">
        <v>2008</v>
      </c>
      <c r="B43" s="434">
        <v>2486</v>
      </c>
      <c r="C43" s="439">
        <f t="shared" si="18"/>
        <v>0.17667543173903774</v>
      </c>
      <c r="D43" s="434">
        <v>4608</v>
      </c>
      <c r="E43" s="439">
        <f t="shared" si="19"/>
        <v>0.32748205529102409</v>
      </c>
      <c r="F43" s="434">
        <v>549</v>
      </c>
      <c r="G43" s="439">
        <f t="shared" si="10"/>
        <v>3.9016416743657169E-2</v>
      </c>
      <c r="H43" s="434">
        <v>2151</v>
      </c>
      <c r="I43" s="439">
        <f t="shared" si="11"/>
        <v>0.15286760002842725</v>
      </c>
      <c r="J43" s="434">
        <v>1345</v>
      </c>
      <c r="K43" s="439">
        <f t="shared" si="12"/>
        <v>9.558666761424206E-2</v>
      </c>
      <c r="L43" s="434">
        <v>691</v>
      </c>
      <c r="M43" s="439">
        <f t="shared" si="13"/>
        <v>4.9108094662781605E-2</v>
      </c>
      <c r="N43" s="434">
        <v>219</v>
      </c>
      <c r="O43" s="439">
        <f t="shared" si="14"/>
        <v>1.5563925804846848E-2</v>
      </c>
      <c r="P43" s="434">
        <v>548</v>
      </c>
      <c r="Q43" s="439">
        <f t="shared" si="15"/>
        <v>3.8945348589297137E-2</v>
      </c>
      <c r="R43" s="434">
        <v>1359</v>
      </c>
      <c r="S43" s="439">
        <f t="shared" si="16"/>
        <v>9.6581621775282497E-2</v>
      </c>
      <c r="T43" s="434">
        <v>95</v>
      </c>
      <c r="U43" s="439">
        <f t="shared" si="17"/>
        <v>6.7514746642029708E-3</v>
      </c>
      <c r="V43" s="434">
        <v>14071</v>
      </c>
      <c r="X43" s="401"/>
    </row>
    <row r="44" spans="1:24" s="358" customFormat="1">
      <c r="A44" s="322">
        <v>2009</v>
      </c>
      <c r="B44" s="438">
        <v>2353</v>
      </c>
      <c r="C44" s="437">
        <f t="shared" si="18"/>
        <v>0.17153896624626375</v>
      </c>
      <c r="D44" s="438">
        <v>4717</v>
      </c>
      <c r="E44" s="437">
        <f t="shared" si="19"/>
        <v>0.34387985711161334</v>
      </c>
      <c r="F44" s="438">
        <v>515</v>
      </c>
      <c r="G44" s="437">
        <f t="shared" si="10"/>
        <v>3.7544652620835457E-2</v>
      </c>
      <c r="H44" s="438">
        <v>1989</v>
      </c>
      <c r="I44" s="437">
        <f t="shared" si="11"/>
        <v>0.14500255157833344</v>
      </c>
      <c r="J44" s="438">
        <v>1300</v>
      </c>
      <c r="K44" s="437">
        <f t="shared" si="12"/>
        <v>9.4772909528322513E-2</v>
      </c>
      <c r="L44" s="438">
        <v>632</v>
      </c>
      <c r="M44" s="437">
        <f t="shared" si="13"/>
        <v>4.6074214478384487E-2</v>
      </c>
      <c r="N44" s="438">
        <v>219</v>
      </c>
      <c r="O44" s="437">
        <f t="shared" si="14"/>
        <v>1.5965590143617408E-2</v>
      </c>
      <c r="P44" s="438">
        <v>543</v>
      </c>
      <c r="Q44" s="437">
        <f t="shared" si="15"/>
        <v>3.9585915287599333E-2</v>
      </c>
      <c r="R44" s="438">
        <v>1356</v>
      </c>
      <c r="S44" s="437">
        <f t="shared" si="16"/>
        <v>9.8855434861850264E-2</v>
      </c>
      <c r="T44" s="438">
        <v>76</v>
      </c>
      <c r="U44" s="437">
        <f t="shared" si="17"/>
        <v>5.5405700955019318E-3</v>
      </c>
      <c r="V44" s="438">
        <v>13717</v>
      </c>
      <c r="X44" s="401"/>
    </row>
    <row r="45" spans="1:24" s="358" customFormat="1">
      <c r="A45" s="317">
        <v>2010</v>
      </c>
      <c r="B45" s="434">
        <v>2622</v>
      </c>
      <c r="C45" s="439">
        <f t="shared" si="18"/>
        <v>0.18642019196587273</v>
      </c>
      <c r="D45" s="434">
        <v>4520</v>
      </c>
      <c r="E45" s="439">
        <f t="shared" si="19"/>
        <v>0.32136509065055102</v>
      </c>
      <c r="F45" s="434">
        <v>676</v>
      </c>
      <c r="G45" s="439">
        <f t="shared" si="10"/>
        <v>4.8062566654816924E-2</v>
      </c>
      <c r="H45" s="434">
        <v>2070</v>
      </c>
      <c r="I45" s="439">
        <f t="shared" si="11"/>
        <v>0.1471738357625311</v>
      </c>
      <c r="J45" s="434">
        <v>1244</v>
      </c>
      <c r="K45" s="439">
        <f t="shared" si="12"/>
        <v>8.8446498400284387E-2</v>
      </c>
      <c r="L45" s="434">
        <v>752</v>
      </c>
      <c r="M45" s="439">
        <f t="shared" si="13"/>
        <v>5.3466050479914679E-2</v>
      </c>
      <c r="N45" s="434">
        <v>214</v>
      </c>
      <c r="O45" s="439">
        <f t="shared" si="14"/>
        <v>1.5215072875933168E-2</v>
      </c>
      <c r="P45" s="434">
        <v>518</v>
      </c>
      <c r="Q45" s="439">
        <f t="shared" si="15"/>
        <v>3.6829008176324209E-2</v>
      </c>
      <c r="R45" s="434">
        <v>1357</v>
      </c>
      <c r="S45" s="439">
        <f t="shared" si="16"/>
        <v>9.6480625666548164E-2</v>
      </c>
      <c r="T45" s="434">
        <v>80</v>
      </c>
      <c r="U45" s="439">
        <f t="shared" si="17"/>
        <v>5.6878777106292213E-3</v>
      </c>
      <c r="V45" s="434">
        <v>14065</v>
      </c>
      <c r="X45" s="401"/>
    </row>
    <row r="46" spans="1:24" s="358" customFormat="1">
      <c r="A46" s="322">
        <v>2011</v>
      </c>
      <c r="B46" s="438">
        <v>2655</v>
      </c>
      <c r="C46" s="437">
        <f t="shared" si="18"/>
        <v>0.18992774876600615</v>
      </c>
      <c r="D46" s="438">
        <v>4468</v>
      </c>
      <c r="E46" s="437">
        <f t="shared" si="19"/>
        <v>0.31962229057872521</v>
      </c>
      <c r="F46" s="438">
        <v>618</v>
      </c>
      <c r="G46" s="437">
        <f t="shared" si="10"/>
        <v>4.4209170899205952E-2</v>
      </c>
      <c r="H46" s="438">
        <v>2053</v>
      </c>
      <c r="I46" s="437">
        <f t="shared" si="11"/>
        <v>0.14686315187066315</v>
      </c>
      <c r="J46" s="438">
        <v>1179</v>
      </c>
      <c r="K46" s="437">
        <f t="shared" si="12"/>
        <v>8.4340796909650184E-2</v>
      </c>
      <c r="L46" s="438">
        <v>807</v>
      </c>
      <c r="M46" s="437">
        <f t="shared" si="13"/>
        <v>5.7729451319836901E-2</v>
      </c>
      <c r="N46" s="438">
        <v>196</v>
      </c>
      <c r="O46" s="437">
        <f t="shared" si="14"/>
        <v>1.4021031547320982E-2</v>
      </c>
      <c r="P46" s="438">
        <v>564</v>
      </c>
      <c r="Q46" s="437">
        <f t="shared" si="15"/>
        <v>4.0346233636168537E-2</v>
      </c>
      <c r="R46" s="438">
        <v>1327</v>
      </c>
      <c r="S46" s="437">
        <f t="shared" si="16"/>
        <v>9.4928106445382354E-2</v>
      </c>
      <c r="T46" s="438">
        <v>107</v>
      </c>
      <c r="U46" s="437">
        <f t="shared" si="17"/>
        <v>7.6543386508333934E-3</v>
      </c>
      <c r="V46" s="438">
        <v>13979</v>
      </c>
      <c r="X46" s="401"/>
    </row>
    <row r="47" spans="1:24" s="358" customFormat="1">
      <c r="A47" s="317">
        <v>2012</v>
      </c>
      <c r="B47" s="434">
        <v>2601</v>
      </c>
      <c r="C47" s="439">
        <f t="shared" si="18"/>
        <v>0.18459900638750887</v>
      </c>
      <c r="D47" s="434">
        <v>4505</v>
      </c>
      <c r="E47" s="439">
        <f t="shared" si="19"/>
        <v>0.31973030518097939</v>
      </c>
      <c r="F47" s="434">
        <v>647</v>
      </c>
      <c r="G47" s="439">
        <f t="shared" si="10"/>
        <v>4.5919091554293828E-2</v>
      </c>
      <c r="H47" s="434">
        <v>2100</v>
      </c>
      <c r="I47" s="439">
        <f t="shared" si="11"/>
        <v>0.14904187366926899</v>
      </c>
      <c r="J47" s="434">
        <v>1176</v>
      </c>
      <c r="K47" s="439">
        <f t="shared" si="12"/>
        <v>8.3463449254790628E-2</v>
      </c>
      <c r="L47" s="434">
        <v>716</v>
      </c>
      <c r="M47" s="439">
        <f t="shared" si="13"/>
        <v>5.0816181689141232E-2</v>
      </c>
      <c r="N47" s="434">
        <v>191</v>
      </c>
      <c r="O47" s="439">
        <f t="shared" si="14"/>
        <v>1.3555713271823989E-2</v>
      </c>
      <c r="P47" s="434">
        <v>591</v>
      </c>
      <c r="Q47" s="439">
        <f t="shared" si="15"/>
        <v>4.1944641589779987E-2</v>
      </c>
      <c r="R47" s="434">
        <v>1430</v>
      </c>
      <c r="S47" s="439">
        <f t="shared" si="16"/>
        <v>0.10149041873669269</v>
      </c>
      <c r="T47" s="434">
        <v>127</v>
      </c>
      <c r="U47" s="439">
        <f t="shared" si="17"/>
        <v>9.0134847409510284E-3</v>
      </c>
      <c r="V47" s="434">
        <v>14090</v>
      </c>
      <c r="X47" s="401"/>
    </row>
    <row r="48" spans="1:24" s="358" customFormat="1">
      <c r="A48" s="322">
        <v>2013</v>
      </c>
      <c r="B48" s="438">
        <v>2707</v>
      </c>
      <c r="C48" s="437">
        <f t="shared" si="18"/>
        <v>0.19302624073017685</v>
      </c>
      <c r="D48" s="438">
        <v>4405</v>
      </c>
      <c r="E48" s="437">
        <f t="shared" si="19"/>
        <v>0.31410439247005134</v>
      </c>
      <c r="F48" s="438">
        <v>641</v>
      </c>
      <c r="G48" s="437">
        <f t="shared" si="10"/>
        <v>4.5707358813462634E-2</v>
      </c>
      <c r="H48" s="438">
        <v>2025</v>
      </c>
      <c r="I48" s="437">
        <f t="shared" si="11"/>
        <v>0.14439532230462065</v>
      </c>
      <c r="J48" s="438">
        <v>1137</v>
      </c>
      <c r="K48" s="437">
        <f t="shared" si="12"/>
        <v>8.1075299486594407E-2</v>
      </c>
      <c r="L48" s="438">
        <v>823</v>
      </c>
      <c r="M48" s="437">
        <f t="shared" si="13"/>
        <v>5.8685111237877924E-2</v>
      </c>
      <c r="N48" s="438">
        <v>194</v>
      </c>
      <c r="O48" s="437">
        <f t="shared" si="14"/>
        <v>1.383342840844267E-2</v>
      </c>
      <c r="P48" s="438">
        <v>539</v>
      </c>
      <c r="Q48" s="437">
        <f t="shared" si="15"/>
        <v>3.8434112949229889E-2</v>
      </c>
      <c r="R48" s="438">
        <v>1429</v>
      </c>
      <c r="S48" s="437">
        <f t="shared" si="16"/>
        <v>0.10189674843126069</v>
      </c>
      <c r="T48" s="438">
        <v>111</v>
      </c>
      <c r="U48" s="437">
        <f t="shared" si="17"/>
        <v>7.9150028522532809E-3</v>
      </c>
      <c r="V48" s="438">
        <v>14024</v>
      </c>
      <c r="X48" s="401"/>
    </row>
    <row r="49" spans="1:24" s="358" customFormat="1">
      <c r="A49" s="317">
        <v>2014</v>
      </c>
      <c r="B49" s="434">
        <v>2667</v>
      </c>
      <c r="C49" s="439">
        <f t="shared" si="18"/>
        <v>0.19575748678802113</v>
      </c>
      <c r="D49" s="434">
        <v>4071</v>
      </c>
      <c r="E49" s="439">
        <f t="shared" si="19"/>
        <v>0.29881092190252495</v>
      </c>
      <c r="F49" s="434">
        <v>658</v>
      </c>
      <c r="G49" s="439">
        <f t="shared" si="10"/>
        <v>4.8297122724603639E-2</v>
      </c>
      <c r="H49" s="434">
        <v>1997</v>
      </c>
      <c r="I49" s="439">
        <f t="shared" si="11"/>
        <v>0.14657956547269524</v>
      </c>
      <c r="J49" s="434">
        <v>1107</v>
      </c>
      <c r="K49" s="439">
        <f t="shared" si="12"/>
        <v>8.1253669994128003E-2</v>
      </c>
      <c r="L49" s="434">
        <v>830</v>
      </c>
      <c r="M49" s="439">
        <f t="shared" si="13"/>
        <v>6.0921902524955961E-2</v>
      </c>
      <c r="N49" s="434">
        <v>196</v>
      </c>
      <c r="O49" s="439">
        <f t="shared" si="14"/>
        <v>1.4386376981796829E-2</v>
      </c>
      <c r="P49" s="434">
        <v>552</v>
      </c>
      <c r="Q49" s="439">
        <f t="shared" si="15"/>
        <v>4.0516735173223725E-2</v>
      </c>
      <c r="R49" s="434">
        <v>1367</v>
      </c>
      <c r="S49" s="439">
        <f t="shared" si="16"/>
        <v>0.10033763945977686</v>
      </c>
      <c r="T49" s="434">
        <v>151</v>
      </c>
      <c r="U49" s="439">
        <f t="shared" si="17"/>
        <v>1.1083382266588374E-2</v>
      </c>
      <c r="V49" s="434">
        <v>13624</v>
      </c>
      <c r="X49" s="401"/>
    </row>
    <row r="50" spans="1:24" s="358" customFormat="1">
      <c r="A50" s="322">
        <v>2015</v>
      </c>
      <c r="B50" s="438">
        <v>2690</v>
      </c>
      <c r="C50" s="437">
        <f t="shared" si="18"/>
        <v>0.19660868294109049</v>
      </c>
      <c r="D50" s="438">
        <v>4180</v>
      </c>
      <c r="E50" s="437">
        <f t="shared" si="19"/>
        <v>0.30551089022072797</v>
      </c>
      <c r="F50" s="438">
        <v>702</v>
      </c>
      <c r="G50" s="437">
        <f t="shared" si="10"/>
        <v>5.1308288261950004E-2</v>
      </c>
      <c r="H50" s="438">
        <v>2002</v>
      </c>
      <c r="I50" s="437">
        <f t="shared" si="11"/>
        <v>0.14632363689519076</v>
      </c>
      <c r="J50" s="438">
        <v>1128</v>
      </c>
      <c r="K50" s="437">
        <f t="shared" si="12"/>
        <v>8.2444087121765819E-2</v>
      </c>
      <c r="L50" s="438">
        <v>844</v>
      </c>
      <c r="M50" s="437">
        <f t="shared" si="13"/>
        <v>6.1686887881888613E-2</v>
      </c>
      <c r="N50" s="438">
        <v>200</v>
      </c>
      <c r="O50" s="437">
        <f t="shared" si="14"/>
        <v>1.46177459435755E-2</v>
      </c>
      <c r="P50" s="438">
        <v>550</v>
      </c>
      <c r="Q50" s="437">
        <f t="shared" si="15"/>
        <v>4.0198801344832627E-2</v>
      </c>
      <c r="R50" s="438">
        <v>1271</v>
      </c>
      <c r="S50" s="437">
        <f t="shared" si="16"/>
        <v>9.2895775471422304E-2</v>
      </c>
      <c r="T50" s="438">
        <v>102</v>
      </c>
      <c r="U50" s="437">
        <f t="shared" si="17"/>
        <v>7.4550504312235052E-3</v>
      </c>
      <c r="V50" s="438">
        <v>13682</v>
      </c>
      <c r="X50" s="401"/>
    </row>
    <row r="51" spans="1:24" s="358" customFormat="1">
      <c r="A51" s="317">
        <v>2016</v>
      </c>
      <c r="B51" s="434">
        <v>2643</v>
      </c>
      <c r="C51" s="439">
        <f t="shared" si="18"/>
        <v>0.19812593703148426</v>
      </c>
      <c r="D51" s="434">
        <v>4028</v>
      </c>
      <c r="E51" s="439">
        <f t="shared" si="19"/>
        <v>0.30194902548725638</v>
      </c>
      <c r="F51" s="434">
        <v>693</v>
      </c>
      <c r="G51" s="439">
        <f t="shared" si="10"/>
        <v>5.194902548725637E-2</v>
      </c>
      <c r="H51" s="434">
        <v>1861</v>
      </c>
      <c r="I51" s="439">
        <f t="shared" si="11"/>
        <v>0.13950524737631184</v>
      </c>
      <c r="J51" s="434">
        <v>1040</v>
      </c>
      <c r="K51" s="439">
        <f t="shared" si="12"/>
        <v>7.7961019490254871E-2</v>
      </c>
      <c r="L51" s="434">
        <v>914</v>
      </c>
      <c r="M51" s="439">
        <f t="shared" si="13"/>
        <v>6.8515742128935533E-2</v>
      </c>
      <c r="N51" s="434">
        <v>194</v>
      </c>
      <c r="O51" s="439">
        <f t="shared" si="14"/>
        <v>1.4542728635682159E-2</v>
      </c>
      <c r="P51" s="434">
        <v>517</v>
      </c>
      <c r="Q51" s="439">
        <f t="shared" si="15"/>
        <v>3.8755622188905547E-2</v>
      </c>
      <c r="R51" s="434">
        <v>1325</v>
      </c>
      <c r="S51" s="439">
        <f t="shared" si="16"/>
        <v>9.9325337331334335E-2</v>
      </c>
      <c r="T51" s="434">
        <v>110</v>
      </c>
      <c r="U51" s="439">
        <f t="shared" si="17"/>
        <v>8.2458770614692659E-3</v>
      </c>
      <c r="V51" s="434">
        <v>13340</v>
      </c>
      <c r="X51" s="401"/>
    </row>
    <row r="52" spans="1:24" s="358" customFormat="1">
      <c r="A52" s="322">
        <v>2017</v>
      </c>
      <c r="B52" s="438">
        <v>2275</v>
      </c>
      <c r="C52" s="437">
        <f t="shared" si="18"/>
        <v>0.17664414939048062</v>
      </c>
      <c r="D52" s="438">
        <v>4060</v>
      </c>
      <c r="E52" s="437">
        <f t="shared" si="19"/>
        <v>0.31524186660455006</v>
      </c>
      <c r="F52" s="438">
        <v>723</v>
      </c>
      <c r="G52" s="437">
        <f t="shared" si="10"/>
        <v>5.6137898905194501E-2</v>
      </c>
      <c r="H52" s="438">
        <v>1900</v>
      </c>
      <c r="I52" s="437">
        <f t="shared" si="11"/>
        <v>0.14752698190853328</v>
      </c>
      <c r="J52" s="438">
        <v>985</v>
      </c>
      <c r="K52" s="437">
        <f t="shared" si="12"/>
        <v>7.6481093252581719E-2</v>
      </c>
      <c r="L52" s="438">
        <v>827</v>
      </c>
      <c r="M52" s="437">
        <f t="shared" si="13"/>
        <v>6.4213060020187909E-2</v>
      </c>
      <c r="N52" s="438">
        <v>157</v>
      </c>
      <c r="O52" s="437">
        <f t="shared" si="14"/>
        <v>1.2190387452441959E-2</v>
      </c>
      <c r="P52" s="438">
        <v>472</v>
      </c>
      <c r="Q52" s="437">
        <f t="shared" si="15"/>
        <v>3.6648808137277736E-2</v>
      </c>
      <c r="R52" s="438">
        <v>1289</v>
      </c>
      <c r="S52" s="437">
        <f t="shared" si="16"/>
        <v>0.10008541035794705</v>
      </c>
      <c r="T52" s="438">
        <v>155</v>
      </c>
      <c r="U52" s="437">
        <f t="shared" si="17"/>
        <v>1.203509589253824E-2</v>
      </c>
      <c r="V52" s="438">
        <v>12879</v>
      </c>
      <c r="X52" s="401"/>
    </row>
    <row r="53" spans="1:24" s="358" customFormat="1">
      <c r="A53" s="60">
        <v>2018</v>
      </c>
      <c r="B53" s="434">
        <v>2292</v>
      </c>
      <c r="C53" s="439">
        <f t="shared" si="18"/>
        <v>0.18241146040588938</v>
      </c>
      <c r="D53" s="434">
        <v>3931</v>
      </c>
      <c r="E53" s="439">
        <f t="shared" si="19"/>
        <v>0.3128531635495424</v>
      </c>
      <c r="F53" s="434">
        <v>675</v>
      </c>
      <c r="G53" s="439">
        <f t="shared" si="10"/>
        <v>5.3720652606446477E-2</v>
      </c>
      <c r="H53" s="434">
        <v>1787</v>
      </c>
      <c r="I53" s="439">
        <f t="shared" si="11"/>
        <v>0.14222045364106645</v>
      </c>
      <c r="J53" s="434">
        <v>910</v>
      </c>
      <c r="K53" s="439">
        <f t="shared" si="12"/>
        <v>7.2423398328690811E-2</v>
      </c>
      <c r="L53" s="434">
        <v>894</v>
      </c>
      <c r="M53" s="439">
        <f t="shared" si="13"/>
        <v>7.1150019896538005E-2</v>
      </c>
      <c r="N53" s="434">
        <v>150</v>
      </c>
      <c r="O53" s="439">
        <f t="shared" si="14"/>
        <v>1.1937922801432551E-2</v>
      </c>
      <c r="P53" s="434">
        <v>498</v>
      </c>
      <c r="Q53" s="439">
        <f t="shared" si="15"/>
        <v>3.9633903700756069E-2</v>
      </c>
      <c r="R53" s="434">
        <v>1292</v>
      </c>
      <c r="S53" s="439">
        <f t="shared" si="16"/>
        <v>0.10282530839633904</v>
      </c>
      <c r="T53" s="434">
        <v>104</v>
      </c>
      <c r="U53" s="439">
        <f t="shared" si="17"/>
        <v>8.2769598089932356E-3</v>
      </c>
      <c r="V53" s="434">
        <v>12565</v>
      </c>
      <c r="X53" s="401"/>
    </row>
    <row r="54" spans="1:24" s="358" customFormat="1">
      <c r="A54" s="73">
        <v>2019</v>
      </c>
      <c r="B54" s="438">
        <v>2228</v>
      </c>
      <c r="C54" s="437">
        <f t="shared" si="18"/>
        <v>0.17815448584679353</v>
      </c>
      <c r="D54" s="438">
        <v>3929</v>
      </c>
      <c r="E54" s="437">
        <f t="shared" si="19"/>
        <v>0.31416919878458338</v>
      </c>
      <c r="F54" s="438">
        <v>701</v>
      </c>
      <c r="G54" s="437">
        <f t="shared" si="10"/>
        <v>5.6053094514632973E-2</v>
      </c>
      <c r="H54" s="438">
        <v>1804</v>
      </c>
      <c r="I54" s="437">
        <f t="shared" si="11"/>
        <v>0.14425075963537501</v>
      </c>
      <c r="J54" s="438">
        <v>926</v>
      </c>
      <c r="K54" s="437">
        <f t="shared" si="12"/>
        <v>7.4044458659843271E-2</v>
      </c>
      <c r="L54" s="438">
        <v>841</v>
      </c>
      <c r="M54" s="437">
        <f t="shared" si="13"/>
        <v>6.7247721093874946E-2</v>
      </c>
      <c r="N54" s="438">
        <v>152</v>
      </c>
      <c r="O54" s="437">
        <f t="shared" si="14"/>
        <v>1.2154166000319846E-2</v>
      </c>
      <c r="P54" s="438">
        <v>514</v>
      </c>
      <c r="Q54" s="437">
        <f t="shared" si="15"/>
        <v>4.1100271869502637E-2</v>
      </c>
      <c r="R54" s="438">
        <v>1283</v>
      </c>
      <c r="S54" s="437">
        <f t="shared" si="16"/>
        <v>0.10259075643691028</v>
      </c>
      <c r="T54" s="438">
        <v>100</v>
      </c>
      <c r="U54" s="437">
        <f t="shared" si="17"/>
        <v>7.9961618423156893E-3</v>
      </c>
      <c r="V54" s="438">
        <v>12506</v>
      </c>
      <c r="X54" s="401"/>
    </row>
    <row r="55" spans="1:24" s="344" customFormat="1">
      <c r="A55" s="60">
        <v>2020</v>
      </c>
      <c r="B55" s="434">
        <v>2127</v>
      </c>
      <c r="C55" s="439">
        <f t="shared" si="18"/>
        <v>0.18219976015076239</v>
      </c>
      <c r="D55" s="434">
        <v>3728</v>
      </c>
      <c r="E55" s="439">
        <f t="shared" si="19"/>
        <v>0.31934212780537946</v>
      </c>
      <c r="F55" s="434">
        <v>596</v>
      </c>
      <c r="G55" s="439">
        <f t="shared" si="10"/>
        <v>5.1053623436696935E-2</v>
      </c>
      <c r="H55" s="434">
        <v>1743</v>
      </c>
      <c r="I55" s="439">
        <f t="shared" si="11"/>
        <v>0.14930615041973616</v>
      </c>
      <c r="J55" s="434">
        <v>815</v>
      </c>
      <c r="K55" s="439">
        <f t="shared" si="12"/>
        <v>6.9813260236422814E-2</v>
      </c>
      <c r="L55" s="434">
        <v>808</v>
      </c>
      <c r="M55" s="426">
        <f t="shared" si="13"/>
        <v>6.9213637142367654E-2</v>
      </c>
      <c r="N55" s="434">
        <v>145</v>
      </c>
      <c r="O55" s="443">
        <f t="shared" si="14"/>
        <v>1.2420764091142711E-2</v>
      </c>
      <c r="P55" s="434">
        <v>461</v>
      </c>
      <c r="Q55" s="439">
        <f t="shared" si="15"/>
        <v>3.9489463765633032E-2</v>
      </c>
      <c r="R55" s="434">
        <v>1177</v>
      </c>
      <c r="S55" s="439">
        <f t="shared" si="16"/>
        <v>0.10082234024327566</v>
      </c>
      <c r="T55" s="434">
        <v>53</v>
      </c>
      <c r="U55" s="439">
        <f t="shared" si="17"/>
        <v>4.5400034264176806E-3</v>
      </c>
      <c r="V55" s="434">
        <v>11674</v>
      </c>
      <c r="W55" s="435"/>
    </row>
    <row r="56" spans="1:24" s="358" customFormat="1">
      <c r="A56" s="803">
        <v>2021</v>
      </c>
      <c r="B56" s="438">
        <v>2054</v>
      </c>
      <c r="C56" s="437">
        <f t="shared" si="18"/>
        <v>0.1797182605652288</v>
      </c>
      <c r="D56" s="438">
        <v>3888</v>
      </c>
      <c r="E56" s="437">
        <f t="shared" si="19"/>
        <v>0.34018724297838832</v>
      </c>
      <c r="F56" s="438">
        <v>569</v>
      </c>
      <c r="G56" s="437">
        <f t="shared" si="10"/>
        <v>4.9785633038761046E-2</v>
      </c>
      <c r="H56" s="438">
        <v>1596</v>
      </c>
      <c r="I56" s="437">
        <f t="shared" si="11"/>
        <v>0.13964476332137546</v>
      </c>
      <c r="J56" s="438">
        <v>847</v>
      </c>
      <c r="K56" s="437">
        <f t="shared" si="12"/>
        <v>7.4109720885466801E-2</v>
      </c>
      <c r="L56" s="438">
        <v>748</v>
      </c>
      <c r="M56" s="427">
        <f t="shared" si="13"/>
        <v>6.5447545717035607E-2</v>
      </c>
      <c r="N56" s="438">
        <v>136</v>
      </c>
      <c r="O56" s="442">
        <f t="shared" si="14"/>
        <v>1.1899553766733748E-2</v>
      </c>
      <c r="P56" s="438">
        <v>462</v>
      </c>
      <c r="Q56" s="437">
        <f t="shared" si="15"/>
        <v>4.0423484119345522E-2</v>
      </c>
      <c r="R56" s="438">
        <v>1022</v>
      </c>
      <c r="S56" s="437">
        <f t="shared" si="16"/>
        <v>8.9421646688249187E-2</v>
      </c>
      <c r="T56" s="438">
        <v>87</v>
      </c>
      <c r="U56" s="437">
        <f t="shared" si="17"/>
        <v>7.6122145419546764E-3</v>
      </c>
      <c r="V56" s="438">
        <v>11429</v>
      </c>
      <c r="X56" s="401"/>
    </row>
    <row r="57" spans="1:24" s="358" customFormat="1" ht="16.5" customHeight="1">
      <c r="A57" s="428"/>
      <c r="B57" s="429"/>
      <c r="C57" s="430"/>
      <c r="D57" s="429"/>
      <c r="E57" s="430"/>
      <c r="F57" s="431"/>
      <c r="G57" s="430"/>
      <c r="H57" s="429"/>
      <c r="I57" s="430"/>
      <c r="J57" s="429"/>
      <c r="K57" s="430"/>
      <c r="L57" s="430"/>
      <c r="M57" s="430"/>
      <c r="N57" s="430"/>
      <c r="O57" s="430"/>
      <c r="P57" s="430"/>
      <c r="Q57" s="430"/>
      <c r="R57" s="430"/>
      <c r="S57" s="430"/>
      <c r="T57" s="429"/>
      <c r="U57" s="430"/>
      <c r="X57" s="401"/>
    </row>
    <row r="58" spans="1:24" s="358" customFormat="1">
      <c r="A58" s="2464" t="s">
        <v>87</v>
      </c>
      <c r="B58" s="2464"/>
      <c r="C58" s="2464"/>
      <c r="D58" s="2464"/>
      <c r="E58" s="2464"/>
      <c r="F58" s="2464"/>
      <c r="G58" s="2464"/>
      <c r="H58" s="2464"/>
      <c r="I58" s="2464"/>
      <c r="J58" s="2464"/>
      <c r="K58" s="2464"/>
      <c r="L58" s="2464"/>
      <c r="M58" s="2464"/>
      <c r="N58" s="2464"/>
      <c r="O58" s="2464"/>
      <c r="P58" s="2464"/>
      <c r="Q58" s="2464"/>
      <c r="R58" s="2464"/>
      <c r="S58" s="2464"/>
      <c r="T58" s="2464"/>
      <c r="U58" s="2464"/>
      <c r="V58" s="2464"/>
      <c r="X58" s="401"/>
    </row>
    <row r="59" spans="1:24" s="358" customFormat="1">
      <c r="A59" s="428"/>
      <c r="B59" s="429"/>
      <c r="C59" s="430"/>
      <c r="D59" s="429"/>
      <c r="E59" s="430"/>
      <c r="F59" s="431"/>
      <c r="G59" s="430"/>
      <c r="H59" s="429"/>
      <c r="I59" s="430"/>
      <c r="J59" s="429"/>
      <c r="K59" s="430"/>
      <c r="L59" s="430"/>
      <c r="M59" s="430"/>
      <c r="N59" s="430"/>
      <c r="O59" s="430"/>
      <c r="P59" s="430"/>
      <c r="Q59" s="430"/>
      <c r="R59" s="430"/>
      <c r="S59" s="430"/>
      <c r="T59" s="429"/>
      <c r="U59" s="430"/>
      <c r="X59" s="401"/>
    </row>
    <row r="60" spans="1:24" s="358" customFormat="1">
      <c r="A60" s="428"/>
      <c r="B60" s="429"/>
      <c r="C60" s="430"/>
      <c r="D60" s="429"/>
      <c r="E60" s="430"/>
      <c r="F60" s="431"/>
      <c r="G60" s="430"/>
      <c r="H60" s="429"/>
      <c r="I60" s="430"/>
      <c r="J60" s="429"/>
      <c r="K60" s="430"/>
      <c r="L60" s="430"/>
      <c r="M60" s="430"/>
      <c r="N60" s="430"/>
      <c r="O60" s="430"/>
      <c r="P60" s="430"/>
      <c r="Q60" s="430"/>
      <c r="R60" s="430"/>
      <c r="S60" s="430"/>
      <c r="T60" s="429"/>
      <c r="U60" s="430"/>
      <c r="X60" s="401"/>
    </row>
    <row r="61" spans="1:24" s="358" customFormat="1" ht="17.5" customHeight="1">
      <c r="A61" s="2553" t="s">
        <v>201</v>
      </c>
      <c r="B61" s="2540" t="s">
        <v>210</v>
      </c>
      <c r="C61" s="2541"/>
      <c r="D61" s="2541"/>
      <c r="E61" s="2541"/>
      <c r="F61" s="2541"/>
      <c r="G61" s="2541"/>
      <c r="H61" s="2541"/>
      <c r="I61" s="2541"/>
      <c r="J61" s="2541"/>
      <c r="K61" s="2541"/>
      <c r="L61" s="2541"/>
      <c r="M61" s="2541"/>
      <c r="N61" s="2541"/>
      <c r="O61" s="2541"/>
      <c r="P61" s="2541"/>
      <c r="Q61" s="2541"/>
      <c r="R61" s="2541"/>
      <c r="S61" s="2541"/>
      <c r="T61" s="2541"/>
      <c r="U61" s="2558"/>
      <c r="V61" s="2567" t="s">
        <v>211</v>
      </c>
      <c r="X61" s="29"/>
    </row>
    <row r="62" spans="1:24" s="358" customFormat="1" ht="32.5">
      <c r="A62" s="2554"/>
      <c r="B62" s="2534" t="s">
        <v>1174</v>
      </c>
      <c r="C62" s="2535"/>
      <c r="D62" s="2534" t="s">
        <v>85</v>
      </c>
      <c r="E62" s="2568"/>
      <c r="F62" s="2534" t="s">
        <v>90</v>
      </c>
      <c r="G62" s="2568"/>
      <c r="H62" s="2534" t="s">
        <v>91</v>
      </c>
      <c r="I62" s="2568"/>
      <c r="J62" s="2534" t="s">
        <v>92</v>
      </c>
      <c r="K62" s="2568"/>
      <c r="L62" s="2549" t="s">
        <v>93</v>
      </c>
      <c r="M62" s="2569"/>
      <c r="N62" s="2549" t="s">
        <v>94</v>
      </c>
      <c r="O62" s="2569"/>
      <c r="P62" s="2549" t="s">
        <v>95</v>
      </c>
      <c r="Q62" s="2569"/>
      <c r="R62" s="2549" t="s">
        <v>96</v>
      </c>
      <c r="S62" s="2569"/>
      <c r="T62" s="2534" t="s">
        <v>97</v>
      </c>
      <c r="U62" s="2535"/>
      <c r="V62" s="2567"/>
      <c r="W62" s="65"/>
      <c r="X62" s="49"/>
    </row>
    <row r="63" spans="1:24" s="447" customFormat="1" ht="17.5">
      <c r="A63" s="2555"/>
      <c r="B63" s="422" t="s">
        <v>99</v>
      </c>
      <c r="C63" s="423" t="s">
        <v>152</v>
      </c>
      <c r="D63" s="422" t="s">
        <v>99</v>
      </c>
      <c r="E63" s="446" t="s">
        <v>152</v>
      </c>
      <c r="F63" s="422" t="s">
        <v>99</v>
      </c>
      <c r="G63" s="446" t="s">
        <v>152</v>
      </c>
      <c r="H63" s="422" t="s">
        <v>99</v>
      </c>
      <c r="I63" s="446" t="s">
        <v>152</v>
      </c>
      <c r="J63" s="422" t="s">
        <v>99</v>
      </c>
      <c r="K63" s="446" t="s">
        <v>152</v>
      </c>
      <c r="L63" s="422" t="s">
        <v>99</v>
      </c>
      <c r="M63" s="446" t="s">
        <v>152</v>
      </c>
      <c r="N63" s="422" t="s">
        <v>99</v>
      </c>
      <c r="O63" s="446" t="s">
        <v>152</v>
      </c>
      <c r="P63" s="422" t="s">
        <v>99</v>
      </c>
      <c r="Q63" s="446" t="s">
        <v>152</v>
      </c>
      <c r="R63" s="422" t="s">
        <v>99</v>
      </c>
      <c r="S63" s="446" t="s">
        <v>152</v>
      </c>
      <c r="T63" s="422" t="s">
        <v>99</v>
      </c>
      <c r="U63" s="423" t="s">
        <v>152</v>
      </c>
      <c r="V63" s="2567"/>
      <c r="X63" s="29"/>
    </row>
    <row r="64" spans="1:24" s="358" customFormat="1">
      <c r="A64" s="317">
        <v>2000</v>
      </c>
      <c r="B64" s="434">
        <v>147</v>
      </c>
      <c r="C64" s="333">
        <f t="shared" ref="C64:C85" si="20">B64/V64</f>
        <v>0.19811320754716982</v>
      </c>
      <c r="D64" s="434">
        <v>325</v>
      </c>
      <c r="E64" s="333">
        <f>D64/V64</f>
        <v>0.43800539083557949</v>
      </c>
      <c r="F64" s="444" t="s">
        <v>114</v>
      </c>
      <c r="G64" s="333"/>
      <c r="H64" s="434">
        <v>165</v>
      </c>
      <c r="I64" s="333">
        <f t="shared" ref="I64:I85" si="21">H64/V64</f>
        <v>0.22237196765498651</v>
      </c>
      <c r="J64" s="434">
        <v>56</v>
      </c>
      <c r="K64" s="333">
        <f t="shared" ref="K64:K85" si="22">J64/V64</f>
        <v>7.5471698113207544E-2</v>
      </c>
      <c r="L64" s="444" t="s">
        <v>114</v>
      </c>
      <c r="M64" s="333"/>
      <c r="N64" s="434">
        <v>11</v>
      </c>
      <c r="O64" s="333">
        <f t="shared" ref="O64:O85" si="23">N64/V64</f>
        <v>1.4824797843665768E-2</v>
      </c>
      <c r="P64" s="444" t="s">
        <v>114</v>
      </c>
      <c r="Q64" s="333"/>
      <c r="R64" s="444" t="s">
        <v>114</v>
      </c>
      <c r="S64" s="333"/>
      <c r="T64" s="434">
        <v>10</v>
      </c>
      <c r="U64" s="333">
        <f t="shared" ref="U64:U82" si="24">T64/V64</f>
        <v>1.3477088948787063E-2</v>
      </c>
      <c r="V64" s="434">
        <v>742</v>
      </c>
      <c r="X64" s="401"/>
    </row>
    <row r="65" spans="1:24" s="358" customFormat="1">
      <c r="A65" s="322">
        <v>2001</v>
      </c>
      <c r="B65" s="438">
        <v>122</v>
      </c>
      <c r="C65" s="437">
        <f t="shared" si="20"/>
        <v>0.16031537450722733</v>
      </c>
      <c r="D65" s="438">
        <v>343</v>
      </c>
      <c r="E65" s="437">
        <f t="shared" ref="E65:E85" si="25">D65/V65</f>
        <v>0.45072273324572931</v>
      </c>
      <c r="F65" s="445" t="s">
        <v>114</v>
      </c>
      <c r="G65" s="437"/>
      <c r="H65" s="438">
        <v>177</v>
      </c>
      <c r="I65" s="437">
        <f t="shared" si="21"/>
        <v>0.2325886990801577</v>
      </c>
      <c r="J65" s="438">
        <v>59</v>
      </c>
      <c r="K65" s="437">
        <f t="shared" si="22"/>
        <v>7.7529566360052565E-2</v>
      </c>
      <c r="L65" s="445" t="s">
        <v>114</v>
      </c>
      <c r="M65" s="336"/>
      <c r="N65" s="438">
        <v>13</v>
      </c>
      <c r="O65" s="437">
        <f t="shared" si="23"/>
        <v>1.7082785808147174E-2</v>
      </c>
      <c r="P65" s="445" t="s">
        <v>114</v>
      </c>
      <c r="Q65" s="437"/>
      <c r="R65" s="438">
        <v>15</v>
      </c>
      <c r="S65" s="437">
        <f t="shared" ref="S65:S85" si="26">R65/V65</f>
        <v>1.9710906701708279E-2</v>
      </c>
      <c r="T65" s="438">
        <v>14</v>
      </c>
      <c r="U65" s="437">
        <f t="shared" si="24"/>
        <v>1.8396846254927726E-2</v>
      </c>
      <c r="V65" s="438">
        <v>761</v>
      </c>
      <c r="X65" s="401"/>
    </row>
    <row r="66" spans="1:24" s="358" customFormat="1">
      <c r="A66" s="317">
        <v>2002</v>
      </c>
      <c r="B66" s="434">
        <v>122</v>
      </c>
      <c r="C66" s="439">
        <f t="shared" si="20"/>
        <v>0.16968011126564672</v>
      </c>
      <c r="D66" s="434">
        <v>332</v>
      </c>
      <c r="E66" s="439">
        <f t="shared" si="25"/>
        <v>0.46175243393602228</v>
      </c>
      <c r="F66" s="444" t="s">
        <v>114</v>
      </c>
      <c r="G66" s="439"/>
      <c r="H66" s="434">
        <v>150</v>
      </c>
      <c r="I66" s="439">
        <f t="shared" si="21"/>
        <v>0.20862308762169679</v>
      </c>
      <c r="J66" s="434">
        <v>56</v>
      </c>
      <c r="K66" s="439">
        <f t="shared" si="22"/>
        <v>7.7885952712100137E-2</v>
      </c>
      <c r="L66" s="444" t="s">
        <v>114</v>
      </c>
      <c r="M66" s="439"/>
      <c r="N66" s="434">
        <v>13</v>
      </c>
      <c r="O66" s="439">
        <f t="shared" si="23"/>
        <v>1.8080667593880391E-2</v>
      </c>
      <c r="P66" s="434">
        <v>13</v>
      </c>
      <c r="Q66" s="439">
        <f t="shared" ref="Q66:Q82" si="27">P66/V66</f>
        <v>1.8080667593880391E-2</v>
      </c>
      <c r="R66" s="434">
        <v>17</v>
      </c>
      <c r="S66" s="439">
        <f t="shared" si="26"/>
        <v>2.3643949930458971E-2</v>
      </c>
      <c r="T66" s="444" t="s">
        <v>114</v>
      </c>
      <c r="U66" s="439"/>
      <c r="V66" s="434">
        <v>719</v>
      </c>
      <c r="X66" s="401"/>
    </row>
    <row r="67" spans="1:24" s="358" customFormat="1">
      <c r="A67" s="325">
        <v>2003</v>
      </c>
      <c r="B67" s="438">
        <v>144</v>
      </c>
      <c r="C67" s="437">
        <f t="shared" si="20"/>
        <v>0.18090452261306533</v>
      </c>
      <c r="D67" s="438">
        <v>347</v>
      </c>
      <c r="E67" s="437">
        <f t="shared" si="25"/>
        <v>0.435929648241206</v>
      </c>
      <c r="F67" s="438">
        <v>13</v>
      </c>
      <c r="G67" s="437">
        <f t="shared" ref="G67:G82" si="28">F67/V67</f>
        <v>1.6331658291457288E-2</v>
      </c>
      <c r="H67" s="438">
        <v>192</v>
      </c>
      <c r="I67" s="437">
        <f t="shared" si="21"/>
        <v>0.24120603015075376</v>
      </c>
      <c r="J67" s="438">
        <v>38</v>
      </c>
      <c r="K67" s="437">
        <f t="shared" si="22"/>
        <v>4.7738693467336682E-2</v>
      </c>
      <c r="L67" s="445" t="s">
        <v>114</v>
      </c>
      <c r="M67" s="336"/>
      <c r="N67" s="438">
        <v>18</v>
      </c>
      <c r="O67" s="437">
        <f t="shared" si="23"/>
        <v>2.2613065326633167E-2</v>
      </c>
      <c r="P67" s="438">
        <v>11</v>
      </c>
      <c r="Q67" s="437">
        <f t="shared" si="27"/>
        <v>1.3819095477386936E-2</v>
      </c>
      <c r="R67" s="438">
        <v>23</v>
      </c>
      <c r="S67" s="437">
        <f t="shared" si="26"/>
        <v>2.8894472361809045E-2</v>
      </c>
      <c r="T67" s="445" t="s">
        <v>114</v>
      </c>
      <c r="U67" s="437"/>
      <c r="V67" s="438">
        <v>796</v>
      </c>
      <c r="X67" s="401"/>
    </row>
    <row r="68" spans="1:24" s="358" customFormat="1">
      <c r="A68" s="317">
        <v>2004</v>
      </c>
      <c r="B68" s="434">
        <v>138</v>
      </c>
      <c r="C68" s="439">
        <f t="shared" si="20"/>
        <v>0.17100371747211895</v>
      </c>
      <c r="D68" s="434">
        <v>389</v>
      </c>
      <c r="E68" s="439">
        <f t="shared" si="25"/>
        <v>0.48203221809169766</v>
      </c>
      <c r="F68" s="444" t="s">
        <v>114</v>
      </c>
      <c r="G68" s="439"/>
      <c r="H68" s="434">
        <v>171</v>
      </c>
      <c r="I68" s="439">
        <f t="shared" si="21"/>
        <v>0.21189591078066913</v>
      </c>
      <c r="J68" s="434">
        <v>51</v>
      </c>
      <c r="K68" s="439">
        <f t="shared" si="22"/>
        <v>6.3197026022304828E-2</v>
      </c>
      <c r="L68" s="444" t="s">
        <v>114</v>
      </c>
      <c r="M68" s="439"/>
      <c r="N68" s="434">
        <v>15</v>
      </c>
      <c r="O68" s="439">
        <f t="shared" si="23"/>
        <v>1.858736059479554E-2</v>
      </c>
      <c r="P68" s="434">
        <v>11</v>
      </c>
      <c r="Q68" s="439">
        <f t="shared" si="27"/>
        <v>1.3630731102850062E-2</v>
      </c>
      <c r="R68" s="434">
        <v>10</v>
      </c>
      <c r="S68" s="439">
        <f t="shared" si="26"/>
        <v>1.2391573729863693E-2</v>
      </c>
      <c r="T68" s="444" t="s">
        <v>114</v>
      </c>
      <c r="U68" s="439"/>
      <c r="V68" s="434">
        <v>807</v>
      </c>
      <c r="X68" s="401"/>
    </row>
    <row r="69" spans="1:24" s="358" customFormat="1">
      <c r="A69" s="325">
        <v>2005</v>
      </c>
      <c r="B69" s="438">
        <v>112</v>
      </c>
      <c r="C69" s="437">
        <f t="shared" si="20"/>
        <v>0.16</v>
      </c>
      <c r="D69" s="438">
        <v>332</v>
      </c>
      <c r="E69" s="437">
        <f t="shared" si="25"/>
        <v>0.47428571428571431</v>
      </c>
      <c r="F69" s="445" t="s">
        <v>114</v>
      </c>
      <c r="G69" s="437"/>
      <c r="H69" s="438">
        <v>157</v>
      </c>
      <c r="I69" s="437">
        <f t="shared" si="21"/>
        <v>0.22428571428571428</v>
      </c>
      <c r="J69" s="438">
        <v>49</v>
      </c>
      <c r="K69" s="437">
        <f t="shared" si="22"/>
        <v>7.0000000000000007E-2</v>
      </c>
      <c r="L69" s="445" t="s">
        <v>114</v>
      </c>
      <c r="M69" s="336"/>
      <c r="N69" s="438">
        <v>13</v>
      </c>
      <c r="O69" s="437">
        <f t="shared" si="23"/>
        <v>1.8571428571428572E-2</v>
      </c>
      <c r="P69" s="445" t="s">
        <v>114</v>
      </c>
      <c r="Q69" s="437"/>
      <c r="R69" s="438">
        <v>14</v>
      </c>
      <c r="S69" s="437">
        <f t="shared" si="26"/>
        <v>0.02</v>
      </c>
      <c r="T69" s="445" t="s">
        <v>114</v>
      </c>
      <c r="U69" s="437"/>
      <c r="V69" s="438">
        <v>700</v>
      </c>
      <c r="X69" s="401"/>
    </row>
    <row r="70" spans="1:24" s="358" customFormat="1">
      <c r="A70" s="317">
        <v>2006</v>
      </c>
      <c r="B70" s="434">
        <v>152</v>
      </c>
      <c r="C70" s="439">
        <f t="shared" si="20"/>
        <v>0.1855921855921856</v>
      </c>
      <c r="D70" s="434">
        <v>400</v>
      </c>
      <c r="E70" s="439">
        <f t="shared" si="25"/>
        <v>0.48840048840048839</v>
      </c>
      <c r="F70" s="444" t="s">
        <v>114</v>
      </c>
      <c r="G70" s="439"/>
      <c r="H70" s="434">
        <v>160</v>
      </c>
      <c r="I70" s="439">
        <f t="shared" si="21"/>
        <v>0.19536019536019536</v>
      </c>
      <c r="J70" s="434">
        <v>51</v>
      </c>
      <c r="K70" s="439">
        <f t="shared" si="22"/>
        <v>6.2271062271062272E-2</v>
      </c>
      <c r="L70" s="444" t="s">
        <v>114</v>
      </c>
      <c r="M70" s="439"/>
      <c r="N70" s="434">
        <v>11</v>
      </c>
      <c r="O70" s="439">
        <f t="shared" si="23"/>
        <v>1.3431013431013432E-2</v>
      </c>
      <c r="P70" s="444" t="s">
        <v>114</v>
      </c>
      <c r="Q70" s="439"/>
      <c r="R70" s="434">
        <v>19</v>
      </c>
      <c r="S70" s="439">
        <f t="shared" si="26"/>
        <v>2.31990231990232E-2</v>
      </c>
      <c r="T70" s="444" t="s">
        <v>114</v>
      </c>
      <c r="U70" s="439"/>
      <c r="V70" s="434">
        <v>819</v>
      </c>
      <c r="X70" s="401"/>
    </row>
    <row r="71" spans="1:24" s="358" customFormat="1">
      <c r="A71" s="322">
        <v>2007</v>
      </c>
      <c r="B71" s="438">
        <v>134</v>
      </c>
      <c r="C71" s="437">
        <f t="shared" si="20"/>
        <v>0.16105769230769232</v>
      </c>
      <c r="D71" s="438">
        <v>382</v>
      </c>
      <c r="E71" s="437">
        <f t="shared" si="25"/>
        <v>0.45913461538461536</v>
      </c>
      <c r="F71" s="438">
        <v>10</v>
      </c>
      <c r="G71" s="437">
        <f t="shared" si="28"/>
        <v>1.201923076923077E-2</v>
      </c>
      <c r="H71" s="438">
        <v>187</v>
      </c>
      <c r="I71" s="437">
        <f t="shared" si="21"/>
        <v>0.22475961538461539</v>
      </c>
      <c r="J71" s="438">
        <v>45</v>
      </c>
      <c r="K71" s="437">
        <f t="shared" si="22"/>
        <v>5.4086538461538464E-2</v>
      </c>
      <c r="L71" s="438">
        <v>11</v>
      </c>
      <c r="M71" s="437">
        <f t="shared" ref="M71:M85" si="29">L71/V71</f>
        <v>1.3221153846153846E-2</v>
      </c>
      <c r="N71" s="438">
        <v>18</v>
      </c>
      <c r="O71" s="437">
        <f t="shared" si="23"/>
        <v>2.1634615384615384E-2</v>
      </c>
      <c r="P71" s="438">
        <v>11</v>
      </c>
      <c r="Q71" s="437">
        <f t="shared" si="27"/>
        <v>1.3221153846153846E-2</v>
      </c>
      <c r="R71" s="438">
        <v>26</v>
      </c>
      <c r="S71" s="437">
        <f t="shared" si="26"/>
        <v>3.125E-2</v>
      </c>
      <c r="T71" s="445" t="s">
        <v>114</v>
      </c>
      <c r="U71" s="437"/>
      <c r="V71" s="438">
        <v>832</v>
      </c>
      <c r="X71" s="401"/>
    </row>
    <row r="72" spans="1:24" s="358" customFormat="1">
      <c r="A72" s="317">
        <v>2008</v>
      </c>
      <c r="B72" s="434">
        <v>156</v>
      </c>
      <c r="C72" s="439">
        <f t="shared" si="20"/>
        <v>0.1712403951701427</v>
      </c>
      <c r="D72" s="434">
        <v>437</v>
      </c>
      <c r="E72" s="439">
        <f t="shared" si="25"/>
        <v>0.47969264544456641</v>
      </c>
      <c r="F72" s="434">
        <v>12</v>
      </c>
      <c r="G72" s="439">
        <f t="shared" si="28"/>
        <v>1.3172338090010977E-2</v>
      </c>
      <c r="H72" s="434">
        <v>170</v>
      </c>
      <c r="I72" s="439">
        <f t="shared" si="21"/>
        <v>0.18660812294182216</v>
      </c>
      <c r="J72" s="434">
        <v>67</v>
      </c>
      <c r="K72" s="439">
        <f t="shared" si="22"/>
        <v>7.3545554335894617E-2</v>
      </c>
      <c r="L72" s="434">
        <v>11</v>
      </c>
      <c r="M72" s="439">
        <f t="shared" si="29"/>
        <v>1.2074643249176729E-2</v>
      </c>
      <c r="N72" s="434">
        <v>13</v>
      </c>
      <c r="O72" s="439">
        <f t="shared" si="23"/>
        <v>1.4270032930845226E-2</v>
      </c>
      <c r="P72" s="434">
        <v>10</v>
      </c>
      <c r="Q72" s="439">
        <f t="shared" si="27"/>
        <v>1.0976948408342482E-2</v>
      </c>
      <c r="R72" s="434">
        <v>19</v>
      </c>
      <c r="S72" s="439">
        <f t="shared" si="26"/>
        <v>2.0856201975850714E-2</v>
      </c>
      <c r="T72" s="434">
        <v>13</v>
      </c>
      <c r="U72" s="439">
        <f t="shared" si="24"/>
        <v>1.4270032930845226E-2</v>
      </c>
      <c r="V72" s="434">
        <v>911</v>
      </c>
      <c r="X72" s="401"/>
    </row>
    <row r="73" spans="1:24" s="358" customFormat="1">
      <c r="A73" s="322">
        <v>2009</v>
      </c>
      <c r="B73" s="438">
        <v>138</v>
      </c>
      <c r="C73" s="437">
        <f t="shared" si="20"/>
        <v>0.16312056737588654</v>
      </c>
      <c r="D73" s="438">
        <v>411</v>
      </c>
      <c r="E73" s="437">
        <f t="shared" si="25"/>
        <v>0.48581560283687941</v>
      </c>
      <c r="F73" s="445" t="s">
        <v>114</v>
      </c>
      <c r="G73" s="437"/>
      <c r="H73" s="438">
        <v>177</v>
      </c>
      <c r="I73" s="437">
        <f t="shared" si="21"/>
        <v>0.20921985815602837</v>
      </c>
      <c r="J73" s="438">
        <v>49</v>
      </c>
      <c r="K73" s="437">
        <f t="shared" si="22"/>
        <v>5.7919621749408984E-2</v>
      </c>
      <c r="L73" s="445" t="s">
        <v>114</v>
      </c>
      <c r="M73" s="437"/>
      <c r="N73" s="438">
        <v>15</v>
      </c>
      <c r="O73" s="437">
        <f t="shared" si="23"/>
        <v>1.7730496453900711E-2</v>
      </c>
      <c r="P73" s="445" t="s">
        <v>114</v>
      </c>
      <c r="Q73" s="437"/>
      <c r="R73" s="438">
        <v>28</v>
      </c>
      <c r="S73" s="437">
        <f t="shared" si="26"/>
        <v>3.309692671394799E-2</v>
      </c>
      <c r="T73" s="445" t="s">
        <v>114</v>
      </c>
      <c r="U73" s="437"/>
      <c r="V73" s="438">
        <v>846</v>
      </c>
      <c r="X73" s="401"/>
    </row>
    <row r="74" spans="1:24" s="358" customFormat="1">
      <c r="A74" s="317">
        <v>2010</v>
      </c>
      <c r="B74" s="434">
        <v>150</v>
      </c>
      <c r="C74" s="439">
        <f t="shared" si="20"/>
        <v>0.18427518427518427</v>
      </c>
      <c r="D74" s="434">
        <v>393</v>
      </c>
      <c r="E74" s="439">
        <f t="shared" si="25"/>
        <v>0.48280098280098283</v>
      </c>
      <c r="F74" s="434">
        <v>16</v>
      </c>
      <c r="G74" s="439">
        <f t="shared" si="28"/>
        <v>1.9656019656019656E-2</v>
      </c>
      <c r="H74" s="434">
        <v>142</v>
      </c>
      <c r="I74" s="439">
        <f t="shared" si="21"/>
        <v>0.17444717444717445</v>
      </c>
      <c r="J74" s="434">
        <v>47</v>
      </c>
      <c r="K74" s="439">
        <f t="shared" si="22"/>
        <v>5.7739557739557738E-2</v>
      </c>
      <c r="L74" s="434">
        <v>10</v>
      </c>
      <c r="M74" s="439">
        <f t="shared" si="29"/>
        <v>1.2285012285012284E-2</v>
      </c>
      <c r="N74" s="434">
        <v>14</v>
      </c>
      <c r="O74" s="439">
        <f t="shared" si="23"/>
        <v>1.7199017199017199E-2</v>
      </c>
      <c r="P74" s="434">
        <v>12</v>
      </c>
      <c r="Q74" s="439">
        <f t="shared" si="27"/>
        <v>1.4742014742014743E-2</v>
      </c>
      <c r="R74" s="434">
        <v>25</v>
      </c>
      <c r="S74" s="439">
        <f t="shared" si="26"/>
        <v>3.0712530712530713E-2</v>
      </c>
      <c r="T74" s="444" t="s">
        <v>114</v>
      </c>
      <c r="U74" s="439"/>
      <c r="V74" s="434">
        <v>814</v>
      </c>
      <c r="X74" s="401"/>
    </row>
    <row r="75" spans="1:24" s="358" customFormat="1">
      <c r="A75" s="322">
        <v>2011</v>
      </c>
      <c r="B75" s="438">
        <v>133</v>
      </c>
      <c r="C75" s="437">
        <f t="shared" si="20"/>
        <v>0.15340253748558247</v>
      </c>
      <c r="D75" s="438">
        <v>415</v>
      </c>
      <c r="E75" s="437">
        <f t="shared" si="25"/>
        <v>0.47866205305651671</v>
      </c>
      <c r="F75" s="438">
        <v>28</v>
      </c>
      <c r="G75" s="437">
        <f t="shared" si="28"/>
        <v>3.2295271049596307E-2</v>
      </c>
      <c r="H75" s="438">
        <v>160</v>
      </c>
      <c r="I75" s="437">
        <f t="shared" si="21"/>
        <v>0.1845444059976932</v>
      </c>
      <c r="J75" s="438">
        <v>44</v>
      </c>
      <c r="K75" s="437">
        <f t="shared" si="22"/>
        <v>5.0749711649365627E-2</v>
      </c>
      <c r="L75" s="438">
        <v>18</v>
      </c>
      <c r="M75" s="437">
        <f t="shared" si="29"/>
        <v>2.0761245674740483E-2</v>
      </c>
      <c r="N75" s="438">
        <v>20</v>
      </c>
      <c r="O75" s="437">
        <f t="shared" si="23"/>
        <v>2.306805074971165E-2</v>
      </c>
      <c r="P75" s="438">
        <v>11</v>
      </c>
      <c r="Q75" s="437">
        <f t="shared" si="27"/>
        <v>1.2687427912341407E-2</v>
      </c>
      <c r="R75" s="438">
        <v>25</v>
      </c>
      <c r="S75" s="437">
        <f t="shared" si="26"/>
        <v>2.8835063437139562E-2</v>
      </c>
      <c r="T75" s="438">
        <v>13</v>
      </c>
      <c r="U75" s="437">
        <f t="shared" si="24"/>
        <v>1.4994232987312572E-2</v>
      </c>
      <c r="V75" s="438">
        <v>867</v>
      </c>
      <c r="X75" s="401"/>
    </row>
    <row r="76" spans="1:24" s="358" customFormat="1">
      <c r="A76" s="317">
        <v>2012</v>
      </c>
      <c r="B76" s="434">
        <v>132</v>
      </c>
      <c r="C76" s="439">
        <f t="shared" si="20"/>
        <v>0.15751789976133651</v>
      </c>
      <c r="D76" s="434">
        <v>401</v>
      </c>
      <c r="E76" s="439">
        <f t="shared" si="25"/>
        <v>0.47852028639618138</v>
      </c>
      <c r="F76" s="434">
        <v>19</v>
      </c>
      <c r="G76" s="439">
        <f t="shared" si="28"/>
        <v>2.2673031026252982E-2</v>
      </c>
      <c r="H76" s="434">
        <v>158</v>
      </c>
      <c r="I76" s="439">
        <f t="shared" si="21"/>
        <v>0.18854415274463007</v>
      </c>
      <c r="J76" s="434">
        <v>42</v>
      </c>
      <c r="K76" s="439">
        <f t="shared" si="22"/>
        <v>5.0119331742243436E-2</v>
      </c>
      <c r="L76" s="444" t="s">
        <v>114</v>
      </c>
      <c r="M76" s="439"/>
      <c r="N76" s="434">
        <v>19</v>
      </c>
      <c r="O76" s="439">
        <f t="shared" si="23"/>
        <v>2.2673031026252982E-2</v>
      </c>
      <c r="P76" s="434">
        <v>14</v>
      </c>
      <c r="Q76" s="439">
        <f t="shared" si="27"/>
        <v>1.6706443914081145E-2</v>
      </c>
      <c r="R76" s="434">
        <v>33</v>
      </c>
      <c r="S76" s="439">
        <f t="shared" si="26"/>
        <v>3.9379474940334128E-2</v>
      </c>
      <c r="T76" s="434">
        <v>11</v>
      </c>
      <c r="U76" s="439">
        <f t="shared" si="24"/>
        <v>1.3126491646778043E-2</v>
      </c>
      <c r="V76" s="434">
        <v>838</v>
      </c>
      <c r="X76" s="401"/>
    </row>
    <row r="77" spans="1:24" s="358" customFormat="1">
      <c r="A77" s="322">
        <v>2013</v>
      </c>
      <c r="B77" s="438">
        <v>135</v>
      </c>
      <c r="C77" s="437">
        <f t="shared" si="20"/>
        <v>0.15995260663507108</v>
      </c>
      <c r="D77" s="438">
        <v>404</v>
      </c>
      <c r="E77" s="437">
        <f t="shared" si="25"/>
        <v>0.47867298578199052</v>
      </c>
      <c r="F77" s="438">
        <v>17</v>
      </c>
      <c r="G77" s="437">
        <f t="shared" si="28"/>
        <v>2.014218009478673E-2</v>
      </c>
      <c r="H77" s="438">
        <v>162</v>
      </c>
      <c r="I77" s="437">
        <f t="shared" si="21"/>
        <v>0.19194312796208532</v>
      </c>
      <c r="J77" s="438">
        <v>43</v>
      </c>
      <c r="K77" s="437">
        <f t="shared" si="22"/>
        <v>5.0947867298578198E-2</v>
      </c>
      <c r="L77" s="445" t="s">
        <v>114</v>
      </c>
      <c r="M77" s="437"/>
      <c r="N77" s="445" t="s">
        <v>114</v>
      </c>
      <c r="O77" s="437"/>
      <c r="P77" s="438">
        <v>15</v>
      </c>
      <c r="Q77" s="437">
        <f t="shared" si="27"/>
        <v>1.7772511848341232E-2</v>
      </c>
      <c r="R77" s="438">
        <v>31</v>
      </c>
      <c r="S77" s="437">
        <f t="shared" si="26"/>
        <v>3.6729857819905211E-2</v>
      </c>
      <c r="T77" s="438">
        <v>20</v>
      </c>
      <c r="U77" s="437">
        <f t="shared" si="24"/>
        <v>2.3696682464454975E-2</v>
      </c>
      <c r="V77" s="438">
        <v>844</v>
      </c>
      <c r="X77" s="401"/>
    </row>
    <row r="78" spans="1:24" s="358" customFormat="1">
      <c r="A78" s="317">
        <v>2014</v>
      </c>
      <c r="B78" s="434">
        <v>161</v>
      </c>
      <c r="C78" s="439">
        <f t="shared" si="20"/>
        <v>0.184</v>
      </c>
      <c r="D78" s="434">
        <v>390</v>
      </c>
      <c r="E78" s="439">
        <f t="shared" si="25"/>
        <v>0.44571428571428573</v>
      </c>
      <c r="F78" s="444" t="s">
        <v>114</v>
      </c>
      <c r="G78" s="439"/>
      <c r="H78" s="434">
        <v>181</v>
      </c>
      <c r="I78" s="439">
        <f t="shared" si="21"/>
        <v>0.20685714285714285</v>
      </c>
      <c r="J78" s="434">
        <v>50</v>
      </c>
      <c r="K78" s="439">
        <f t="shared" si="22"/>
        <v>5.7142857142857141E-2</v>
      </c>
      <c r="L78" s="434">
        <v>14</v>
      </c>
      <c r="M78" s="439">
        <f t="shared" si="29"/>
        <v>1.6E-2</v>
      </c>
      <c r="N78" s="434">
        <v>19</v>
      </c>
      <c r="O78" s="439">
        <f t="shared" si="23"/>
        <v>2.1714285714285714E-2</v>
      </c>
      <c r="P78" s="434">
        <v>12</v>
      </c>
      <c r="Q78" s="439">
        <f t="shared" si="27"/>
        <v>1.3714285714285714E-2</v>
      </c>
      <c r="R78" s="434">
        <v>33</v>
      </c>
      <c r="S78" s="439">
        <f t="shared" si="26"/>
        <v>3.7714285714285714E-2</v>
      </c>
      <c r="T78" s="444" t="s">
        <v>114</v>
      </c>
      <c r="U78" s="439"/>
      <c r="V78" s="434">
        <v>875</v>
      </c>
      <c r="X78" s="401"/>
    </row>
    <row r="79" spans="1:24" s="358" customFormat="1">
      <c r="A79" s="322">
        <v>2015</v>
      </c>
      <c r="B79" s="438">
        <v>148</v>
      </c>
      <c r="C79" s="437">
        <f t="shared" si="20"/>
        <v>0.17109826589595376</v>
      </c>
      <c r="D79" s="438">
        <v>433</v>
      </c>
      <c r="E79" s="437">
        <f t="shared" si="25"/>
        <v>0.50057803468208095</v>
      </c>
      <c r="F79" s="438">
        <v>13</v>
      </c>
      <c r="G79" s="437">
        <f t="shared" si="28"/>
        <v>1.5028901734104046E-2</v>
      </c>
      <c r="H79" s="438">
        <v>149</v>
      </c>
      <c r="I79" s="437">
        <f t="shared" si="21"/>
        <v>0.1722543352601156</v>
      </c>
      <c r="J79" s="438">
        <v>49</v>
      </c>
      <c r="K79" s="437">
        <f t="shared" si="22"/>
        <v>5.6647398843930635E-2</v>
      </c>
      <c r="L79" s="438">
        <v>15</v>
      </c>
      <c r="M79" s="437">
        <f t="shared" si="29"/>
        <v>1.7341040462427744E-2</v>
      </c>
      <c r="N79" s="438">
        <v>18</v>
      </c>
      <c r="O79" s="437">
        <f t="shared" si="23"/>
        <v>2.0809248554913295E-2</v>
      </c>
      <c r="P79" s="445" t="s">
        <v>114</v>
      </c>
      <c r="Q79" s="437"/>
      <c r="R79" s="438">
        <v>25</v>
      </c>
      <c r="S79" s="437">
        <f t="shared" si="26"/>
        <v>2.8901734104046242E-2</v>
      </c>
      <c r="T79" s="445" t="s">
        <v>114</v>
      </c>
      <c r="U79" s="437"/>
      <c r="V79" s="438">
        <v>865</v>
      </c>
      <c r="X79" s="401"/>
    </row>
    <row r="80" spans="1:24" s="358" customFormat="1">
      <c r="A80" s="317">
        <v>2016</v>
      </c>
      <c r="B80" s="434">
        <v>130</v>
      </c>
      <c r="C80" s="439">
        <f t="shared" si="20"/>
        <v>0.15950920245398773</v>
      </c>
      <c r="D80" s="434">
        <v>407</v>
      </c>
      <c r="E80" s="439">
        <f t="shared" si="25"/>
        <v>0.49938650306748467</v>
      </c>
      <c r="F80" s="434">
        <v>24</v>
      </c>
      <c r="G80" s="439">
        <f t="shared" si="28"/>
        <v>2.9447852760736196E-2</v>
      </c>
      <c r="H80" s="434">
        <v>131</v>
      </c>
      <c r="I80" s="439">
        <f t="shared" si="21"/>
        <v>0.16073619631901839</v>
      </c>
      <c r="J80" s="434">
        <v>31</v>
      </c>
      <c r="K80" s="439">
        <f t="shared" si="22"/>
        <v>3.8036809815950923E-2</v>
      </c>
      <c r="L80" s="434">
        <v>13</v>
      </c>
      <c r="M80" s="439">
        <f t="shared" si="29"/>
        <v>1.5950920245398775E-2</v>
      </c>
      <c r="N80" s="434">
        <v>22</v>
      </c>
      <c r="O80" s="439">
        <f t="shared" si="23"/>
        <v>2.6993865030674847E-2</v>
      </c>
      <c r="P80" s="434">
        <v>14</v>
      </c>
      <c r="Q80" s="439">
        <f t="shared" si="27"/>
        <v>1.7177914110429449E-2</v>
      </c>
      <c r="R80" s="434">
        <v>33</v>
      </c>
      <c r="S80" s="439">
        <f t="shared" si="26"/>
        <v>4.0490797546012272E-2</v>
      </c>
      <c r="T80" s="434">
        <v>10</v>
      </c>
      <c r="U80" s="439">
        <f t="shared" si="24"/>
        <v>1.2269938650306749E-2</v>
      </c>
      <c r="V80" s="434">
        <v>815</v>
      </c>
      <c r="X80" s="401"/>
    </row>
    <row r="81" spans="1:24" s="358" customFormat="1">
      <c r="A81" s="322">
        <v>2017</v>
      </c>
      <c r="B81" s="438">
        <v>128</v>
      </c>
      <c r="C81" s="437">
        <f t="shared" si="20"/>
        <v>0.15590742996345919</v>
      </c>
      <c r="D81" s="438">
        <v>410</v>
      </c>
      <c r="E81" s="437">
        <f t="shared" si="25"/>
        <v>0.49939098660170522</v>
      </c>
      <c r="F81" s="445" t="s">
        <v>114</v>
      </c>
      <c r="G81" s="437"/>
      <c r="H81" s="438">
        <v>143</v>
      </c>
      <c r="I81" s="437">
        <f t="shared" si="21"/>
        <v>0.17417783191230207</v>
      </c>
      <c r="J81" s="438">
        <v>51</v>
      </c>
      <c r="K81" s="437">
        <f t="shared" si="22"/>
        <v>6.2119366626065771E-2</v>
      </c>
      <c r="L81" s="438">
        <v>11</v>
      </c>
      <c r="M81" s="437">
        <f t="shared" si="29"/>
        <v>1.3398294762484775E-2</v>
      </c>
      <c r="N81" s="438">
        <v>13</v>
      </c>
      <c r="O81" s="437">
        <f t="shared" si="23"/>
        <v>1.5834348355663823E-2</v>
      </c>
      <c r="P81" s="445" t="s">
        <v>114</v>
      </c>
      <c r="Q81" s="437"/>
      <c r="R81" s="438">
        <v>42</v>
      </c>
      <c r="S81" s="437">
        <f t="shared" si="26"/>
        <v>5.1157125456760051E-2</v>
      </c>
      <c r="T81" s="445" t="s">
        <v>114</v>
      </c>
      <c r="U81" s="437"/>
      <c r="V81" s="438">
        <v>821</v>
      </c>
      <c r="X81" s="401"/>
    </row>
    <row r="82" spans="1:24" s="358" customFormat="1">
      <c r="A82" s="60">
        <v>2018</v>
      </c>
      <c r="B82" s="434">
        <v>122</v>
      </c>
      <c r="C82" s="439">
        <f t="shared" si="20"/>
        <v>0.16874135546334718</v>
      </c>
      <c r="D82" s="434">
        <v>347</v>
      </c>
      <c r="E82" s="439">
        <f t="shared" si="25"/>
        <v>0.47994467496542187</v>
      </c>
      <c r="F82" s="434">
        <v>13</v>
      </c>
      <c r="G82" s="439">
        <f t="shared" si="28"/>
        <v>1.7980636237897647E-2</v>
      </c>
      <c r="H82" s="434">
        <v>124</v>
      </c>
      <c r="I82" s="439">
        <f t="shared" si="21"/>
        <v>0.1715076071922545</v>
      </c>
      <c r="J82" s="434">
        <v>38</v>
      </c>
      <c r="K82" s="439">
        <f t="shared" si="22"/>
        <v>5.2558782849239281E-2</v>
      </c>
      <c r="L82" s="434">
        <v>11</v>
      </c>
      <c r="M82" s="439">
        <f t="shared" si="29"/>
        <v>1.5214384508990318E-2</v>
      </c>
      <c r="N82" s="434">
        <v>15</v>
      </c>
      <c r="O82" s="439">
        <f t="shared" si="23"/>
        <v>2.0746887966804978E-2</v>
      </c>
      <c r="P82" s="434">
        <v>12</v>
      </c>
      <c r="Q82" s="439">
        <f t="shared" si="27"/>
        <v>1.6597510373443983E-2</v>
      </c>
      <c r="R82" s="434">
        <v>30</v>
      </c>
      <c r="S82" s="439">
        <f t="shared" si="26"/>
        <v>4.1493775933609957E-2</v>
      </c>
      <c r="T82" s="434">
        <v>10</v>
      </c>
      <c r="U82" s="439">
        <f t="shared" si="24"/>
        <v>1.3831258644536652E-2</v>
      </c>
      <c r="V82" s="434">
        <v>723</v>
      </c>
      <c r="X82" s="401"/>
    </row>
    <row r="83" spans="1:24" s="358" customFormat="1">
      <c r="A83" s="73">
        <v>2019</v>
      </c>
      <c r="B83" s="438">
        <v>124</v>
      </c>
      <c r="C83" s="437">
        <f t="shared" si="20"/>
        <v>0.16445623342175067</v>
      </c>
      <c r="D83" s="438">
        <v>376</v>
      </c>
      <c r="E83" s="437">
        <f t="shared" si="25"/>
        <v>0.49867374005305037</v>
      </c>
      <c r="F83" s="445" t="s">
        <v>114</v>
      </c>
      <c r="G83" s="437"/>
      <c r="H83" s="438">
        <v>132</v>
      </c>
      <c r="I83" s="437">
        <f t="shared" si="21"/>
        <v>0.17506631299734748</v>
      </c>
      <c r="J83" s="438">
        <v>43</v>
      </c>
      <c r="K83" s="448">
        <f t="shared" si="22"/>
        <v>5.7029177718832889E-2</v>
      </c>
      <c r="L83" s="438">
        <v>18</v>
      </c>
      <c r="M83" s="437">
        <f t="shared" si="29"/>
        <v>2.3872679045092837E-2</v>
      </c>
      <c r="N83" s="438">
        <v>10</v>
      </c>
      <c r="O83" s="437">
        <f t="shared" si="23"/>
        <v>1.3262599469496022E-2</v>
      </c>
      <c r="P83" s="445" t="s">
        <v>114</v>
      </c>
      <c r="Q83" s="437"/>
      <c r="R83" s="438">
        <v>31</v>
      </c>
      <c r="S83" s="437">
        <f t="shared" si="26"/>
        <v>4.1114058355437667E-2</v>
      </c>
      <c r="T83" s="445" t="s">
        <v>114</v>
      </c>
      <c r="U83" s="437"/>
      <c r="V83" s="438">
        <v>754</v>
      </c>
      <c r="X83" s="401"/>
    </row>
    <row r="84" spans="1:24" s="344" customFormat="1">
      <c r="A84" s="60">
        <v>2020</v>
      </c>
      <c r="B84" s="434">
        <v>145</v>
      </c>
      <c r="C84" s="439">
        <f t="shared" si="20"/>
        <v>0.20684736091298145</v>
      </c>
      <c r="D84" s="434">
        <v>318</v>
      </c>
      <c r="E84" s="439">
        <f t="shared" si="25"/>
        <v>0.45363766048502141</v>
      </c>
      <c r="F84" s="434">
        <v>13</v>
      </c>
      <c r="G84" s="439">
        <f t="shared" ref="G84" si="30">F84/V84</f>
        <v>1.8544935805991442E-2</v>
      </c>
      <c r="H84" s="434">
        <v>97</v>
      </c>
      <c r="I84" s="439">
        <f t="shared" si="21"/>
        <v>0.13837375178316691</v>
      </c>
      <c r="J84" s="434">
        <v>37</v>
      </c>
      <c r="K84" s="439">
        <f t="shared" si="22"/>
        <v>5.2781740370898715E-2</v>
      </c>
      <c r="L84" s="434">
        <v>18</v>
      </c>
      <c r="M84" s="333">
        <f t="shared" si="29"/>
        <v>2.5677603423680456E-2</v>
      </c>
      <c r="N84" s="434">
        <v>14</v>
      </c>
      <c r="O84" s="439">
        <f t="shared" si="23"/>
        <v>1.9971469329529243E-2</v>
      </c>
      <c r="P84" s="434">
        <v>11</v>
      </c>
      <c r="Q84" s="439">
        <f t="shared" ref="Q84:Q85" si="31">P84/V84</f>
        <v>1.5691868758915834E-2</v>
      </c>
      <c r="R84" s="434">
        <v>38</v>
      </c>
      <c r="S84" s="439">
        <f t="shared" si="26"/>
        <v>5.4208273894436519E-2</v>
      </c>
      <c r="T84" s="444" t="s">
        <v>114</v>
      </c>
      <c r="U84" s="333"/>
      <c r="V84" s="434">
        <v>701</v>
      </c>
      <c r="W84" s="435"/>
    </row>
    <row r="85" spans="1:24" s="358" customFormat="1">
      <c r="A85" s="803">
        <v>2021</v>
      </c>
      <c r="B85" s="438">
        <v>136</v>
      </c>
      <c r="C85" s="437">
        <f t="shared" si="20"/>
        <v>0.17346938775510204</v>
      </c>
      <c r="D85" s="438">
        <v>381</v>
      </c>
      <c r="E85" s="437">
        <f t="shared" si="25"/>
        <v>0.48596938775510207</v>
      </c>
      <c r="F85" s="445" t="s">
        <v>114</v>
      </c>
      <c r="G85" s="495"/>
      <c r="H85" s="438">
        <v>124</v>
      </c>
      <c r="I85" s="437">
        <f t="shared" si="21"/>
        <v>0.15816326530612246</v>
      </c>
      <c r="J85" s="438">
        <v>49</v>
      </c>
      <c r="K85" s="437">
        <f t="shared" si="22"/>
        <v>6.25E-2</v>
      </c>
      <c r="L85" s="438">
        <v>22</v>
      </c>
      <c r="M85" s="336">
        <f t="shared" si="29"/>
        <v>2.8061224489795918E-2</v>
      </c>
      <c r="N85" s="438">
        <v>10</v>
      </c>
      <c r="O85" s="437">
        <f t="shared" si="23"/>
        <v>1.2755102040816327E-2</v>
      </c>
      <c r="P85" s="438">
        <v>14</v>
      </c>
      <c r="Q85" s="437">
        <f t="shared" si="31"/>
        <v>1.7857142857142856E-2</v>
      </c>
      <c r="R85" s="438">
        <v>30</v>
      </c>
      <c r="S85" s="437">
        <f t="shared" si="26"/>
        <v>3.826530612244898E-2</v>
      </c>
      <c r="T85" s="445" t="s">
        <v>114</v>
      </c>
      <c r="U85" s="1718"/>
      <c r="V85" s="438">
        <v>784</v>
      </c>
      <c r="X85" s="401"/>
    </row>
    <row r="86" spans="1:24" s="358" customFormat="1">
      <c r="A86" s="2564" t="s">
        <v>184</v>
      </c>
      <c r="B86" s="2565"/>
      <c r="C86" s="2565"/>
      <c r="D86" s="2565"/>
      <c r="E86" s="2565"/>
      <c r="F86" s="2565"/>
      <c r="G86" s="2565"/>
      <c r="H86" s="2565"/>
      <c r="I86" s="2565"/>
      <c r="J86" s="2565"/>
      <c r="K86" s="2565"/>
      <c r="L86" s="2565"/>
      <c r="M86" s="2565"/>
      <c r="N86" s="2565"/>
      <c r="O86" s="2565"/>
      <c r="P86" s="2565"/>
      <c r="Q86" s="2565"/>
      <c r="R86" s="2565"/>
      <c r="S86" s="2565"/>
      <c r="T86" s="2565"/>
      <c r="U86" s="2565"/>
      <c r="V86" s="2566"/>
      <c r="X86" s="401"/>
    </row>
    <row r="87" spans="1:24" s="358" customFormat="1">
      <c r="X87" s="401"/>
    </row>
    <row r="88" spans="1:24" s="358" customFormat="1">
      <c r="A88" s="2464" t="s">
        <v>87</v>
      </c>
      <c r="B88" s="2464"/>
      <c r="C88" s="2464"/>
      <c r="D88" s="2464"/>
      <c r="E88" s="2464"/>
      <c r="F88" s="2464"/>
      <c r="G88" s="2464"/>
      <c r="H88" s="2464"/>
      <c r="I88" s="2464"/>
      <c r="J88" s="2464"/>
      <c r="K88" s="2464"/>
      <c r="L88" s="2464"/>
      <c r="M88" s="2464"/>
      <c r="N88" s="2464"/>
      <c r="O88" s="2464"/>
      <c r="P88" s="2464"/>
      <c r="Q88" s="2464"/>
      <c r="R88" s="2464"/>
      <c r="S88" s="2464"/>
      <c r="T88" s="2464"/>
      <c r="U88" s="2464"/>
      <c r="V88" s="2464"/>
      <c r="X88" s="401"/>
    </row>
    <row r="89" spans="1:24" s="358" customFormat="1">
      <c r="X89" s="401"/>
    </row>
    <row r="90" spans="1:24" s="358" customFormat="1">
      <c r="X90" s="401"/>
    </row>
    <row r="91" spans="1:24" s="358" customFormat="1" ht="17.5">
      <c r="A91" s="2553" t="s">
        <v>202</v>
      </c>
      <c r="B91" s="2540" t="s">
        <v>210</v>
      </c>
      <c r="C91" s="2541"/>
      <c r="D91" s="2541"/>
      <c r="E91" s="2541"/>
      <c r="F91" s="2541"/>
      <c r="G91" s="2541"/>
      <c r="H91" s="2541"/>
      <c r="I91" s="2541"/>
      <c r="J91" s="2541"/>
      <c r="K91" s="2541"/>
      <c r="L91" s="2541"/>
      <c r="M91" s="2541"/>
      <c r="N91" s="2541"/>
      <c r="O91" s="2541"/>
      <c r="P91" s="2541"/>
      <c r="Q91" s="2541"/>
      <c r="R91" s="2541"/>
      <c r="S91" s="2541"/>
      <c r="T91" s="2541"/>
      <c r="U91" s="2558"/>
      <c r="V91" s="2567" t="s">
        <v>211</v>
      </c>
      <c r="X91" s="29"/>
    </row>
    <row r="92" spans="1:24" s="358" customFormat="1" ht="32.5">
      <c r="A92" s="2554"/>
      <c r="B92" s="2534" t="s">
        <v>1174</v>
      </c>
      <c r="C92" s="2535"/>
      <c r="D92" s="2534" t="s">
        <v>85</v>
      </c>
      <c r="E92" s="2568"/>
      <c r="F92" s="2534" t="s">
        <v>90</v>
      </c>
      <c r="G92" s="2568"/>
      <c r="H92" s="2534" t="s">
        <v>91</v>
      </c>
      <c r="I92" s="2568"/>
      <c r="J92" s="2534" t="s">
        <v>92</v>
      </c>
      <c r="K92" s="2568"/>
      <c r="L92" s="2549" t="s">
        <v>93</v>
      </c>
      <c r="M92" s="2569"/>
      <c r="N92" s="2549" t="s">
        <v>94</v>
      </c>
      <c r="O92" s="2569"/>
      <c r="P92" s="2549" t="s">
        <v>95</v>
      </c>
      <c r="Q92" s="2569"/>
      <c r="R92" s="2549" t="s">
        <v>96</v>
      </c>
      <c r="S92" s="2569"/>
      <c r="T92" s="2534" t="s">
        <v>97</v>
      </c>
      <c r="U92" s="2535"/>
      <c r="V92" s="2567"/>
      <c r="W92" s="65"/>
      <c r="X92" s="49"/>
    </row>
    <row r="93" spans="1:24" s="447" customFormat="1" ht="17.5">
      <c r="A93" s="2555"/>
      <c r="B93" s="422" t="s">
        <v>99</v>
      </c>
      <c r="C93" s="423" t="s">
        <v>152</v>
      </c>
      <c r="D93" s="422" t="s">
        <v>99</v>
      </c>
      <c r="E93" s="446" t="s">
        <v>152</v>
      </c>
      <c r="F93" s="422" t="s">
        <v>99</v>
      </c>
      <c r="G93" s="446" t="s">
        <v>152</v>
      </c>
      <c r="H93" s="422" t="s">
        <v>99</v>
      </c>
      <c r="I93" s="446" t="s">
        <v>152</v>
      </c>
      <c r="J93" s="422" t="s">
        <v>99</v>
      </c>
      <c r="K93" s="446" t="s">
        <v>152</v>
      </c>
      <c r="L93" s="422" t="s">
        <v>99</v>
      </c>
      <c r="M93" s="446" t="s">
        <v>152</v>
      </c>
      <c r="N93" s="422" t="s">
        <v>99</v>
      </c>
      <c r="O93" s="446" t="s">
        <v>152</v>
      </c>
      <c r="P93" s="422" t="s">
        <v>99</v>
      </c>
      <c r="Q93" s="446" t="s">
        <v>152</v>
      </c>
      <c r="R93" s="422" t="s">
        <v>99</v>
      </c>
      <c r="S93" s="446" t="s">
        <v>152</v>
      </c>
      <c r="T93" s="422" t="s">
        <v>99</v>
      </c>
      <c r="U93" s="423" t="s">
        <v>152</v>
      </c>
      <c r="V93" s="2567"/>
      <c r="X93" s="29"/>
    </row>
    <row r="94" spans="1:24" s="358" customFormat="1">
      <c r="A94" s="317">
        <v>2000</v>
      </c>
      <c r="B94" s="434">
        <v>342</v>
      </c>
      <c r="C94" s="333">
        <f t="shared" ref="C94:C115" si="32">B94/V94</f>
        <v>0.19953325554259044</v>
      </c>
      <c r="D94" s="434">
        <v>659</v>
      </c>
      <c r="E94" s="333">
        <f>D94/V94</f>
        <v>0.38448074679113187</v>
      </c>
      <c r="F94" s="434">
        <v>20</v>
      </c>
      <c r="G94" s="333">
        <f t="shared" ref="G94:G115" si="33">F94/V94</f>
        <v>1.1668611435239206E-2</v>
      </c>
      <c r="H94" s="434">
        <v>382</v>
      </c>
      <c r="I94" s="333">
        <f t="shared" ref="I94:I115" si="34">H94/V94</f>
        <v>0.22287047841306884</v>
      </c>
      <c r="J94" s="434">
        <v>130</v>
      </c>
      <c r="K94" s="333">
        <f t="shared" ref="K94:K115" si="35">J94/V94</f>
        <v>7.5845974329054849E-2</v>
      </c>
      <c r="L94" s="434">
        <v>17</v>
      </c>
      <c r="M94" s="333">
        <f t="shared" ref="M94:M115" si="36">L94/V94</f>
        <v>9.9183197199533262E-3</v>
      </c>
      <c r="N94" s="434">
        <v>20</v>
      </c>
      <c r="O94" s="333">
        <f t="shared" ref="O94:O115" si="37">N94/V94</f>
        <v>1.1668611435239206E-2</v>
      </c>
      <c r="P94" s="434">
        <v>27</v>
      </c>
      <c r="Q94" s="333">
        <f t="shared" ref="Q94:Q115" si="38">P94/V94</f>
        <v>1.5752625437572929E-2</v>
      </c>
      <c r="R94" s="434">
        <v>79</v>
      </c>
      <c r="S94" s="333">
        <f t="shared" ref="S94:S115" si="39">R94/V94</f>
        <v>4.6091015169194866E-2</v>
      </c>
      <c r="T94" s="434">
        <v>36</v>
      </c>
      <c r="U94" s="333">
        <f t="shared" ref="U94:U115" si="40">T94/V94</f>
        <v>2.1003500583430573E-2</v>
      </c>
      <c r="V94" s="434">
        <v>1714</v>
      </c>
      <c r="X94" s="401"/>
    </row>
    <row r="95" spans="1:24" s="358" customFormat="1">
      <c r="A95" s="322">
        <v>2001</v>
      </c>
      <c r="B95" s="438">
        <v>301</v>
      </c>
      <c r="C95" s="437">
        <f t="shared" si="32"/>
        <v>0.18637770897832817</v>
      </c>
      <c r="D95" s="438">
        <v>670</v>
      </c>
      <c r="E95" s="437">
        <f t="shared" ref="E95:E115" si="41">D95/V95</f>
        <v>0.4148606811145511</v>
      </c>
      <c r="F95" s="438">
        <v>10</v>
      </c>
      <c r="G95" s="437">
        <f t="shared" si="33"/>
        <v>6.1919504643962852E-3</v>
      </c>
      <c r="H95" s="438">
        <v>349</v>
      </c>
      <c r="I95" s="437">
        <f t="shared" si="34"/>
        <v>0.21609907120743035</v>
      </c>
      <c r="J95" s="438">
        <v>93</v>
      </c>
      <c r="K95" s="437">
        <f t="shared" si="35"/>
        <v>5.7585139318885446E-2</v>
      </c>
      <c r="L95" s="438">
        <v>16</v>
      </c>
      <c r="M95" s="437">
        <f t="shared" si="36"/>
        <v>9.9071207430340563E-3</v>
      </c>
      <c r="N95" s="438">
        <v>25</v>
      </c>
      <c r="O95" s="437">
        <f t="shared" si="37"/>
        <v>1.5479876160990712E-2</v>
      </c>
      <c r="P95" s="438">
        <v>18</v>
      </c>
      <c r="Q95" s="437">
        <f t="shared" si="38"/>
        <v>1.1145510835913313E-2</v>
      </c>
      <c r="R95" s="438">
        <v>83</v>
      </c>
      <c r="S95" s="437">
        <f t="shared" si="39"/>
        <v>5.1393188854489166E-2</v>
      </c>
      <c r="T95" s="438">
        <v>48</v>
      </c>
      <c r="U95" s="437">
        <f t="shared" si="40"/>
        <v>2.9721362229102165E-2</v>
      </c>
      <c r="V95" s="438">
        <v>1615</v>
      </c>
      <c r="X95" s="401"/>
    </row>
    <row r="96" spans="1:24" s="358" customFormat="1">
      <c r="A96" s="317">
        <v>2002</v>
      </c>
      <c r="B96" s="434">
        <v>312</v>
      </c>
      <c r="C96" s="439">
        <f t="shared" si="32"/>
        <v>0.18374558303886926</v>
      </c>
      <c r="D96" s="434">
        <v>695</v>
      </c>
      <c r="E96" s="439">
        <f t="shared" si="41"/>
        <v>0.40930506478209661</v>
      </c>
      <c r="F96" s="434">
        <v>15</v>
      </c>
      <c r="G96" s="439">
        <f t="shared" si="33"/>
        <v>8.8339222614840993E-3</v>
      </c>
      <c r="H96" s="434">
        <v>362</v>
      </c>
      <c r="I96" s="439">
        <f t="shared" si="34"/>
        <v>0.21319199057714958</v>
      </c>
      <c r="J96" s="434">
        <v>123</v>
      </c>
      <c r="K96" s="439">
        <f t="shared" si="35"/>
        <v>7.2438162544169613E-2</v>
      </c>
      <c r="L96" s="434">
        <v>19</v>
      </c>
      <c r="M96" s="439">
        <f t="shared" si="36"/>
        <v>1.1189634864546525E-2</v>
      </c>
      <c r="N96" s="434">
        <v>16</v>
      </c>
      <c r="O96" s="439">
        <f t="shared" si="37"/>
        <v>9.4228504122497048E-3</v>
      </c>
      <c r="P96" s="434">
        <v>21</v>
      </c>
      <c r="Q96" s="439">
        <f t="shared" si="38"/>
        <v>1.2367491166077738E-2</v>
      </c>
      <c r="R96" s="434">
        <v>79</v>
      </c>
      <c r="S96" s="439">
        <f t="shared" si="39"/>
        <v>4.6525323910482919E-2</v>
      </c>
      <c r="T96" s="434">
        <v>55</v>
      </c>
      <c r="U96" s="439">
        <f t="shared" si="40"/>
        <v>3.2391048292108364E-2</v>
      </c>
      <c r="V96" s="434">
        <v>1698</v>
      </c>
      <c r="X96" s="401"/>
    </row>
    <row r="97" spans="1:24" s="358" customFormat="1">
      <c r="A97" s="325">
        <v>2003</v>
      </c>
      <c r="B97" s="438">
        <v>322</v>
      </c>
      <c r="C97" s="437">
        <f t="shared" si="32"/>
        <v>0.18484500574052812</v>
      </c>
      <c r="D97" s="438">
        <v>713</v>
      </c>
      <c r="E97" s="437">
        <f t="shared" si="41"/>
        <v>0.40929965556831227</v>
      </c>
      <c r="F97" s="438">
        <v>24</v>
      </c>
      <c r="G97" s="437">
        <f t="shared" si="33"/>
        <v>1.3777267508610792E-2</v>
      </c>
      <c r="H97" s="438">
        <v>378</v>
      </c>
      <c r="I97" s="437">
        <f t="shared" si="34"/>
        <v>0.21699196326061998</v>
      </c>
      <c r="J97" s="438">
        <v>101</v>
      </c>
      <c r="K97" s="437">
        <f t="shared" si="35"/>
        <v>5.7979334098737081E-2</v>
      </c>
      <c r="L97" s="438">
        <v>21</v>
      </c>
      <c r="M97" s="437">
        <f t="shared" si="36"/>
        <v>1.2055109070034443E-2</v>
      </c>
      <c r="N97" s="438">
        <v>21</v>
      </c>
      <c r="O97" s="437">
        <f t="shared" si="37"/>
        <v>1.2055109070034443E-2</v>
      </c>
      <c r="P97" s="438">
        <v>26</v>
      </c>
      <c r="Q97" s="437">
        <f t="shared" si="38"/>
        <v>1.4925373134328358E-2</v>
      </c>
      <c r="R97" s="438">
        <v>92</v>
      </c>
      <c r="S97" s="437">
        <f t="shared" si="39"/>
        <v>5.2812858783008038E-2</v>
      </c>
      <c r="T97" s="438">
        <v>44</v>
      </c>
      <c r="U97" s="437">
        <f t="shared" si="40"/>
        <v>2.5258323765786451E-2</v>
      </c>
      <c r="V97" s="438">
        <v>1742</v>
      </c>
      <c r="X97" s="401"/>
    </row>
    <row r="98" spans="1:24" s="358" customFormat="1">
      <c r="A98" s="317">
        <v>2004</v>
      </c>
      <c r="B98" s="434">
        <v>355</v>
      </c>
      <c r="C98" s="439">
        <f t="shared" si="32"/>
        <v>0.20045172219085264</v>
      </c>
      <c r="D98" s="434">
        <v>709</v>
      </c>
      <c r="E98" s="439">
        <f t="shared" si="41"/>
        <v>0.40033879164313946</v>
      </c>
      <c r="F98" s="434">
        <v>24</v>
      </c>
      <c r="G98" s="439">
        <f t="shared" si="33"/>
        <v>1.355166572557877E-2</v>
      </c>
      <c r="H98" s="434">
        <v>347</v>
      </c>
      <c r="I98" s="439">
        <f t="shared" si="34"/>
        <v>0.19593450028232637</v>
      </c>
      <c r="J98" s="434">
        <v>103</v>
      </c>
      <c r="K98" s="439">
        <f t="shared" si="35"/>
        <v>5.8159232072275552E-2</v>
      </c>
      <c r="L98" s="434">
        <v>19</v>
      </c>
      <c r="M98" s="439">
        <f t="shared" si="36"/>
        <v>1.0728402032749858E-2</v>
      </c>
      <c r="N98" s="434">
        <v>19</v>
      </c>
      <c r="O98" s="439">
        <f t="shared" si="37"/>
        <v>1.0728402032749858E-2</v>
      </c>
      <c r="P98" s="434">
        <v>35</v>
      </c>
      <c r="Q98" s="439">
        <f t="shared" si="38"/>
        <v>1.9762845849802372E-2</v>
      </c>
      <c r="R98" s="434">
        <v>91</v>
      </c>
      <c r="S98" s="439">
        <f t="shared" si="39"/>
        <v>5.1383399209486168E-2</v>
      </c>
      <c r="T98" s="434">
        <v>69</v>
      </c>
      <c r="U98" s="439">
        <f t="shared" si="40"/>
        <v>3.896103896103896E-2</v>
      </c>
      <c r="V98" s="434">
        <v>1771</v>
      </c>
      <c r="X98" s="401"/>
    </row>
    <row r="99" spans="1:24" s="358" customFormat="1">
      <c r="A99" s="325">
        <v>2005</v>
      </c>
      <c r="B99" s="438">
        <v>333</v>
      </c>
      <c r="C99" s="437">
        <f t="shared" si="32"/>
        <v>0.19485078993563487</v>
      </c>
      <c r="D99" s="438">
        <v>706</v>
      </c>
      <c r="E99" s="437">
        <f t="shared" si="41"/>
        <v>0.41310708016383851</v>
      </c>
      <c r="F99" s="438">
        <v>16</v>
      </c>
      <c r="G99" s="437">
        <f t="shared" si="33"/>
        <v>9.3622001170275016E-3</v>
      </c>
      <c r="H99" s="438">
        <v>306</v>
      </c>
      <c r="I99" s="437">
        <f t="shared" si="34"/>
        <v>0.17905207723815098</v>
      </c>
      <c r="J99" s="438">
        <v>108</v>
      </c>
      <c r="K99" s="437">
        <f t="shared" si="35"/>
        <v>6.3194850789935642E-2</v>
      </c>
      <c r="L99" s="438">
        <v>15</v>
      </c>
      <c r="M99" s="437">
        <f t="shared" si="36"/>
        <v>8.777062609713282E-3</v>
      </c>
      <c r="N99" s="438">
        <v>26</v>
      </c>
      <c r="O99" s="437">
        <f t="shared" si="37"/>
        <v>1.5213575190169689E-2</v>
      </c>
      <c r="P99" s="438">
        <v>25</v>
      </c>
      <c r="Q99" s="437">
        <f t="shared" si="38"/>
        <v>1.4628437682855471E-2</v>
      </c>
      <c r="R99" s="438">
        <v>110</v>
      </c>
      <c r="S99" s="437">
        <f t="shared" si="39"/>
        <v>6.4365125804564077E-2</v>
      </c>
      <c r="T99" s="438">
        <v>64</v>
      </c>
      <c r="U99" s="437">
        <f t="shared" si="40"/>
        <v>3.7448800468110006E-2</v>
      </c>
      <c r="V99" s="438">
        <v>1709</v>
      </c>
      <c r="X99" s="401"/>
    </row>
    <row r="100" spans="1:24" s="358" customFormat="1">
      <c r="A100" s="317">
        <v>2006</v>
      </c>
      <c r="B100" s="434">
        <v>362</v>
      </c>
      <c r="C100" s="439">
        <f t="shared" si="32"/>
        <v>0.1982475355969332</v>
      </c>
      <c r="D100" s="434">
        <v>762</v>
      </c>
      <c r="E100" s="439">
        <f t="shared" si="41"/>
        <v>0.41730558598028478</v>
      </c>
      <c r="F100" s="434">
        <v>19</v>
      </c>
      <c r="G100" s="439">
        <f t="shared" si="33"/>
        <v>1.0405257393209201E-2</v>
      </c>
      <c r="H100" s="434">
        <v>347</v>
      </c>
      <c r="I100" s="439">
        <f t="shared" si="34"/>
        <v>0.19003285870755751</v>
      </c>
      <c r="J100" s="434">
        <v>89</v>
      </c>
      <c r="K100" s="439">
        <f t="shared" si="35"/>
        <v>4.8740416210295727E-2</v>
      </c>
      <c r="L100" s="434">
        <v>23</v>
      </c>
      <c r="M100" s="439">
        <f t="shared" si="36"/>
        <v>1.2595837897042717E-2</v>
      </c>
      <c r="N100" s="434">
        <v>25</v>
      </c>
      <c r="O100" s="439">
        <f t="shared" si="37"/>
        <v>1.3691128148959474E-2</v>
      </c>
      <c r="P100" s="434">
        <v>29</v>
      </c>
      <c r="Q100" s="439">
        <f t="shared" si="38"/>
        <v>1.5881708652792991E-2</v>
      </c>
      <c r="R100" s="434">
        <v>110</v>
      </c>
      <c r="S100" s="439">
        <f t="shared" si="39"/>
        <v>6.0240963855421686E-2</v>
      </c>
      <c r="T100" s="434">
        <v>60</v>
      </c>
      <c r="U100" s="439">
        <f t="shared" si="40"/>
        <v>3.2858707557502739E-2</v>
      </c>
      <c r="V100" s="434">
        <v>1826</v>
      </c>
      <c r="X100" s="401"/>
    </row>
    <row r="101" spans="1:24" s="358" customFormat="1">
      <c r="A101" s="322">
        <v>2007</v>
      </c>
      <c r="B101" s="438">
        <v>357</v>
      </c>
      <c r="C101" s="437">
        <f t="shared" si="32"/>
        <v>0.1803030303030303</v>
      </c>
      <c r="D101" s="438">
        <v>810</v>
      </c>
      <c r="E101" s="437">
        <f t="shared" si="41"/>
        <v>0.40909090909090912</v>
      </c>
      <c r="F101" s="438">
        <v>22</v>
      </c>
      <c r="G101" s="437">
        <f t="shared" si="33"/>
        <v>1.1111111111111112E-2</v>
      </c>
      <c r="H101" s="438">
        <v>365</v>
      </c>
      <c r="I101" s="437">
        <f t="shared" si="34"/>
        <v>0.18434343434343434</v>
      </c>
      <c r="J101" s="438">
        <v>122</v>
      </c>
      <c r="K101" s="437">
        <f t="shared" si="35"/>
        <v>6.1616161616161617E-2</v>
      </c>
      <c r="L101" s="438">
        <v>22</v>
      </c>
      <c r="M101" s="437">
        <f t="shared" si="36"/>
        <v>1.1111111111111112E-2</v>
      </c>
      <c r="N101" s="438">
        <v>29</v>
      </c>
      <c r="O101" s="437">
        <f t="shared" si="37"/>
        <v>1.4646464646464647E-2</v>
      </c>
      <c r="P101" s="438">
        <v>36</v>
      </c>
      <c r="Q101" s="437">
        <f t="shared" si="38"/>
        <v>1.8181818181818181E-2</v>
      </c>
      <c r="R101" s="438">
        <v>140</v>
      </c>
      <c r="S101" s="437">
        <f t="shared" si="39"/>
        <v>7.0707070707070704E-2</v>
      </c>
      <c r="T101" s="438">
        <v>75</v>
      </c>
      <c r="U101" s="437">
        <f t="shared" si="40"/>
        <v>3.787878787878788E-2</v>
      </c>
      <c r="V101" s="438">
        <v>1980</v>
      </c>
      <c r="X101" s="401"/>
    </row>
    <row r="102" spans="1:24" s="358" customFormat="1">
      <c r="A102" s="317">
        <v>2008</v>
      </c>
      <c r="B102" s="434">
        <v>378</v>
      </c>
      <c r="C102" s="439">
        <f t="shared" si="32"/>
        <v>0.19197562214321992</v>
      </c>
      <c r="D102" s="434">
        <v>793</v>
      </c>
      <c r="E102" s="439">
        <f t="shared" si="41"/>
        <v>0.40274250888776031</v>
      </c>
      <c r="F102" s="434">
        <v>23</v>
      </c>
      <c r="G102" s="439">
        <f t="shared" si="33"/>
        <v>1.1681056373793804E-2</v>
      </c>
      <c r="H102" s="434">
        <v>365</v>
      </c>
      <c r="I102" s="439">
        <f t="shared" si="34"/>
        <v>0.18537328593194516</v>
      </c>
      <c r="J102" s="434">
        <v>87</v>
      </c>
      <c r="K102" s="439">
        <f t="shared" si="35"/>
        <v>4.418486541391569E-2</v>
      </c>
      <c r="L102" s="434">
        <v>25</v>
      </c>
      <c r="M102" s="439">
        <f t="shared" si="36"/>
        <v>1.2696800406297613E-2</v>
      </c>
      <c r="N102" s="434">
        <v>23</v>
      </c>
      <c r="O102" s="439">
        <f t="shared" si="37"/>
        <v>1.1681056373793804E-2</v>
      </c>
      <c r="P102" s="434">
        <v>33</v>
      </c>
      <c r="Q102" s="439">
        <f t="shared" si="38"/>
        <v>1.6759776536312849E-2</v>
      </c>
      <c r="R102" s="434">
        <v>161</v>
      </c>
      <c r="S102" s="439">
        <f t="shared" si="39"/>
        <v>8.1767394616556632E-2</v>
      </c>
      <c r="T102" s="434">
        <v>81</v>
      </c>
      <c r="U102" s="439">
        <f t="shared" si="40"/>
        <v>4.1137633316404264E-2</v>
      </c>
      <c r="V102" s="434">
        <v>1969</v>
      </c>
      <c r="X102" s="401"/>
    </row>
    <row r="103" spans="1:24" s="358" customFormat="1">
      <c r="A103" s="322">
        <v>2009</v>
      </c>
      <c r="B103" s="438">
        <v>379</v>
      </c>
      <c r="C103" s="437">
        <f t="shared" si="32"/>
        <v>0.19093198992443325</v>
      </c>
      <c r="D103" s="438">
        <v>784</v>
      </c>
      <c r="E103" s="437">
        <f t="shared" si="41"/>
        <v>0.39496221662468511</v>
      </c>
      <c r="F103" s="438">
        <v>18</v>
      </c>
      <c r="G103" s="437">
        <f t="shared" si="33"/>
        <v>9.0680100755667504E-3</v>
      </c>
      <c r="H103" s="438">
        <v>380</v>
      </c>
      <c r="I103" s="437">
        <f t="shared" si="34"/>
        <v>0.19143576826196473</v>
      </c>
      <c r="J103" s="438">
        <v>112</v>
      </c>
      <c r="K103" s="437">
        <f t="shared" si="35"/>
        <v>5.6423173803526447E-2</v>
      </c>
      <c r="L103" s="438">
        <v>38</v>
      </c>
      <c r="M103" s="437">
        <f t="shared" si="36"/>
        <v>1.9143576826196475E-2</v>
      </c>
      <c r="N103" s="438">
        <v>27</v>
      </c>
      <c r="O103" s="437">
        <f t="shared" si="37"/>
        <v>1.3602015113350126E-2</v>
      </c>
      <c r="P103" s="438">
        <v>33</v>
      </c>
      <c r="Q103" s="437">
        <f t="shared" si="38"/>
        <v>1.6624685138539042E-2</v>
      </c>
      <c r="R103" s="438">
        <v>168</v>
      </c>
      <c r="S103" s="437">
        <f t="shared" si="39"/>
        <v>8.4634760705289677E-2</v>
      </c>
      <c r="T103" s="438">
        <v>45</v>
      </c>
      <c r="U103" s="437">
        <f t="shared" si="40"/>
        <v>2.2670025188916875E-2</v>
      </c>
      <c r="V103" s="438">
        <v>1985</v>
      </c>
      <c r="X103" s="401"/>
    </row>
    <row r="104" spans="1:24" s="358" customFormat="1">
      <c r="A104" s="317">
        <v>2010</v>
      </c>
      <c r="B104" s="434">
        <v>306</v>
      </c>
      <c r="C104" s="439">
        <f t="shared" si="32"/>
        <v>0.16878102592388305</v>
      </c>
      <c r="D104" s="434">
        <v>766</v>
      </c>
      <c r="E104" s="439">
        <f t="shared" si="41"/>
        <v>0.42250413678985105</v>
      </c>
      <c r="F104" s="434">
        <v>16</v>
      </c>
      <c r="G104" s="439">
        <f t="shared" si="33"/>
        <v>8.8251516822945401E-3</v>
      </c>
      <c r="H104" s="434">
        <v>334</v>
      </c>
      <c r="I104" s="439">
        <f t="shared" si="34"/>
        <v>0.18422504136789852</v>
      </c>
      <c r="J104" s="434">
        <v>103</v>
      </c>
      <c r="K104" s="439">
        <f t="shared" si="35"/>
        <v>5.6811913954771101E-2</v>
      </c>
      <c r="L104" s="434">
        <v>29</v>
      </c>
      <c r="M104" s="439">
        <f t="shared" si="36"/>
        <v>1.5995587424158852E-2</v>
      </c>
      <c r="N104" s="434">
        <v>22</v>
      </c>
      <c r="O104" s="439">
        <f t="shared" si="37"/>
        <v>1.2134583563154992E-2</v>
      </c>
      <c r="P104" s="434">
        <v>29</v>
      </c>
      <c r="Q104" s="439">
        <f t="shared" si="38"/>
        <v>1.5995587424158852E-2</v>
      </c>
      <c r="R104" s="434">
        <v>157</v>
      </c>
      <c r="S104" s="439">
        <f t="shared" si="39"/>
        <v>8.6596800882515174E-2</v>
      </c>
      <c r="T104" s="434">
        <v>51</v>
      </c>
      <c r="U104" s="439">
        <f t="shared" si="40"/>
        <v>2.8130170987313845E-2</v>
      </c>
      <c r="V104" s="434">
        <v>1813</v>
      </c>
      <c r="X104" s="401"/>
    </row>
    <row r="105" spans="1:24" s="358" customFormat="1">
      <c r="A105" s="322">
        <v>2011</v>
      </c>
      <c r="B105" s="438">
        <v>365</v>
      </c>
      <c r="C105" s="437">
        <f t="shared" si="32"/>
        <v>0.20266518600777345</v>
      </c>
      <c r="D105" s="438">
        <v>728</v>
      </c>
      <c r="E105" s="437">
        <f t="shared" si="41"/>
        <v>0.40421987784564128</v>
      </c>
      <c r="F105" s="438">
        <v>10</v>
      </c>
      <c r="G105" s="437">
        <f t="shared" si="33"/>
        <v>5.5524708495280403E-3</v>
      </c>
      <c r="H105" s="438">
        <v>321</v>
      </c>
      <c r="I105" s="437">
        <f t="shared" si="34"/>
        <v>0.17823431426985009</v>
      </c>
      <c r="J105" s="438">
        <v>99</v>
      </c>
      <c r="K105" s="437">
        <f t="shared" si="35"/>
        <v>5.4969461410327596E-2</v>
      </c>
      <c r="L105" s="438">
        <v>24</v>
      </c>
      <c r="M105" s="437">
        <f t="shared" si="36"/>
        <v>1.3325930038867296E-2</v>
      </c>
      <c r="N105" s="438">
        <v>27</v>
      </c>
      <c r="O105" s="437">
        <f t="shared" si="37"/>
        <v>1.4991671293725709E-2</v>
      </c>
      <c r="P105" s="438">
        <v>31</v>
      </c>
      <c r="Q105" s="437">
        <f t="shared" si="38"/>
        <v>1.7212659633536923E-2</v>
      </c>
      <c r="R105" s="438">
        <v>152</v>
      </c>
      <c r="S105" s="437">
        <f t="shared" si="39"/>
        <v>8.4397556912826202E-2</v>
      </c>
      <c r="T105" s="438">
        <v>44</v>
      </c>
      <c r="U105" s="437">
        <f t="shared" si="40"/>
        <v>2.4430871737923375E-2</v>
      </c>
      <c r="V105" s="438">
        <v>1801</v>
      </c>
      <c r="X105" s="401"/>
    </row>
    <row r="106" spans="1:24" s="358" customFormat="1">
      <c r="A106" s="317">
        <v>2012</v>
      </c>
      <c r="B106" s="434">
        <v>300</v>
      </c>
      <c r="C106" s="439">
        <f t="shared" si="32"/>
        <v>0.16657412548584119</v>
      </c>
      <c r="D106" s="434">
        <v>750</v>
      </c>
      <c r="E106" s="439">
        <f t="shared" si="41"/>
        <v>0.41643531371460302</v>
      </c>
      <c r="F106" s="434">
        <v>20</v>
      </c>
      <c r="G106" s="439">
        <f t="shared" si="33"/>
        <v>1.1104941699056081E-2</v>
      </c>
      <c r="H106" s="434">
        <v>354</v>
      </c>
      <c r="I106" s="439">
        <f t="shared" si="34"/>
        <v>0.19655746807329261</v>
      </c>
      <c r="J106" s="434">
        <v>90</v>
      </c>
      <c r="K106" s="439">
        <f t="shared" si="35"/>
        <v>4.9972237645752357E-2</v>
      </c>
      <c r="L106" s="434">
        <v>25</v>
      </c>
      <c r="M106" s="439">
        <f t="shared" si="36"/>
        <v>1.38811771238201E-2</v>
      </c>
      <c r="N106" s="434">
        <v>35</v>
      </c>
      <c r="O106" s="439">
        <f t="shared" si="37"/>
        <v>1.943364797334814E-2</v>
      </c>
      <c r="P106" s="434">
        <v>31</v>
      </c>
      <c r="Q106" s="439">
        <f t="shared" si="38"/>
        <v>1.7212659633536923E-2</v>
      </c>
      <c r="R106" s="434">
        <v>145</v>
      </c>
      <c r="S106" s="439">
        <f t="shared" si="39"/>
        <v>8.0510827318156578E-2</v>
      </c>
      <c r="T106" s="434">
        <v>51</v>
      </c>
      <c r="U106" s="439">
        <f t="shared" si="40"/>
        <v>2.8317601332593003E-2</v>
      </c>
      <c r="V106" s="434">
        <v>1801</v>
      </c>
      <c r="X106" s="401"/>
    </row>
    <row r="107" spans="1:24" s="358" customFormat="1">
      <c r="A107" s="322">
        <v>2013</v>
      </c>
      <c r="B107" s="438">
        <v>348</v>
      </c>
      <c r="C107" s="437">
        <f t="shared" si="32"/>
        <v>0.1918412348401323</v>
      </c>
      <c r="D107" s="438">
        <v>766</v>
      </c>
      <c r="E107" s="437">
        <f t="shared" si="41"/>
        <v>0.422271223814774</v>
      </c>
      <c r="F107" s="438">
        <v>18</v>
      </c>
      <c r="G107" s="437">
        <f t="shared" si="33"/>
        <v>9.9228224917309819E-3</v>
      </c>
      <c r="H107" s="438">
        <v>302</v>
      </c>
      <c r="I107" s="437">
        <f t="shared" si="34"/>
        <v>0.16648291069459759</v>
      </c>
      <c r="J107" s="438">
        <v>87</v>
      </c>
      <c r="K107" s="437">
        <f t="shared" si="35"/>
        <v>4.7960308710033074E-2</v>
      </c>
      <c r="L107" s="438">
        <v>23</v>
      </c>
      <c r="M107" s="437">
        <f t="shared" si="36"/>
        <v>1.2679162072767364E-2</v>
      </c>
      <c r="N107" s="438">
        <v>28</v>
      </c>
      <c r="O107" s="437">
        <f t="shared" si="37"/>
        <v>1.5435501653803748E-2</v>
      </c>
      <c r="P107" s="438">
        <v>33</v>
      </c>
      <c r="Q107" s="437">
        <f t="shared" si="38"/>
        <v>1.8191841234840134E-2</v>
      </c>
      <c r="R107" s="438">
        <v>154</v>
      </c>
      <c r="S107" s="437">
        <f t="shared" si="39"/>
        <v>8.4895259095920619E-2</v>
      </c>
      <c r="T107" s="438">
        <v>55</v>
      </c>
      <c r="U107" s="437">
        <f t="shared" si="40"/>
        <v>3.0319735391400222E-2</v>
      </c>
      <c r="V107" s="438">
        <v>1814</v>
      </c>
      <c r="X107" s="401"/>
    </row>
    <row r="108" spans="1:24" s="358" customFormat="1">
      <c r="A108" s="317">
        <v>2014</v>
      </c>
      <c r="B108" s="434">
        <v>320</v>
      </c>
      <c r="C108" s="439">
        <f t="shared" si="32"/>
        <v>0.18161180476730987</v>
      </c>
      <c r="D108" s="434">
        <v>733</v>
      </c>
      <c r="E108" s="439">
        <f t="shared" si="41"/>
        <v>0.41600454029511919</v>
      </c>
      <c r="F108" s="434">
        <v>21</v>
      </c>
      <c r="G108" s="439">
        <f t="shared" si="33"/>
        <v>1.191827468785471E-2</v>
      </c>
      <c r="H108" s="434">
        <v>360</v>
      </c>
      <c r="I108" s="439">
        <f t="shared" si="34"/>
        <v>0.2043132803632236</v>
      </c>
      <c r="J108" s="434">
        <v>77</v>
      </c>
      <c r="K108" s="439">
        <f t="shared" si="35"/>
        <v>4.3700340522133937E-2</v>
      </c>
      <c r="L108" s="434">
        <v>20</v>
      </c>
      <c r="M108" s="439">
        <f t="shared" si="36"/>
        <v>1.1350737797956867E-2</v>
      </c>
      <c r="N108" s="434">
        <v>34</v>
      </c>
      <c r="O108" s="439">
        <f t="shared" si="37"/>
        <v>1.9296254256526674E-2</v>
      </c>
      <c r="P108" s="434">
        <v>27</v>
      </c>
      <c r="Q108" s="439">
        <f t="shared" si="38"/>
        <v>1.532349602724177E-2</v>
      </c>
      <c r="R108" s="434">
        <v>126</v>
      </c>
      <c r="S108" s="439">
        <f t="shared" si="39"/>
        <v>7.1509648127128261E-2</v>
      </c>
      <c r="T108" s="434">
        <v>43</v>
      </c>
      <c r="U108" s="439">
        <f t="shared" si="40"/>
        <v>2.4404086265607264E-2</v>
      </c>
      <c r="V108" s="434">
        <v>1762</v>
      </c>
      <c r="X108" s="401"/>
    </row>
    <row r="109" spans="1:24" s="358" customFormat="1">
      <c r="A109" s="322">
        <v>2015</v>
      </c>
      <c r="B109" s="438">
        <v>335</v>
      </c>
      <c r="C109" s="437">
        <f t="shared" si="32"/>
        <v>0.20047875523638539</v>
      </c>
      <c r="D109" s="438">
        <v>713</v>
      </c>
      <c r="E109" s="437">
        <f t="shared" si="41"/>
        <v>0.42669060442848594</v>
      </c>
      <c r="F109" s="438">
        <v>14</v>
      </c>
      <c r="G109" s="437">
        <f t="shared" si="33"/>
        <v>8.3782166367444635E-3</v>
      </c>
      <c r="H109" s="438">
        <v>271</v>
      </c>
      <c r="I109" s="437">
        <f t="shared" si="34"/>
        <v>0.16217833632555356</v>
      </c>
      <c r="J109" s="438">
        <v>73</v>
      </c>
      <c r="K109" s="437">
        <f t="shared" si="35"/>
        <v>4.3686415320167565E-2</v>
      </c>
      <c r="L109" s="438">
        <v>24</v>
      </c>
      <c r="M109" s="437">
        <f t="shared" si="36"/>
        <v>1.4362657091561939E-2</v>
      </c>
      <c r="N109" s="438">
        <v>37</v>
      </c>
      <c r="O109" s="437">
        <f t="shared" si="37"/>
        <v>2.2142429682824656E-2</v>
      </c>
      <c r="P109" s="438">
        <v>28</v>
      </c>
      <c r="Q109" s="437">
        <f t="shared" si="38"/>
        <v>1.6756433273488927E-2</v>
      </c>
      <c r="R109" s="438">
        <v>136</v>
      </c>
      <c r="S109" s="437">
        <f t="shared" si="39"/>
        <v>8.1388390185517648E-2</v>
      </c>
      <c r="T109" s="438">
        <v>37</v>
      </c>
      <c r="U109" s="437">
        <f t="shared" si="40"/>
        <v>2.2142429682824656E-2</v>
      </c>
      <c r="V109" s="438">
        <v>1671</v>
      </c>
      <c r="X109" s="401"/>
    </row>
    <row r="110" spans="1:24" s="358" customFormat="1">
      <c r="A110" s="317">
        <v>2016</v>
      </c>
      <c r="B110" s="434">
        <v>319</v>
      </c>
      <c r="C110" s="439">
        <f t="shared" si="32"/>
        <v>0.19022063208109719</v>
      </c>
      <c r="D110" s="434">
        <v>696</v>
      </c>
      <c r="E110" s="439">
        <f t="shared" si="41"/>
        <v>0.41502683363148479</v>
      </c>
      <c r="F110" s="434">
        <v>22</v>
      </c>
      <c r="G110" s="439">
        <f t="shared" si="33"/>
        <v>1.3118664281454979E-2</v>
      </c>
      <c r="H110" s="434">
        <v>291</v>
      </c>
      <c r="I110" s="439">
        <f t="shared" si="34"/>
        <v>0.17352415026833631</v>
      </c>
      <c r="J110" s="434">
        <v>80</v>
      </c>
      <c r="K110" s="439">
        <f t="shared" si="35"/>
        <v>4.7704233750745381E-2</v>
      </c>
      <c r="L110" s="434">
        <v>23</v>
      </c>
      <c r="M110" s="439">
        <f t="shared" si="36"/>
        <v>1.3714967203339297E-2</v>
      </c>
      <c r="N110" s="434">
        <v>35</v>
      </c>
      <c r="O110" s="439">
        <f t="shared" si="37"/>
        <v>2.0870602265951103E-2</v>
      </c>
      <c r="P110" s="434">
        <v>30</v>
      </c>
      <c r="Q110" s="439">
        <f t="shared" si="38"/>
        <v>1.7889087656529516E-2</v>
      </c>
      <c r="R110" s="434">
        <v>144</v>
      </c>
      <c r="S110" s="439">
        <f t="shared" si="39"/>
        <v>8.5867620751341675E-2</v>
      </c>
      <c r="T110" s="434">
        <v>37</v>
      </c>
      <c r="U110" s="439">
        <f t="shared" si="40"/>
        <v>2.2063208109719738E-2</v>
      </c>
      <c r="V110" s="434">
        <v>1677</v>
      </c>
      <c r="X110" s="401"/>
    </row>
    <row r="111" spans="1:24" s="358" customFormat="1">
      <c r="A111" s="322">
        <v>2017</v>
      </c>
      <c r="B111" s="438">
        <v>312</v>
      </c>
      <c r="C111" s="437">
        <f t="shared" si="32"/>
        <v>0.18593563766388557</v>
      </c>
      <c r="D111" s="438">
        <v>697</v>
      </c>
      <c r="E111" s="437">
        <f t="shared" si="41"/>
        <v>0.41537544696066747</v>
      </c>
      <c r="F111" s="438">
        <v>16</v>
      </c>
      <c r="G111" s="437">
        <f t="shared" si="33"/>
        <v>9.5351609058402856E-3</v>
      </c>
      <c r="H111" s="438">
        <v>332</v>
      </c>
      <c r="I111" s="437">
        <f t="shared" si="34"/>
        <v>0.19785458879618595</v>
      </c>
      <c r="J111" s="438">
        <v>74</v>
      </c>
      <c r="K111" s="437">
        <f t="shared" si="35"/>
        <v>4.4100119189511323E-2</v>
      </c>
      <c r="L111" s="438">
        <v>22</v>
      </c>
      <c r="M111" s="437">
        <f t="shared" si="36"/>
        <v>1.3110846245530394E-2</v>
      </c>
      <c r="N111" s="438">
        <v>28</v>
      </c>
      <c r="O111" s="437">
        <f t="shared" si="37"/>
        <v>1.6686531585220502E-2</v>
      </c>
      <c r="P111" s="438">
        <v>36</v>
      </c>
      <c r="Q111" s="437">
        <f t="shared" si="38"/>
        <v>2.1454112038140644E-2</v>
      </c>
      <c r="R111" s="438">
        <v>124</v>
      </c>
      <c r="S111" s="437">
        <f t="shared" si="39"/>
        <v>7.3897497020262215E-2</v>
      </c>
      <c r="T111" s="438">
        <v>35</v>
      </c>
      <c r="U111" s="437">
        <f t="shared" si="40"/>
        <v>2.0858164481525627E-2</v>
      </c>
      <c r="V111" s="438">
        <v>1678</v>
      </c>
      <c r="X111" s="401"/>
    </row>
    <row r="112" spans="1:24" s="358" customFormat="1">
      <c r="A112" s="60">
        <v>2018</v>
      </c>
      <c r="B112" s="434">
        <v>329</v>
      </c>
      <c r="C112" s="439">
        <f t="shared" si="32"/>
        <v>0.20036540803897684</v>
      </c>
      <c r="D112" s="434">
        <v>694</v>
      </c>
      <c r="E112" s="439">
        <f t="shared" si="41"/>
        <v>0.42265529841656518</v>
      </c>
      <c r="F112" s="434">
        <v>19</v>
      </c>
      <c r="G112" s="439">
        <f t="shared" si="33"/>
        <v>1.1571254567600487E-2</v>
      </c>
      <c r="H112" s="434">
        <v>303</v>
      </c>
      <c r="I112" s="439">
        <f t="shared" si="34"/>
        <v>0.18453105968331304</v>
      </c>
      <c r="J112" s="434">
        <v>74</v>
      </c>
      <c r="K112" s="439">
        <f t="shared" si="35"/>
        <v>4.5066991473812421E-2</v>
      </c>
      <c r="L112" s="434">
        <v>22</v>
      </c>
      <c r="M112" s="439">
        <f t="shared" si="36"/>
        <v>1.3398294762484775E-2</v>
      </c>
      <c r="N112" s="434">
        <v>26</v>
      </c>
      <c r="O112" s="439">
        <f t="shared" si="37"/>
        <v>1.5834348355663823E-2</v>
      </c>
      <c r="P112" s="434">
        <v>27</v>
      </c>
      <c r="Q112" s="439">
        <f t="shared" si="38"/>
        <v>1.6443361753958587E-2</v>
      </c>
      <c r="R112" s="434">
        <v>105</v>
      </c>
      <c r="S112" s="439">
        <f t="shared" si="39"/>
        <v>6.3946406820950055E-2</v>
      </c>
      <c r="T112" s="434">
        <v>39</v>
      </c>
      <c r="U112" s="439">
        <f t="shared" si="40"/>
        <v>2.3751522533495738E-2</v>
      </c>
      <c r="V112" s="434">
        <v>1642</v>
      </c>
      <c r="X112" s="401"/>
    </row>
    <row r="113" spans="1:24" s="358" customFormat="1">
      <c r="A113" s="73">
        <v>2019</v>
      </c>
      <c r="B113" s="438">
        <v>309</v>
      </c>
      <c r="C113" s="437">
        <f t="shared" si="32"/>
        <v>0.1875</v>
      </c>
      <c r="D113" s="438">
        <v>685</v>
      </c>
      <c r="E113" s="437">
        <f t="shared" si="41"/>
        <v>0.41565533980582525</v>
      </c>
      <c r="F113" s="438">
        <v>19</v>
      </c>
      <c r="G113" s="437">
        <f t="shared" si="33"/>
        <v>1.1529126213592233E-2</v>
      </c>
      <c r="H113" s="438">
        <v>286</v>
      </c>
      <c r="I113" s="437">
        <f t="shared" si="34"/>
        <v>0.17354368932038836</v>
      </c>
      <c r="J113" s="438">
        <v>72</v>
      </c>
      <c r="K113" s="437">
        <f t="shared" si="35"/>
        <v>4.3689320388349516E-2</v>
      </c>
      <c r="L113" s="438">
        <v>27</v>
      </c>
      <c r="M113" s="437">
        <f t="shared" si="36"/>
        <v>1.6383495145631068E-2</v>
      </c>
      <c r="N113" s="438">
        <v>29</v>
      </c>
      <c r="O113" s="437">
        <f t="shared" si="37"/>
        <v>1.7597087378640776E-2</v>
      </c>
      <c r="P113" s="438">
        <v>34</v>
      </c>
      <c r="Q113" s="437">
        <f t="shared" si="38"/>
        <v>2.063106796116505E-2</v>
      </c>
      <c r="R113" s="438">
        <v>145</v>
      </c>
      <c r="S113" s="437">
        <f t="shared" si="39"/>
        <v>8.7985436893203886E-2</v>
      </c>
      <c r="T113" s="438">
        <v>37</v>
      </c>
      <c r="U113" s="437">
        <f t="shared" si="40"/>
        <v>2.2451456310679612E-2</v>
      </c>
      <c r="V113" s="438">
        <v>1648</v>
      </c>
      <c r="X113" s="401"/>
    </row>
    <row r="114" spans="1:24" s="344" customFormat="1">
      <c r="A114" s="60">
        <v>2020</v>
      </c>
      <c r="B114" s="434">
        <v>309</v>
      </c>
      <c r="C114" s="439">
        <f t="shared" si="32"/>
        <v>0.20315581854043394</v>
      </c>
      <c r="D114" s="434">
        <v>634</v>
      </c>
      <c r="E114" s="439">
        <f t="shared" si="41"/>
        <v>0.4168310322156476</v>
      </c>
      <c r="F114" s="434">
        <v>19</v>
      </c>
      <c r="G114" s="439">
        <f t="shared" si="33"/>
        <v>1.2491781722550954E-2</v>
      </c>
      <c r="H114" s="434">
        <v>262</v>
      </c>
      <c r="I114" s="439">
        <f t="shared" si="34"/>
        <v>0.17225509533201841</v>
      </c>
      <c r="J114" s="434">
        <v>71</v>
      </c>
      <c r="K114" s="439">
        <f t="shared" si="35"/>
        <v>4.6679815910585142E-2</v>
      </c>
      <c r="L114" s="434">
        <v>28</v>
      </c>
      <c r="M114" s="333">
        <f t="shared" si="36"/>
        <v>1.8408941485864562E-2</v>
      </c>
      <c r="N114" s="434">
        <v>19</v>
      </c>
      <c r="O114" s="439">
        <f t="shared" si="37"/>
        <v>1.2491781722550954E-2</v>
      </c>
      <c r="P114" s="434">
        <v>31</v>
      </c>
      <c r="Q114" s="439">
        <f t="shared" si="38"/>
        <v>2.0381328073635765E-2</v>
      </c>
      <c r="R114" s="434">
        <v>113</v>
      </c>
      <c r="S114" s="439">
        <f t="shared" si="39"/>
        <v>7.4293228139381981E-2</v>
      </c>
      <c r="T114" s="434">
        <v>33</v>
      </c>
      <c r="U114" s="439">
        <f t="shared" si="40"/>
        <v>2.1696252465483234E-2</v>
      </c>
      <c r="V114" s="434">
        <v>1521</v>
      </c>
      <c r="W114" s="435"/>
    </row>
    <row r="115" spans="1:24" s="358" customFormat="1">
      <c r="A115" s="803">
        <v>2021</v>
      </c>
      <c r="B115" s="438">
        <v>313</v>
      </c>
      <c r="C115" s="437">
        <f t="shared" si="32"/>
        <v>0.20783532536520585</v>
      </c>
      <c r="D115" s="438">
        <v>642</v>
      </c>
      <c r="E115" s="437">
        <f t="shared" si="41"/>
        <v>0.42629482071713148</v>
      </c>
      <c r="F115" s="438">
        <v>12</v>
      </c>
      <c r="G115" s="437">
        <f t="shared" si="33"/>
        <v>7.9681274900398405E-3</v>
      </c>
      <c r="H115" s="438">
        <v>271</v>
      </c>
      <c r="I115" s="437">
        <f t="shared" si="34"/>
        <v>0.17994687915006641</v>
      </c>
      <c r="J115" s="438">
        <v>59</v>
      </c>
      <c r="K115" s="437">
        <f t="shared" si="35"/>
        <v>3.9176626826029216E-2</v>
      </c>
      <c r="L115" s="438">
        <v>28</v>
      </c>
      <c r="M115" s="336">
        <f t="shared" si="36"/>
        <v>1.8592297476759629E-2</v>
      </c>
      <c r="N115" s="438">
        <v>32</v>
      </c>
      <c r="O115" s="437">
        <f t="shared" si="37"/>
        <v>2.1248339973439574E-2</v>
      </c>
      <c r="P115" s="438">
        <v>30</v>
      </c>
      <c r="Q115" s="437">
        <f t="shared" si="38"/>
        <v>1.9920318725099601E-2</v>
      </c>
      <c r="R115" s="438">
        <v>87</v>
      </c>
      <c r="S115" s="437">
        <f t="shared" si="39"/>
        <v>5.7768924302788842E-2</v>
      </c>
      <c r="T115" s="438">
        <v>28</v>
      </c>
      <c r="U115" s="437">
        <f t="shared" si="40"/>
        <v>1.8592297476759629E-2</v>
      </c>
      <c r="V115" s="438">
        <v>1506</v>
      </c>
      <c r="X115" s="401"/>
    </row>
    <row r="116" spans="1:24" s="358" customFormat="1">
      <c r="X116" s="401"/>
    </row>
    <row r="117" spans="1:24" s="358" customFormat="1">
      <c r="A117" s="2464" t="s">
        <v>87</v>
      </c>
      <c r="B117" s="2464"/>
      <c r="C117" s="2464"/>
      <c r="D117" s="2464"/>
      <c r="E117" s="2464"/>
      <c r="F117" s="2464"/>
      <c r="G117" s="2464"/>
      <c r="H117" s="2464"/>
      <c r="I117" s="2464"/>
      <c r="J117" s="2464"/>
      <c r="K117" s="2464"/>
      <c r="L117" s="2464"/>
      <c r="M117" s="2464"/>
      <c r="N117" s="2464"/>
      <c r="O117" s="2464"/>
      <c r="P117" s="2464"/>
      <c r="Q117" s="2464"/>
      <c r="R117" s="2464"/>
      <c r="S117" s="2464"/>
      <c r="T117" s="2464"/>
      <c r="U117" s="2464"/>
      <c r="V117" s="2464"/>
      <c r="X117" s="401"/>
    </row>
  </sheetData>
  <mergeCells count="58">
    <mergeCell ref="A1:V1"/>
    <mergeCell ref="A3:A5"/>
    <mergeCell ref="B3:U3"/>
    <mergeCell ref="V3:V5"/>
    <mergeCell ref="B4:C4"/>
    <mergeCell ref="D4:E4"/>
    <mergeCell ref="F4:G4"/>
    <mergeCell ref="H4:I4"/>
    <mergeCell ref="J4:K4"/>
    <mergeCell ref="L4:M4"/>
    <mergeCell ref="N4:O4"/>
    <mergeCell ref="P4:Q4"/>
    <mergeCell ref="R4:S4"/>
    <mergeCell ref="T4:U4"/>
    <mergeCell ref="A29:V29"/>
    <mergeCell ref="N33:O33"/>
    <mergeCell ref="P33:Q33"/>
    <mergeCell ref="R33:S33"/>
    <mergeCell ref="T33:U33"/>
    <mergeCell ref="A58:V58"/>
    <mergeCell ref="D33:E33"/>
    <mergeCell ref="F33:G33"/>
    <mergeCell ref="H33:I33"/>
    <mergeCell ref="J33:K33"/>
    <mergeCell ref="L33:M33"/>
    <mergeCell ref="A32:A34"/>
    <mergeCell ref="B32:U32"/>
    <mergeCell ref="V32:V34"/>
    <mergeCell ref="B33:C33"/>
    <mergeCell ref="A61:A63"/>
    <mergeCell ref="B61:U61"/>
    <mergeCell ref="V61:V63"/>
    <mergeCell ref="B62:C62"/>
    <mergeCell ref="D62:E62"/>
    <mergeCell ref="F62:G62"/>
    <mergeCell ref="H62:I62"/>
    <mergeCell ref="J62:K62"/>
    <mergeCell ref="L62:M62"/>
    <mergeCell ref="N62:O62"/>
    <mergeCell ref="P62:Q62"/>
    <mergeCell ref="R62:S62"/>
    <mergeCell ref="T62:U62"/>
    <mergeCell ref="A117:V117"/>
    <mergeCell ref="A86:V86"/>
    <mergeCell ref="A88:V88"/>
    <mergeCell ref="A91:A93"/>
    <mergeCell ref="B91:U91"/>
    <mergeCell ref="V91:V93"/>
    <mergeCell ref="B92:C92"/>
    <mergeCell ref="D92:E92"/>
    <mergeCell ref="F92:G92"/>
    <mergeCell ref="H92:I92"/>
    <mergeCell ref="J92:K92"/>
    <mergeCell ref="L92:M92"/>
    <mergeCell ref="N92:O92"/>
    <mergeCell ref="P92:Q92"/>
    <mergeCell ref="R92:S92"/>
    <mergeCell ref="T92:U92"/>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E12C-4818-4769-8C95-45EE6138E729}">
  <dimension ref="A1:S19"/>
  <sheetViews>
    <sheetView workbookViewId="0">
      <selection activeCell="G14" sqref="G14"/>
    </sheetView>
  </sheetViews>
  <sheetFormatPr defaultColWidth="9" defaultRowHeight="14"/>
  <cols>
    <col min="1" max="1" width="12" style="63" customWidth="1"/>
    <col min="2" max="9" width="10.58203125" style="45" customWidth="1"/>
    <col min="10" max="10" width="9.58203125" style="45" customWidth="1"/>
    <col min="11" max="11" width="9.58203125" style="54" customWidth="1"/>
    <col min="12" max="19" width="9.58203125" style="45" customWidth="1"/>
    <col min="20" max="16384" width="9" style="45"/>
  </cols>
  <sheetData>
    <row r="1" spans="1:19" ht="37.5" customHeight="1">
      <c r="A1" s="2453" t="s">
        <v>1258</v>
      </c>
      <c r="B1" s="2453"/>
      <c r="C1" s="2453"/>
      <c r="D1" s="2453"/>
      <c r="E1" s="2453"/>
      <c r="F1" s="2453"/>
      <c r="G1" s="2453"/>
      <c r="H1" s="2453"/>
      <c r="I1" s="2453"/>
      <c r="J1" s="63"/>
      <c r="K1" s="1025"/>
      <c r="L1" s="63"/>
      <c r="M1" s="63"/>
      <c r="N1" s="63"/>
      <c r="O1" s="63"/>
      <c r="P1" s="63"/>
      <c r="Q1" s="63"/>
      <c r="R1" s="63"/>
      <c r="S1" s="63"/>
    </row>
    <row r="2" spans="1:19" ht="14.5" thickBot="1"/>
    <row r="3" spans="1:19" s="7" customFormat="1" ht="32" customHeight="1" thickTop="1" thickBot="1">
      <c r="A3" s="2730" t="s">
        <v>1259</v>
      </c>
      <c r="B3" s="2731"/>
      <c r="C3" s="2731"/>
      <c r="D3" s="2731"/>
      <c r="E3" s="2731"/>
      <c r="F3" s="2731"/>
      <c r="G3" s="2731"/>
      <c r="H3" s="2731"/>
      <c r="I3" s="2732"/>
      <c r="K3" s="8"/>
    </row>
    <row r="4" spans="1:19" s="7" customFormat="1" ht="14.5" thickTop="1">
      <c r="K4" s="8"/>
    </row>
    <row r="5" spans="1:19" s="7" customFormat="1" ht="17.5">
      <c r="A5" s="2638" t="s">
        <v>338</v>
      </c>
      <c r="B5" s="2695" t="s">
        <v>1260</v>
      </c>
      <c r="C5" s="2696"/>
      <c r="D5" s="2696"/>
      <c r="E5" s="2696"/>
      <c r="F5" s="2696"/>
      <c r="G5" s="2696"/>
      <c r="H5" s="2696"/>
      <c r="I5" s="2696"/>
      <c r="K5" s="29"/>
    </row>
    <row r="6" spans="1:19" s="7" customFormat="1" ht="27.5">
      <c r="A6" s="2638"/>
      <c r="B6" s="2829" t="s">
        <v>1222</v>
      </c>
      <c r="C6" s="2830"/>
      <c r="D6" s="2830"/>
      <c r="E6" s="2830"/>
      <c r="F6" s="2829" t="s">
        <v>1223</v>
      </c>
      <c r="G6" s="2830"/>
      <c r="H6" s="2830"/>
      <c r="I6" s="3082"/>
      <c r="K6" s="49"/>
    </row>
    <row r="7" spans="1:19" s="6" customFormat="1" ht="27.5">
      <c r="A7" s="2639"/>
      <c r="B7" s="1031" t="s">
        <v>661</v>
      </c>
      <c r="C7" s="1032" t="s">
        <v>86</v>
      </c>
      <c r="D7" s="1032" t="s">
        <v>662</v>
      </c>
      <c r="E7" s="1033" t="s">
        <v>663</v>
      </c>
      <c r="F7" s="1031" t="s">
        <v>661</v>
      </c>
      <c r="G7" s="1032" t="s">
        <v>86</v>
      </c>
      <c r="H7" s="1032" t="s">
        <v>662</v>
      </c>
      <c r="I7" s="1034" t="s">
        <v>663</v>
      </c>
      <c r="K7" s="49"/>
    </row>
    <row r="8" spans="1:19" s="7" customFormat="1">
      <c r="A8" s="92">
        <v>2005</v>
      </c>
      <c r="B8" s="458">
        <v>1700</v>
      </c>
      <c r="C8" s="1515">
        <v>3.6999999999999998E-2</v>
      </c>
      <c r="D8" s="1515">
        <v>2.5000000000000001E-2</v>
      </c>
      <c r="E8" s="1516">
        <v>5.3999999999999999E-2</v>
      </c>
      <c r="F8" s="458">
        <v>600</v>
      </c>
      <c r="G8" s="1515">
        <v>7.1999999999999995E-2</v>
      </c>
      <c r="H8" s="1515">
        <v>4.7E-2</v>
      </c>
      <c r="I8" s="1515">
        <v>0.109</v>
      </c>
      <c r="K8" s="8"/>
    </row>
    <row r="9" spans="1:19" s="7" customFormat="1">
      <c r="A9" s="98">
        <v>2007</v>
      </c>
      <c r="B9" s="74">
        <v>1400</v>
      </c>
      <c r="C9" s="1517">
        <v>0.03</v>
      </c>
      <c r="D9" s="1517">
        <v>1.7000000000000001E-2</v>
      </c>
      <c r="E9" s="1518">
        <v>5.0999999999999997E-2</v>
      </c>
      <c r="F9" s="329" t="s">
        <v>240</v>
      </c>
      <c r="G9" s="275" t="s">
        <v>114</v>
      </c>
      <c r="H9" s="275" t="s">
        <v>114</v>
      </c>
      <c r="I9" s="275" t="s">
        <v>114</v>
      </c>
      <c r="K9" s="8"/>
    </row>
    <row r="10" spans="1:19" s="7" customFormat="1">
      <c r="A10" s="92">
        <v>2009</v>
      </c>
      <c r="B10" s="458">
        <v>1900</v>
      </c>
      <c r="C10" s="1515">
        <v>4.4999999999999998E-2</v>
      </c>
      <c r="D10" s="1515">
        <v>3.3000000000000002E-2</v>
      </c>
      <c r="E10" s="1516">
        <v>6.0999999999999999E-2</v>
      </c>
      <c r="F10" s="458">
        <v>800</v>
      </c>
      <c r="G10" s="1515">
        <v>0.08</v>
      </c>
      <c r="H10" s="1515">
        <v>4.7E-2</v>
      </c>
      <c r="I10" s="1515">
        <v>0.13400000000000001</v>
      </c>
      <c r="K10" s="8"/>
    </row>
    <row r="11" spans="1:19" s="7" customFormat="1">
      <c r="A11" s="98">
        <v>2011</v>
      </c>
      <c r="B11" s="74">
        <v>1300</v>
      </c>
      <c r="C11" s="1517">
        <v>3.4000000000000002E-2</v>
      </c>
      <c r="D11" s="1517">
        <v>2.5999999999999999E-2</v>
      </c>
      <c r="E11" s="1518">
        <v>4.3999999999999997E-2</v>
      </c>
      <c r="F11" s="74">
        <v>200</v>
      </c>
      <c r="G11" s="1517">
        <v>2.8000000000000001E-2</v>
      </c>
      <c r="H11" s="1517">
        <v>1.4999999999999999E-2</v>
      </c>
      <c r="I11" s="1517">
        <v>5.1999999999999998E-2</v>
      </c>
      <c r="K11" s="8"/>
    </row>
    <row r="12" spans="1:19" s="7" customFormat="1">
      <c r="A12" s="92">
        <v>2013</v>
      </c>
      <c r="B12" s="458">
        <v>1200</v>
      </c>
      <c r="C12" s="1515">
        <v>3.2000000000000001E-2</v>
      </c>
      <c r="D12" s="1515">
        <v>2.4E-2</v>
      </c>
      <c r="E12" s="1516">
        <v>4.2999999999999997E-2</v>
      </c>
      <c r="F12" s="458">
        <v>300</v>
      </c>
      <c r="G12" s="1515">
        <v>4.2999999999999997E-2</v>
      </c>
      <c r="H12" s="1515">
        <v>3.3000000000000002E-2</v>
      </c>
      <c r="I12" s="1515">
        <v>5.6000000000000001E-2</v>
      </c>
      <c r="K12" s="8"/>
    </row>
    <row r="13" spans="1:19" s="7" customFormat="1">
      <c r="A13" s="98">
        <v>2015</v>
      </c>
      <c r="B13" s="74">
        <v>1200</v>
      </c>
      <c r="C13" s="1517">
        <v>3.4000000000000002E-2</v>
      </c>
      <c r="D13" s="1517">
        <v>2.8000000000000001E-2</v>
      </c>
      <c r="E13" s="1518">
        <v>4.1000000000000002E-2</v>
      </c>
      <c r="F13" s="74">
        <v>400</v>
      </c>
      <c r="G13" s="1517">
        <v>0.05</v>
      </c>
      <c r="H13" s="1517">
        <v>3.4000000000000002E-2</v>
      </c>
      <c r="I13" s="1517">
        <v>7.1999999999999995E-2</v>
      </c>
      <c r="K13" s="8"/>
    </row>
    <row r="14" spans="1:19" s="7" customFormat="1">
      <c r="A14" s="92">
        <v>2017</v>
      </c>
      <c r="B14" s="458">
        <v>900</v>
      </c>
      <c r="C14" s="1515">
        <v>2.4E-2</v>
      </c>
      <c r="D14" s="1515">
        <v>1.9E-2</v>
      </c>
      <c r="E14" s="1516">
        <v>3.1E-2</v>
      </c>
      <c r="F14" s="458">
        <v>300</v>
      </c>
      <c r="G14" s="1515">
        <v>3.5000000000000003E-2</v>
      </c>
      <c r="H14" s="1515">
        <v>2.3E-2</v>
      </c>
      <c r="I14" s="1515">
        <v>5.3999999999999999E-2</v>
      </c>
      <c r="K14" s="8"/>
    </row>
    <row r="15" spans="1:19" s="7" customFormat="1">
      <c r="A15" s="1044">
        <v>2019</v>
      </c>
      <c r="B15" s="74">
        <v>1300</v>
      </c>
      <c r="C15" s="1517">
        <v>3.2000000000000001E-2</v>
      </c>
      <c r="D15" s="1517">
        <v>2.5000000000000001E-2</v>
      </c>
      <c r="E15" s="1518">
        <v>4.1000000000000002E-2</v>
      </c>
      <c r="F15" s="74">
        <v>400</v>
      </c>
      <c r="G15" s="1517">
        <v>4.2000000000000003E-2</v>
      </c>
      <c r="H15" s="1517">
        <v>3.1E-2</v>
      </c>
      <c r="I15" s="1517">
        <v>5.7000000000000002E-2</v>
      </c>
      <c r="K15" s="8"/>
    </row>
    <row r="16" spans="1:19" s="7" customFormat="1">
      <c r="A16" s="60">
        <v>2021</v>
      </c>
      <c r="B16" s="458">
        <v>800</v>
      </c>
      <c r="C16" s="1515">
        <v>1.7999999999999999E-2</v>
      </c>
      <c r="D16" s="1515">
        <v>1.4999999999999999E-2</v>
      </c>
      <c r="E16" s="1516">
        <v>2.1999999999999999E-2</v>
      </c>
      <c r="F16" s="458">
        <v>300</v>
      </c>
      <c r="G16" s="1515">
        <v>2.7E-2</v>
      </c>
      <c r="H16" s="1515">
        <v>1.7999999999999999E-2</v>
      </c>
      <c r="I16" s="1515">
        <v>3.9E-2</v>
      </c>
      <c r="K16" s="8"/>
    </row>
    <row r="17" spans="1:11" s="7" customFormat="1">
      <c r="A17" s="2552" t="s">
        <v>1257</v>
      </c>
      <c r="B17" s="2552"/>
      <c r="C17" s="2552"/>
      <c r="D17" s="2552"/>
      <c r="E17" s="2552"/>
      <c r="F17" s="2552"/>
      <c r="G17" s="2552"/>
      <c r="H17" s="2552"/>
      <c r="I17" s="2552"/>
      <c r="K17" s="8"/>
    </row>
    <row r="18" spans="1:11" s="7" customFormat="1">
      <c r="K18" s="8"/>
    </row>
    <row r="19" spans="1:11" s="7" customFormat="1" ht="28" customHeight="1">
      <c r="A19" s="2778" t="s">
        <v>1247</v>
      </c>
      <c r="B19" s="2515"/>
      <c r="C19" s="2515"/>
      <c r="D19" s="2515"/>
      <c r="E19" s="2515"/>
      <c r="F19" s="2515"/>
      <c r="G19" s="2515"/>
      <c r="H19" s="2515"/>
      <c r="I19" s="2515"/>
      <c r="K19" s="8"/>
    </row>
  </sheetData>
  <mergeCells count="8">
    <mergeCell ref="A17:I17"/>
    <mergeCell ref="A19:I19"/>
    <mergeCell ref="A1:I1"/>
    <mergeCell ref="A3:I3"/>
    <mergeCell ref="A5:A7"/>
    <mergeCell ref="B5:I5"/>
    <mergeCell ref="B6:E6"/>
    <mergeCell ref="F6:I6"/>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5BCD5-5FAF-4657-9340-ABF59A28A4D3}">
  <dimension ref="A1:K24"/>
  <sheetViews>
    <sheetView topLeftCell="A4" workbookViewId="0">
      <selection activeCell="A3" sqref="A3:XFD3"/>
    </sheetView>
  </sheetViews>
  <sheetFormatPr defaultColWidth="9" defaultRowHeight="14"/>
  <cols>
    <col min="1" max="1" width="11.58203125" style="1041" customWidth="1"/>
    <col min="2" max="9" width="11.33203125" style="1040" customWidth="1"/>
    <col min="10" max="10" width="9" style="1040"/>
    <col min="11" max="11" width="9" style="54"/>
    <col min="12" max="16384" width="9" style="1040"/>
  </cols>
  <sheetData>
    <row r="1" spans="1:11" ht="25">
      <c r="A1" s="2453" t="s">
        <v>930</v>
      </c>
      <c r="B1" s="2453"/>
      <c r="C1" s="2453"/>
      <c r="D1" s="2453"/>
      <c r="E1" s="2453"/>
      <c r="F1" s="2453"/>
      <c r="G1" s="2453"/>
      <c r="H1" s="2453"/>
      <c r="I1" s="2453"/>
      <c r="J1" s="1039"/>
    </row>
    <row r="2" spans="1:11" ht="14.5" thickBot="1"/>
    <row r="3" spans="1:11" ht="42" customHeight="1" thickTop="1" thickBot="1">
      <c r="A3" s="2730" t="s">
        <v>931</v>
      </c>
      <c r="B3" s="3102"/>
      <c r="C3" s="3102"/>
      <c r="D3" s="3102"/>
      <c r="E3" s="3102"/>
      <c r="F3" s="3102"/>
      <c r="G3" s="3102"/>
      <c r="H3" s="3102"/>
      <c r="I3" s="3103"/>
    </row>
    <row r="4" spans="1:11" ht="14.5" thickTop="1">
      <c r="A4" s="1182"/>
      <c r="B4" s="1182"/>
      <c r="C4" s="1182"/>
      <c r="D4" s="1182"/>
      <c r="E4" s="1182"/>
      <c r="F4" s="1182"/>
      <c r="G4" s="1182"/>
      <c r="H4" s="1182"/>
      <c r="I4" s="1182"/>
    </row>
    <row r="5" spans="1:11" ht="17.5">
      <c r="A5" s="2638" t="s">
        <v>338</v>
      </c>
      <c r="B5" s="2695" t="s">
        <v>932</v>
      </c>
      <c r="C5" s="2696"/>
      <c r="D5" s="2696"/>
      <c r="E5" s="2696"/>
      <c r="F5" s="2696"/>
      <c r="G5" s="2696"/>
      <c r="H5" s="2696"/>
      <c r="I5" s="2696"/>
      <c r="K5" s="29"/>
    </row>
    <row r="6" spans="1:11" s="1182" customFormat="1" ht="17.5">
      <c r="A6" s="2638"/>
      <c r="B6" s="2640" t="s">
        <v>659</v>
      </c>
      <c r="C6" s="2641"/>
      <c r="D6" s="2641"/>
      <c r="E6" s="2642"/>
      <c r="F6" s="2748" t="s">
        <v>660</v>
      </c>
      <c r="G6" s="2748"/>
      <c r="H6" s="2748"/>
      <c r="I6" s="2749"/>
      <c r="K6" s="29"/>
    </row>
    <row r="7" spans="1:11" s="6" customFormat="1" ht="27.5">
      <c r="A7" s="2639"/>
      <c r="B7" s="1031" t="s">
        <v>661</v>
      </c>
      <c r="C7" s="1032" t="s">
        <v>86</v>
      </c>
      <c r="D7" s="1032" t="s">
        <v>662</v>
      </c>
      <c r="E7" s="1033" t="s">
        <v>663</v>
      </c>
      <c r="F7" s="1031" t="s">
        <v>661</v>
      </c>
      <c r="G7" s="1032" t="s">
        <v>86</v>
      </c>
      <c r="H7" s="1032" t="s">
        <v>662</v>
      </c>
      <c r="I7" s="1034" t="s">
        <v>663</v>
      </c>
      <c r="K7" s="49"/>
    </row>
    <row r="8" spans="1:11" s="1182" customFormat="1">
      <c r="A8" s="1042">
        <v>2011</v>
      </c>
      <c r="B8" s="1043">
        <v>743900</v>
      </c>
      <c r="C8" s="1035">
        <v>0.88600000000000001</v>
      </c>
      <c r="D8" s="1035">
        <v>0.872</v>
      </c>
      <c r="E8" s="341">
        <v>0.89900000000000002</v>
      </c>
      <c r="F8" s="366">
        <v>126100</v>
      </c>
      <c r="G8" s="1035">
        <v>0.85799999999999998</v>
      </c>
      <c r="H8" s="1035">
        <v>0.82</v>
      </c>
      <c r="I8" s="1035">
        <v>0.88900000000000001</v>
      </c>
      <c r="K8" s="8"/>
    </row>
    <row r="9" spans="1:11" s="1182" customFormat="1">
      <c r="A9" s="1044">
        <v>2012</v>
      </c>
      <c r="B9" s="1045">
        <v>748300</v>
      </c>
      <c r="C9" s="1037">
        <v>0.873</v>
      </c>
      <c r="D9" s="1037">
        <v>0.85799999999999998</v>
      </c>
      <c r="E9" s="343">
        <v>0.88700000000000001</v>
      </c>
      <c r="F9" s="374">
        <v>146500</v>
      </c>
      <c r="G9" s="1037">
        <v>0.85</v>
      </c>
      <c r="H9" s="1037">
        <v>0.81</v>
      </c>
      <c r="I9" s="1037">
        <v>0.88200000000000001</v>
      </c>
      <c r="K9" s="8"/>
    </row>
    <row r="10" spans="1:11" s="1182" customFormat="1">
      <c r="A10" s="1042">
        <v>2013</v>
      </c>
      <c r="B10" s="1043">
        <v>780400</v>
      </c>
      <c r="C10" s="1035">
        <v>0.9</v>
      </c>
      <c r="D10" s="1035">
        <v>0.88900000000000001</v>
      </c>
      <c r="E10" s="341">
        <v>0.91</v>
      </c>
      <c r="F10" s="366">
        <v>150600</v>
      </c>
      <c r="G10" s="1035">
        <v>0.875</v>
      </c>
      <c r="H10" s="1035">
        <v>0.84699999999999998</v>
      </c>
      <c r="I10" s="1035">
        <v>0.89800000000000002</v>
      </c>
      <c r="K10" s="8"/>
    </row>
    <row r="11" spans="1:11" s="1182" customFormat="1">
      <c r="A11" s="1044">
        <v>2014</v>
      </c>
      <c r="B11" s="1045">
        <v>781100</v>
      </c>
      <c r="C11" s="1037">
        <v>0.90200000000000002</v>
      </c>
      <c r="D11" s="1037">
        <v>0.88900000000000001</v>
      </c>
      <c r="E11" s="343">
        <v>0.91400000000000003</v>
      </c>
      <c r="F11" s="374">
        <v>161400</v>
      </c>
      <c r="G11" s="1037">
        <v>0.92100000000000004</v>
      </c>
      <c r="H11" s="1037">
        <v>0.90100000000000002</v>
      </c>
      <c r="I11" s="1037">
        <v>0.93700000000000006</v>
      </c>
      <c r="K11" s="8"/>
    </row>
    <row r="12" spans="1:11" s="1182" customFormat="1">
      <c r="A12" s="1042">
        <v>2015</v>
      </c>
      <c r="B12" s="1043">
        <v>796800</v>
      </c>
      <c r="C12" s="1035">
        <v>0.91200000000000003</v>
      </c>
      <c r="D12" s="1035">
        <v>0.89900000000000002</v>
      </c>
      <c r="E12" s="341">
        <v>0.92400000000000004</v>
      </c>
      <c r="F12" s="366">
        <v>162800</v>
      </c>
      <c r="G12" s="1035">
        <v>0.90400000000000003</v>
      </c>
      <c r="H12" s="1035">
        <v>0.876</v>
      </c>
      <c r="I12" s="1035">
        <v>0.92600000000000005</v>
      </c>
      <c r="K12" s="8"/>
    </row>
    <row r="13" spans="1:11" s="1182" customFormat="1">
      <c r="A13" s="1044">
        <v>2016</v>
      </c>
      <c r="B13" s="1045">
        <v>798900</v>
      </c>
      <c r="C13" s="1037">
        <v>0.91700000000000004</v>
      </c>
      <c r="D13" s="1037">
        <v>0.90500000000000003</v>
      </c>
      <c r="E13" s="343">
        <v>0.92700000000000005</v>
      </c>
      <c r="F13" s="374">
        <v>159100</v>
      </c>
      <c r="G13" s="1037">
        <v>0.91400000000000003</v>
      </c>
      <c r="H13" s="1037">
        <v>0.88800000000000001</v>
      </c>
      <c r="I13" s="1037">
        <v>0.93500000000000005</v>
      </c>
      <c r="K13" s="8"/>
    </row>
    <row r="14" spans="1:11" s="1182" customFormat="1">
      <c r="A14" s="1042">
        <v>2017</v>
      </c>
      <c r="B14" s="1043">
        <v>789600</v>
      </c>
      <c r="C14" s="1035">
        <v>0.92200000000000004</v>
      </c>
      <c r="D14" s="1035">
        <v>0.91</v>
      </c>
      <c r="E14" s="341">
        <v>0.93200000000000005</v>
      </c>
      <c r="F14" s="366">
        <v>157600</v>
      </c>
      <c r="G14" s="1035">
        <v>0.92700000000000005</v>
      </c>
      <c r="H14" s="1035">
        <v>0.90600000000000003</v>
      </c>
      <c r="I14" s="1035">
        <v>0.94399999999999995</v>
      </c>
      <c r="K14" s="8"/>
    </row>
    <row r="15" spans="1:11" s="1182" customFormat="1">
      <c r="A15" s="1044">
        <v>2018</v>
      </c>
      <c r="B15" s="1045">
        <v>774400</v>
      </c>
      <c r="C15" s="1037">
        <v>0.91900000000000004</v>
      </c>
      <c r="D15" s="1037">
        <v>0.90900000000000003</v>
      </c>
      <c r="E15" s="343">
        <v>0.92900000000000005</v>
      </c>
      <c r="F15" s="374">
        <v>147400</v>
      </c>
      <c r="G15" s="1037">
        <v>0.89800000000000002</v>
      </c>
      <c r="H15" s="1037">
        <v>0.86799999999999999</v>
      </c>
      <c r="I15" s="1037">
        <v>0.92200000000000004</v>
      </c>
      <c r="K15" s="8"/>
    </row>
    <row r="16" spans="1:11" s="1182" customFormat="1">
      <c r="A16" s="92">
        <v>2019</v>
      </c>
      <c r="B16" s="1043">
        <v>764800</v>
      </c>
      <c r="C16" s="1035">
        <v>0.91400000000000003</v>
      </c>
      <c r="D16" s="1035">
        <v>0.90300000000000002</v>
      </c>
      <c r="E16" s="341">
        <v>0.92400000000000004</v>
      </c>
      <c r="F16" s="366">
        <v>146000</v>
      </c>
      <c r="G16" s="1035">
        <v>0.93100000000000005</v>
      </c>
      <c r="H16" s="1035">
        <v>0.91</v>
      </c>
      <c r="I16" s="1035">
        <v>0.94799999999999995</v>
      </c>
      <c r="K16" s="8"/>
    </row>
    <row r="17" spans="1:11" s="1182" customFormat="1">
      <c r="A17" s="1038">
        <v>2020</v>
      </c>
      <c r="B17" s="1045">
        <v>758700</v>
      </c>
      <c r="C17" s="1037">
        <v>0.91800000000000004</v>
      </c>
      <c r="D17" s="1037">
        <v>0.90700000000000003</v>
      </c>
      <c r="E17" s="343">
        <v>0.92700000000000005</v>
      </c>
      <c r="F17" s="374">
        <v>156400</v>
      </c>
      <c r="G17" s="1037">
        <v>0.91500000000000004</v>
      </c>
      <c r="H17" s="1037">
        <v>0.89300000000000002</v>
      </c>
      <c r="I17" s="1037">
        <v>0.93300000000000005</v>
      </c>
      <c r="K17" s="8"/>
    </row>
    <row r="18" spans="1:11" s="1182" customFormat="1">
      <c r="K18" s="8"/>
    </row>
    <row r="19" spans="1:11" s="1182" customFormat="1" ht="14.15" customHeight="1">
      <c r="A19" s="2779" t="s">
        <v>664</v>
      </c>
      <c r="B19" s="2780"/>
      <c r="C19" s="2780"/>
      <c r="D19" s="2780"/>
      <c r="E19" s="2780"/>
      <c r="F19" s="2780"/>
      <c r="G19" s="2780"/>
      <c r="H19" s="2780"/>
      <c r="I19" s="2780"/>
      <c r="K19" s="8"/>
    </row>
    <row r="20" spans="1:11" s="1182" customFormat="1">
      <c r="K20" s="8"/>
    </row>
    <row r="21" spans="1:11" s="1182" customFormat="1" ht="58.5" customHeight="1">
      <c r="A21" s="2795" t="s">
        <v>665</v>
      </c>
      <c r="B21" s="2795"/>
      <c r="C21" s="2795"/>
      <c r="D21" s="2795"/>
      <c r="E21" s="2795"/>
      <c r="F21" s="2795"/>
      <c r="G21" s="2795"/>
      <c r="H21" s="2795"/>
      <c r="I21" s="2795"/>
      <c r="K21" s="8"/>
    </row>
    <row r="22" spans="1:11">
      <c r="A22" s="1182"/>
      <c r="B22" s="1182"/>
      <c r="C22" s="1182"/>
      <c r="D22" s="1182"/>
      <c r="E22" s="1182"/>
      <c r="F22" s="1182"/>
      <c r="G22" s="1182"/>
      <c r="H22" s="1182"/>
      <c r="I22" s="1182"/>
    </row>
    <row r="23" spans="1:11">
      <c r="A23" s="1182"/>
      <c r="B23" s="1182"/>
      <c r="C23" s="1182"/>
      <c r="D23" s="1182"/>
      <c r="E23" s="1182"/>
      <c r="F23" s="1182"/>
      <c r="G23" s="1182"/>
      <c r="H23" s="1182"/>
      <c r="I23" s="1182"/>
    </row>
    <row r="24" spans="1:11">
      <c r="A24" s="1182"/>
      <c r="B24" s="1182"/>
      <c r="C24" s="1182"/>
      <c r="D24" s="1182"/>
      <c r="E24" s="1182"/>
      <c r="F24" s="1182"/>
      <c r="G24" s="1182"/>
      <c r="H24" s="1182"/>
      <c r="I24" s="1182"/>
    </row>
  </sheetData>
  <mergeCells count="8">
    <mergeCell ref="A19:I19"/>
    <mergeCell ref="A21:I21"/>
    <mergeCell ref="A1:I1"/>
    <mergeCell ref="A3:I3"/>
    <mergeCell ref="A5:A7"/>
    <mergeCell ref="B5:I5"/>
    <mergeCell ref="B6:E6"/>
    <mergeCell ref="F6:I6"/>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0CED5-F99E-4512-8BB2-A28DCF5A5C49}">
  <dimension ref="A1:K40"/>
  <sheetViews>
    <sheetView workbookViewId="0">
      <selection sqref="A1:I1"/>
    </sheetView>
  </sheetViews>
  <sheetFormatPr defaultColWidth="9" defaultRowHeight="14"/>
  <cols>
    <col min="1" max="1" width="11.33203125" style="1041" customWidth="1"/>
    <col min="2" max="9" width="11.25" style="1040" customWidth="1"/>
    <col min="10" max="10" width="9" style="1040"/>
    <col min="11" max="11" width="9" style="54"/>
    <col min="12" max="16384" width="9" style="1040"/>
  </cols>
  <sheetData>
    <row r="1" spans="1:11" ht="25">
      <c r="A1" s="2453" t="s">
        <v>933</v>
      </c>
      <c r="B1" s="2453"/>
      <c r="C1" s="2453"/>
      <c r="D1" s="2453"/>
      <c r="E1" s="2453"/>
      <c r="F1" s="2453"/>
      <c r="G1" s="2453"/>
      <c r="H1" s="2453"/>
      <c r="I1" s="2453"/>
      <c r="J1" s="1039"/>
    </row>
    <row r="2" spans="1:11" ht="14.5" thickBot="1"/>
    <row r="3" spans="1:11" ht="37.5" customHeight="1" thickTop="1" thickBot="1">
      <c r="A3" s="2730" t="s">
        <v>934</v>
      </c>
      <c r="B3" s="3102"/>
      <c r="C3" s="3102"/>
      <c r="D3" s="3102"/>
      <c r="E3" s="3102"/>
      <c r="F3" s="3102"/>
      <c r="G3" s="3102"/>
      <c r="H3" s="3102"/>
      <c r="I3" s="3103"/>
    </row>
    <row r="4" spans="1:11" ht="14.5" thickTop="1">
      <c r="A4" s="1182"/>
      <c r="B4" s="1182"/>
      <c r="C4" s="1182"/>
      <c r="D4" s="1182"/>
      <c r="E4" s="1182"/>
      <c r="F4" s="1182"/>
      <c r="G4" s="1182"/>
      <c r="H4" s="1182"/>
      <c r="I4" s="1182"/>
    </row>
    <row r="5" spans="1:11" ht="17.5">
      <c r="A5" s="2638" t="s">
        <v>338</v>
      </c>
      <c r="B5" s="2695" t="s">
        <v>935</v>
      </c>
      <c r="C5" s="2696"/>
      <c r="D5" s="2696"/>
      <c r="E5" s="2696"/>
      <c r="F5" s="2696"/>
      <c r="G5" s="2696"/>
      <c r="H5" s="2696"/>
      <c r="I5" s="2696"/>
      <c r="K5" s="29"/>
    </row>
    <row r="6" spans="1:11" s="1182" customFormat="1" ht="17.5">
      <c r="A6" s="2638"/>
      <c r="B6" s="2640" t="s">
        <v>659</v>
      </c>
      <c r="C6" s="2641"/>
      <c r="D6" s="2641"/>
      <c r="E6" s="2642"/>
      <c r="F6" s="2748" t="s">
        <v>660</v>
      </c>
      <c r="G6" s="2748"/>
      <c r="H6" s="2748"/>
      <c r="I6" s="2749"/>
      <c r="K6" s="29"/>
    </row>
    <row r="7" spans="1:11" s="6" customFormat="1" ht="28" customHeight="1">
      <c r="A7" s="2639"/>
      <c r="B7" s="1031" t="s">
        <v>661</v>
      </c>
      <c r="C7" s="1032" t="s">
        <v>86</v>
      </c>
      <c r="D7" s="1032" t="s">
        <v>662</v>
      </c>
      <c r="E7" s="1033" t="s">
        <v>663</v>
      </c>
      <c r="F7" s="1031" t="s">
        <v>661</v>
      </c>
      <c r="G7" s="1032" t="s">
        <v>86</v>
      </c>
      <c r="H7" s="1032" t="s">
        <v>662</v>
      </c>
      <c r="I7" s="1034" t="s">
        <v>663</v>
      </c>
      <c r="K7" s="49"/>
    </row>
    <row r="8" spans="1:11" s="1182" customFormat="1">
      <c r="A8" s="1042">
        <v>2011</v>
      </c>
      <c r="B8" s="1043">
        <v>947000</v>
      </c>
      <c r="C8" s="1035">
        <v>0.90400000000000003</v>
      </c>
      <c r="D8" s="1035">
        <v>0.89200000000000002</v>
      </c>
      <c r="E8" s="341">
        <v>0.91400000000000003</v>
      </c>
      <c r="F8" s="1177">
        <v>147300</v>
      </c>
      <c r="G8" s="1054">
        <v>0.874</v>
      </c>
      <c r="H8" s="1054">
        <v>0.84</v>
      </c>
      <c r="I8" s="1054">
        <v>0.90100000000000002</v>
      </c>
      <c r="K8" s="8"/>
    </row>
    <row r="9" spans="1:11" s="1182" customFormat="1">
      <c r="A9" s="1044">
        <v>2012</v>
      </c>
      <c r="B9" s="1045">
        <v>966300</v>
      </c>
      <c r="C9" s="1037">
        <v>0.89600000000000002</v>
      </c>
      <c r="D9" s="1037">
        <v>0.88400000000000001</v>
      </c>
      <c r="E9" s="343">
        <v>0.90700000000000003</v>
      </c>
      <c r="F9" s="1178">
        <v>170200</v>
      </c>
      <c r="G9" s="1057">
        <v>0.86699999999999999</v>
      </c>
      <c r="H9" s="1057">
        <v>0.83199999999999996</v>
      </c>
      <c r="I9" s="1057">
        <v>0.89600000000000002</v>
      </c>
      <c r="K9" s="8"/>
    </row>
    <row r="10" spans="1:11" s="1182" customFormat="1">
      <c r="A10" s="1042">
        <v>2013</v>
      </c>
      <c r="B10" s="1043">
        <v>1007400</v>
      </c>
      <c r="C10" s="1035">
        <v>0.91800000000000004</v>
      </c>
      <c r="D10" s="1035">
        <v>0.91</v>
      </c>
      <c r="E10" s="341">
        <v>0.92600000000000005</v>
      </c>
      <c r="F10" s="1177">
        <v>172800</v>
      </c>
      <c r="G10" s="1054">
        <v>0.88800000000000001</v>
      </c>
      <c r="H10" s="1054">
        <v>0.86299999999999999</v>
      </c>
      <c r="I10" s="1054">
        <v>0.90800000000000003</v>
      </c>
      <c r="K10" s="8"/>
    </row>
    <row r="11" spans="1:11" s="1182" customFormat="1">
      <c r="A11" s="1044">
        <v>2014</v>
      </c>
      <c r="B11" s="1045">
        <v>1020400</v>
      </c>
      <c r="C11" s="1037">
        <v>0.91900000000000004</v>
      </c>
      <c r="D11" s="1037">
        <v>0.90900000000000003</v>
      </c>
      <c r="E11" s="343">
        <v>0.92900000000000005</v>
      </c>
      <c r="F11" s="1178">
        <v>183700</v>
      </c>
      <c r="G11" s="1057">
        <v>0.92800000000000005</v>
      </c>
      <c r="H11" s="1057">
        <v>0.91</v>
      </c>
      <c r="I11" s="1057">
        <v>0.94199999999999995</v>
      </c>
      <c r="K11" s="8"/>
    </row>
    <row r="12" spans="1:11" s="1182" customFormat="1">
      <c r="A12" s="1042">
        <v>2015</v>
      </c>
      <c r="B12" s="1043">
        <v>1038100</v>
      </c>
      <c r="C12" s="1035">
        <v>0.92900000000000005</v>
      </c>
      <c r="D12" s="1035">
        <v>0.91800000000000004</v>
      </c>
      <c r="E12" s="341">
        <v>0.93799999999999994</v>
      </c>
      <c r="F12" s="1177">
        <v>192400</v>
      </c>
      <c r="G12" s="1054">
        <v>0.91700000000000004</v>
      </c>
      <c r="H12" s="1054">
        <v>0.89300000000000002</v>
      </c>
      <c r="I12" s="1054">
        <v>0.93600000000000005</v>
      </c>
      <c r="K12" s="8"/>
    </row>
    <row r="13" spans="1:11" s="1182" customFormat="1">
      <c r="A13" s="1044">
        <v>2016</v>
      </c>
      <c r="B13" s="1045">
        <v>1047600</v>
      </c>
      <c r="C13" s="1037">
        <v>0.93</v>
      </c>
      <c r="D13" s="1037">
        <v>0.92</v>
      </c>
      <c r="E13" s="343">
        <v>0.93899999999999995</v>
      </c>
      <c r="F13" s="1178">
        <v>185200</v>
      </c>
      <c r="G13" s="1057">
        <v>0.92</v>
      </c>
      <c r="H13" s="1057">
        <v>0.89700000000000002</v>
      </c>
      <c r="I13" s="1057">
        <v>0.93899999999999995</v>
      </c>
      <c r="K13" s="8"/>
    </row>
    <row r="14" spans="1:11" s="1182" customFormat="1">
      <c r="A14" s="1042">
        <v>2017</v>
      </c>
      <c r="B14" s="1043">
        <v>1050400</v>
      </c>
      <c r="C14" s="1035">
        <v>0.93600000000000005</v>
      </c>
      <c r="D14" s="1035">
        <v>0.92700000000000005</v>
      </c>
      <c r="E14" s="341">
        <v>0.94399999999999995</v>
      </c>
      <c r="F14" s="1177">
        <v>187800</v>
      </c>
      <c r="G14" s="1054">
        <v>0.93500000000000005</v>
      </c>
      <c r="H14" s="1054">
        <v>0.91700000000000004</v>
      </c>
      <c r="I14" s="1054">
        <v>0.94899999999999995</v>
      </c>
      <c r="K14" s="8"/>
    </row>
    <row r="15" spans="1:11" s="1182" customFormat="1">
      <c r="A15" s="1044">
        <v>2018</v>
      </c>
      <c r="B15" s="1045">
        <v>1043800</v>
      </c>
      <c r="C15" s="1037">
        <v>0.93300000000000005</v>
      </c>
      <c r="D15" s="1037">
        <v>0.92500000000000004</v>
      </c>
      <c r="E15" s="343">
        <v>0.94099999999999995</v>
      </c>
      <c r="F15" s="1178">
        <v>177800</v>
      </c>
      <c r="G15" s="1057">
        <v>0.91100000000000003</v>
      </c>
      <c r="H15" s="1057">
        <v>0.88500000000000001</v>
      </c>
      <c r="I15" s="1057">
        <v>0.93200000000000005</v>
      </c>
      <c r="K15" s="8"/>
    </row>
    <row r="16" spans="1:11" s="1182" customFormat="1">
      <c r="A16" s="92">
        <v>2019</v>
      </c>
      <c r="B16" s="1043">
        <v>1033400</v>
      </c>
      <c r="C16" s="1035">
        <v>0.93</v>
      </c>
      <c r="D16" s="1035">
        <v>0.92100000000000004</v>
      </c>
      <c r="E16" s="341">
        <v>0.93700000000000006</v>
      </c>
      <c r="F16" s="1177">
        <v>175700</v>
      </c>
      <c r="G16" s="1054">
        <v>0.94</v>
      </c>
      <c r="H16" s="1054">
        <v>0.92200000000000004</v>
      </c>
      <c r="I16" s="1054">
        <v>0.95399999999999996</v>
      </c>
      <c r="K16" s="8"/>
    </row>
    <row r="17" spans="1:11" s="1182" customFormat="1">
      <c r="A17" s="1038">
        <v>2020</v>
      </c>
      <c r="B17" s="1045">
        <v>1033600</v>
      </c>
      <c r="C17" s="1037">
        <v>0.93300000000000005</v>
      </c>
      <c r="D17" s="1037">
        <v>0.92500000000000004</v>
      </c>
      <c r="E17" s="343">
        <v>0.94099999999999995</v>
      </c>
      <c r="F17" s="1178">
        <v>187200</v>
      </c>
      <c r="G17" s="1057">
        <v>0.92300000000000004</v>
      </c>
      <c r="H17" s="1057">
        <v>0.90400000000000003</v>
      </c>
      <c r="I17" s="1057">
        <v>0.93899999999999995</v>
      </c>
      <c r="K17" s="8"/>
    </row>
    <row r="18" spans="1:11" s="1182" customFormat="1">
      <c r="K18" s="8"/>
    </row>
    <row r="19" spans="1:11" s="1182" customFormat="1" ht="14.15" customHeight="1">
      <c r="A19" s="2779" t="s">
        <v>664</v>
      </c>
      <c r="B19" s="2780"/>
      <c r="C19" s="2780"/>
      <c r="D19" s="2780"/>
      <c r="E19" s="2780"/>
      <c r="F19" s="2780"/>
      <c r="G19" s="2780"/>
      <c r="H19" s="2780"/>
      <c r="I19" s="2780"/>
      <c r="K19" s="8"/>
    </row>
    <row r="20" spans="1:11" s="1182" customFormat="1">
      <c r="A20" s="22"/>
      <c r="B20" s="22"/>
      <c r="C20" s="22"/>
      <c r="D20" s="22"/>
      <c r="E20" s="22"/>
      <c r="F20" s="22"/>
      <c r="G20" s="22"/>
      <c r="H20" s="22"/>
      <c r="I20" s="22"/>
      <c r="K20" s="8"/>
    </row>
    <row r="21" spans="1:11" s="1182" customFormat="1">
      <c r="A21" s="22"/>
      <c r="B21" s="22"/>
      <c r="C21" s="22"/>
      <c r="D21" s="22"/>
      <c r="E21" s="22"/>
      <c r="F21" s="22"/>
      <c r="G21" s="22"/>
      <c r="H21" s="22"/>
      <c r="I21" s="22"/>
      <c r="K21" s="8"/>
    </row>
    <row r="22" spans="1:11" s="1182" customFormat="1" ht="58.5" customHeight="1">
      <c r="A22" s="2842" t="s">
        <v>672</v>
      </c>
      <c r="B22" s="2843"/>
      <c r="C22" s="2843"/>
      <c r="D22" s="2843"/>
      <c r="E22" s="2843"/>
      <c r="F22" s="2843"/>
      <c r="G22" s="2843"/>
      <c r="H22" s="2843"/>
      <c r="I22" s="2844"/>
      <c r="K22" s="8"/>
    </row>
    <row r="23" spans="1:11" s="1182" customFormat="1">
      <c r="K23" s="8"/>
    </row>
    <row r="24" spans="1:11" s="1182" customFormat="1" ht="17.5">
      <c r="A24" s="2638" t="s">
        <v>338</v>
      </c>
      <c r="B24" s="2712" t="s">
        <v>935</v>
      </c>
      <c r="C24" s="2713"/>
      <c r="D24" s="2713"/>
      <c r="E24" s="2713"/>
      <c r="F24" s="2713"/>
      <c r="G24" s="2713"/>
      <c r="H24" s="2713"/>
      <c r="I24" s="2713"/>
      <c r="K24" s="29"/>
    </row>
    <row r="25" spans="1:11" s="1182" customFormat="1" ht="17.5">
      <c r="A25" s="2638"/>
      <c r="B25" s="2640" t="s">
        <v>699</v>
      </c>
      <c r="C25" s="2641"/>
      <c r="D25" s="2641"/>
      <c r="E25" s="2642"/>
      <c r="F25" s="2640" t="s">
        <v>700</v>
      </c>
      <c r="G25" s="2641"/>
      <c r="H25" s="2641"/>
      <c r="I25" s="2643"/>
      <c r="K25" s="29"/>
    </row>
    <row r="26" spans="1:11" s="1182" customFormat="1" ht="27.5">
      <c r="A26" s="2639"/>
      <c r="B26" s="1031" t="s">
        <v>661</v>
      </c>
      <c r="C26" s="1032" t="s">
        <v>86</v>
      </c>
      <c r="D26" s="1032" t="s">
        <v>662</v>
      </c>
      <c r="E26" s="1033" t="s">
        <v>663</v>
      </c>
      <c r="F26" s="1031" t="s">
        <v>661</v>
      </c>
      <c r="G26" s="1032" t="s">
        <v>86</v>
      </c>
      <c r="H26" s="1032" t="s">
        <v>662</v>
      </c>
      <c r="I26" s="1034" t="s">
        <v>663</v>
      </c>
      <c r="K26" s="49"/>
    </row>
    <row r="27" spans="1:11" s="1182" customFormat="1">
      <c r="A27" s="1042">
        <v>2011</v>
      </c>
      <c r="B27" s="1043">
        <v>941300</v>
      </c>
      <c r="C27" s="1035">
        <v>0.90100000000000002</v>
      </c>
      <c r="D27" s="1035">
        <v>0.88800000000000001</v>
      </c>
      <c r="E27" s="341">
        <v>0.91200000000000003</v>
      </c>
      <c r="F27" s="366">
        <v>146600</v>
      </c>
      <c r="G27" s="1035">
        <v>0.89500000000000002</v>
      </c>
      <c r="H27" s="1035">
        <v>0.87</v>
      </c>
      <c r="I27" s="1035">
        <v>0.91600000000000004</v>
      </c>
      <c r="K27" s="8"/>
    </row>
    <row r="28" spans="1:11" s="1182" customFormat="1">
      <c r="A28" s="1044">
        <v>2012</v>
      </c>
      <c r="B28" s="1045">
        <v>958700</v>
      </c>
      <c r="C28" s="1037">
        <v>0.89100000000000001</v>
      </c>
      <c r="D28" s="1037">
        <v>0.878</v>
      </c>
      <c r="E28" s="343">
        <v>0.90300000000000002</v>
      </c>
      <c r="F28" s="374">
        <v>168900</v>
      </c>
      <c r="G28" s="1037">
        <v>0.876</v>
      </c>
      <c r="H28" s="1037">
        <v>0.84199999999999997</v>
      </c>
      <c r="I28" s="1037">
        <v>0.90300000000000002</v>
      </c>
      <c r="K28" s="8"/>
    </row>
    <row r="29" spans="1:11" s="1182" customFormat="1">
      <c r="A29" s="1042">
        <v>2013</v>
      </c>
      <c r="B29" s="1043">
        <v>999000</v>
      </c>
      <c r="C29" s="1035">
        <v>0.91400000000000003</v>
      </c>
      <c r="D29" s="1035">
        <v>0.90400000000000003</v>
      </c>
      <c r="E29" s="341">
        <v>0.92200000000000004</v>
      </c>
      <c r="F29" s="366">
        <v>171400</v>
      </c>
      <c r="G29" s="1035">
        <v>0.89900000000000002</v>
      </c>
      <c r="H29" s="1035">
        <v>0.877</v>
      </c>
      <c r="I29" s="1035">
        <v>0.91800000000000004</v>
      </c>
      <c r="K29" s="8"/>
    </row>
    <row r="30" spans="1:11" s="1182" customFormat="1" ht="14.25" customHeight="1">
      <c r="A30" s="1044">
        <v>2014</v>
      </c>
      <c r="B30" s="1045">
        <v>1001400</v>
      </c>
      <c r="C30" s="1037">
        <v>0.91300000000000003</v>
      </c>
      <c r="D30" s="1037">
        <v>0.90200000000000002</v>
      </c>
      <c r="E30" s="343">
        <v>0.92400000000000004</v>
      </c>
      <c r="F30" s="374">
        <v>182500</v>
      </c>
      <c r="G30" s="1037">
        <v>0.93600000000000005</v>
      </c>
      <c r="H30" s="1037">
        <v>0.92</v>
      </c>
      <c r="I30" s="1037">
        <v>0.94899999999999995</v>
      </c>
      <c r="K30" s="8"/>
    </row>
    <row r="31" spans="1:11" s="1182" customFormat="1">
      <c r="A31" s="1042">
        <v>2015</v>
      </c>
      <c r="B31" s="1043">
        <v>1027300</v>
      </c>
      <c r="C31" s="1035">
        <v>0.92200000000000004</v>
      </c>
      <c r="D31" s="1035">
        <v>0.91</v>
      </c>
      <c r="E31" s="341">
        <v>0.93200000000000005</v>
      </c>
      <c r="F31" s="366">
        <v>190200</v>
      </c>
      <c r="G31" s="1035">
        <v>0.92100000000000004</v>
      </c>
      <c r="H31" s="1035">
        <v>0.89900000000000002</v>
      </c>
      <c r="I31" s="1035">
        <v>0.93899999999999995</v>
      </c>
      <c r="K31" s="8"/>
    </row>
    <row r="32" spans="1:11" s="1182" customFormat="1">
      <c r="A32" s="1044">
        <v>2016</v>
      </c>
      <c r="B32" s="1045">
        <v>1035900</v>
      </c>
      <c r="C32" s="1037">
        <v>0.92500000000000004</v>
      </c>
      <c r="D32" s="1037">
        <v>0.91400000000000003</v>
      </c>
      <c r="E32" s="343">
        <v>0.93400000000000005</v>
      </c>
      <c r="F32" s="374">
        <v>183600</v>
      </c>
      <c r="G32" s="1037">
        <v>0.92700000000000005</v>
      </c>
      <c r="H32" s="1037">
        <v>0.90700000000000003</v>
      </c>
      <c r="I32" s="1037">
        <v>0.94299999999999995</v>
      </c>
      <c r="K32" s="8"/>
    </row>
    <row r="33" spans="1:11" s="1182" customFormat="1">
      <c r="A33" s="1042">
        <v>2017</v>
      </c>
      <c r="B33" s="1043">
        <v>1032700</v>
      </c>
      <c r="C33" s="1035">
        <v>0.93</v>
      </c>
      <c r="D33" s="1035">
        <v>0.92100000000000004</v>
      </c>
      <c r="E33" s="341">
        <v>0.93899999999999995</v>
      </c>
      <c r="F33" s="366">
        <v>184200</v>
      </c>
      <c r="G33" s="1035">
        <v>0.93700000000000006</v>
      </c>
      <c r="H33" s="1035">
        <v>0.92</v>
      </c>
      <c r="I33" s="1035">
        <v>0.95099999999999996</v>
      </c>
      <c r="K33" s="8"/>
    </row>
    <row r="34" spans="1:11" s="1182" customFormat="1">
      <c r="A34" s="1044">
        <v>2018</v>
      </c>
      <c r="B34" s="1045">
        <v>1025100</v>
      </c>
      <c r="C34" s="1037">
        <v>0.92800000000000005</v>
      </c>
      <c r="D34" s="1037">
        <v>0.91900000000000004</v>
      </c>
      <c r="E34" s="343">
        <v>0.93600000000000005</v>
      </c>
      <c r="F34" s="374">
        <v>175500</v>
      </c>
      <c r="G34" s="1037">
        <v>0.91500000000000004</v>
      </c>
      <c r="H34" s="1037">
        <v>0.89100000000000001</v>
      </c>
      <c r="I34" s="1037">
        <v>0.93400000000000005</v>
      </c>
      <c r="K34" s="8"/>
    </row>
    <row r="35" spans="1:11" s="1182" customFormat="1">
      <c r="A35" s="92">
        <v>2019</v>
      </c>
      <c r="B35" s="1043">
        <v>1024800</v>
      </c>
      <c r="C35" s="1035">
        <v>0.92500000000000004</v>
      </c>
      <c r="D35" s="1035">
        <v>0.91600000000000004</v>
      </c>
      <c r="E35" s="341">
        <v>0.93400000000000005</v>
      </c>
      <c r="F35" s="366">
        <v>175300</v>
      </c>
      <c r="G35" s="1035">
        <v>0.94</v>
      </c>
      <c r="H35" s="1035">
        <v>0.92200000000000004</v>
      </c>
      <c r="I35" s="1035">
        <v>0.95399999999999996</v>
      </c>
      <c r="K35" s="8"/>
    </row>
    <row r="36" spans="1:11" s="1182" customFormat="1">
      <c r="A36" s="1038">
        <v>2020</v>
      </c>
      <c r="B36" s="1045">
        <v>1024200</v>
      </c>
      <c r="C36" s="1037">
        <v>0.92700000000000005</v>
      </c>
      <c r="D36" s="1037">
        <v>0.91800000000000004</v>
      </c>
      <c r="E36" s="343">
        <v>0.93600000000000005</v>
      </c>
      <c r="F36" s="374">
        <v>185200</v>
      </c>
      <c r="G36" s="1037">
        <v>0.92600000000000005</v>
      </c>
      <c r="H36" s="1037">
        <v>0.90800000000000003</v>
      </c>
      <c r="I36" s="1037">
        <v>0.94199999999999995</v>
      </c>
      <c r="K36" s="8"/>
    </row>
    <row r="37" spans="1:11" s="1182" customFormat="1">
      <c r="K37" s="8"/>
    </row>
    <row r="38" spans="1:11" s="1182" customFormat="1" ht="14.15" customHeight="1">
      <c r="A38" s="2779" t="s">
        <v>664</v>
      </c>
      <c r="B38" s="2780"/>
      <c r="C38" s="2780"/>
      <c r="D38" s="2780"/>
      <c r="E38" s="2780"/>
      <c r="F38" s="2780"/>
      <c r="G38" s="2780"/>
      <c r="H38" s="2780"/>
      <c r="I38" s="2780"/>
      <c r="K38" s="8"/>
    </row>
    <row r="39" spans="1:11" s="1182" customFormat="1">
      <c r="K39" s="8"/>
    </row>
    <row r="40" spans="1:11" s="1182" customFormat="1" ht="59.5" customHeight="1">
      <c r="A40" s="2795" t="s">
        <v>665</v>
      </c>
      <c r="B40" s="2795"/>
      <c r="C40" s="2795"/>
      <c r="D40" s="2795"/>
      <c r="E40" s="2795"/>
      <c r="F40" s="2795"/>
      <c r="G40" s="2795"/>
      <c r="H40" s="2795"/>
      <c r="I40" s="2795"/>
      <c r="K40" s="8"/>
    </row>
  </sheetData>
  <mergeCells count="14">
    <mergeCell ref="A1:I1"/>
    <mergeCell ref="A3:I3"/>
    <mergeCell ref="A5:A7"/>
    <mergeCell ref="B5:I5"/>
    <mergeCell ref="B6:E6"/>
    <mergeCell ref="F6:I6"/>
    <mergeCell ref="A38:I38"/>
    <mergeCell ref="A40:I40"/>
    <mergeCell ref="A19:I19"/>
    <mergeCell ref="A22:I22"/>
    <mergeCell ref="A24:A26"/>
    <mergeCell ref="B24:I24"/>
    <mergeCell ref="B25:E25"/>
    <mergeCell ref="F25:I25"/>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D1C9-0981-494A-A856-6F35EA8B89F8}">
  <dimension ref="A1:Z39"/>
  <sheetViews>
    <sheetView workbookViewId="0">
      <selection activeCell="D14" sqref="D14"/>
    </sheetView>
  </sheetViews>
  <sheetFormatPr defaultColWidth="9" defaultRowHeight="14"/>
  <cols>
    <col min="1" max="1" width="35.5" customWidth="1"/>
    <col min="2" max="17" width="9.58203125" customWidth="1"/>
  </cols>
  <sheetData>
    <row r="1" spans="1:26" ht="25" customHeight="1">
      <c r="A1" s="2453" t="s">
        <v>1151</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row>
    <row r="2" spans="1:26">
      <c r="A2" s="1345"/>
    </row>
    <row r="3" spans="1:26" ht="18" customHeight="1">
      <c r="A3" s="2454" t="s">
        <v>1152</v>
      </c>
      <c r="B3" s="2457" t="s">
        <v>85</v>
      </c>
      <c r="C3" s="2458"/>
      <c r="D3" s="2458"/>
      <c r="E3" s="2458"/>
      <c r="F3" s="2458"/>
      <c r="G3" s="2458"/>
      <c r="H3" s="2458"/>
      <c r="I3" s="2458"/>
      <c r="J3" s="2458"/>
      <c r="K3" s="2458"/>
      <c r="L3" s="2458"/>
      <c r="M3" s="2458"/>
      <c r="N3" s="2458"/>
      <c r="O3" s="2458"/>
      <c r="P3" s="2458"/>
      <c r="Q3" s="2458"/>
      <c r="R3" s="2458"/>
      <c r="S3" s="2458"/>
      <c r="T3" s="2458"/>
      <c r="U3" s="2458"/>
      <c r="V3" s="2458"/>
      <c r="W3" s="2458"/>
      <c r="X3" s="2458"/>
      <c r="Y3" s="2458"/>
    </row>
    <row r="4" spans="1:26" ht="18" customHeight="1">
      <c r="A4" s="2455"/>
      <c r="B4" s="2473" t="s">
        <v>173</v>
      </c>
      <c r="C4" s="2474"/>
      <c r="D4" s="2473" t="s">
        <v>173</v>
      </c>
      <c r="E4" s="2474"/>
      <c r="F4" s="2473" t="s">
        <v>173</v>
      </c>
      <c r="G4" s="2474"/>
      <c r="H4" s="2473" t="s">
        <v>173</v>
      </c>
      <c r="I4" s="2474"/>
      <c r="J4" s="2473" t="s">
        <v>173</v>
      </c>
      <c r="K4" s="2474"/>
      <c r="L4" s="2473" t="s">
        <v>173</v>
      </c>
      <c r="M4" s="2474"/>
      <c r="N4" s="2473" t="s">
        <v>173</v>
      </c>
      <c r="O4" s="2474"/>
      <c r="P4" s="2473" t="s">
        <v>173</v>
      </c>
      <c r="Q4" s="2488"/>
      <c r="R4" s="2473" t="s">
        <v>173</v>
      </c>
      <c r="S4" s="2488"/>
      <c r="T4" s="2473" t="s">
        <v>173</v>
      </c>
      <c r="U4" s="2488"/>
      <c r="V4" s="2473" t="s">
        <v>173</v>
      </c>
      <c r="W4" s="2488"/>
      <c r="X4" s="2459" t="s">
        <v>173</v>
      </c>
      <c r="Y4" s="2493"/>
      <c r="Z4" s="29"/>
    </row>
    <row r="5" spans="1:26" ht="18" customHeight="1">
      <c r="A5" s="2455"/>
      <c r="B5" s="2473">
        <v>2010</v>
      </c>
      <c r="C5" s="2474"/>
      <c r="D5" s="2473">
        <v>2011</v>
      </c>
      <c r="E5" s="2474"/>
      <c r="F5" s="2473">
        <v>2012</v>
      </c>
      <c r="G5" s="2474"/>
      <c r="H5" s="2473">
        <v>2013</v>
      </c>
      <c r="I5" s="2474"/>
      <c r="J5" s="2473">
        <v>2014</v>
      </c>
      <c r="K5" s="2474"/>
      <c r="L5" s="2473">
        <v>2015</v>
      </c>
      <c r="M5" s="2474"/>
      <c r="N5" s="2473">
        <v>2016</v>
      </c>
      <c r="O5" s="2474"/>
      <c r="P5" s="2473">
        <v>2017</v>
      </c>
      <c r="Q5" s="2488"/>
      <c r="R5" s="2473">
        <v>2018</v>
      </c>
      <c r="S5" s="2488"/>
      <c r="T5" s="2473">
        <v>2019</v>
      </c>
      <c r="U5" s="2488"/>
      <c r="V5" s="2473" t="s">
        <v>974</v>
      </c>
      <c r="W5" s="2488"/>
      <c r="X5" s="2459">
        <v>2021</v>
      </c>
      <c r="Y5" s="2493"/>
      <c r="Z5" s="29"/>
    </row>
    <row r="6" spans="1:26" s="433" customFormat="1" ht="30">
      <c r="A6" s="2456"/>
      <c r="B6" s="46" t="s">
        <v>975</v>
      </c>
      <c r="C6" s="271" t="s">
        <v>976</v>
      </c>
      <c r="D6" s="46" t="s">
        <v>975</v>
      </c>
      <c r="E6" s="271" t="s">
        <v>976</v>
      </c>
      <c r="F6" s="46" t="s">
        <v>975</v>
      </c>
      <c r="G6" s="271" t="s">
        <v>976</v>
      </c>
      <c r="H6" s="46" t="s">
        <v>975</v>
      </c>
      <c r="I6" s="271" t="s">
        <v>976</v>
      </c>
      <c r="J6" s="46" t="s">
        <v>975</v>
      </c>
      <c r="K6" s="271" t="s">
        <v>976</v>
      </c>
      <c r="L6" s="46" t="s">
        <v>975</v>
      </c>
      <c r="M6" s="271" t="s">
        <v>976</v>
      </c>
      <c r="N6" s="46" t="s">
        <v>975</v>
      </c>
      <c r="O6" s="271" t="s">
        <v>976</v>
      </c>
      <c r="P6" s="46" t="s">
        <v>975</v>
      </c>
      <c r="Q6" s="272" t="s">
        <v>976</v>
      </c>
      <c r="R6" s="46" t="s">
        <v>975</v>
      </c>
      <c r="S6" s="272" t="s">
        <v>976</v>
      </c>
      <c r="T6" s="46" t="s">
        <v>975</v>
      </c>
      <c r="U6" s="272" t="s">
        <v>976</v>
      </c>
      <c r="V6" s="46" t="s">
        <v>975</v>
      </c>
      <c r="W6" s="272" t="s">
        <v>976</v>
      </c>
      <c r="X6" s="46" t="s">
        <v>975</v>
      </c>
      <c r="Y6" s="272" t="s">
        <v>976</v>
      </c>
      <c r="Z6" s="43"/>
    </row>
    <row r="7" spans="1:26" s="7" customFormat="1" ht="15.5" thickBot="1">
      <c r="A7" s="1241" t="s">
        <v>1153</v>
      </c>
      <c r="B7" s="1346">
        <v>271459</v>
      </c>
      <c r="C7" s="1347" t="s">
        <v>978</v>
      </c>
      <c r="D7" s="1348">
        <v>293190</v>
      </c>
      <c r="E7" s="1349" t="s">
        <v>979</v>
      </c>
      <c r="F7" s="1350">
        <v>292180</v>
      </c>
      <c r="G7" s="1347" t="s">
        <v>980</v>
      </c>
      <c r="H7" s="1348">
        <v>294236</v>
      </c>
      <c r="I7" s="1349" t="s">
        <v>981</v>
      </c>
      <c r="J7" s="1350">
        <v>292090</v>
      </c>
      <c r="K7" s="1347" t="s">
        <v>982</v>
      </c>
      <c r="L7" s="1351">
        <v>306375</v>
      </c>
      <c r="M7" s="1349" t="s">
        <v>983</v>
      </c>
      <c r="N7" s="1352">
        <v>299446</v>
      </c>
      <c r="O7" s="1347" t="s">
        <v>984</v>
      </c>
      <c r="P7" s="1353">
        <v>299227</v>
      </c>
      <c r="Q7" s="1349" t="s">
        <v>985</v>
      </c>
      <c r="R7" s="1354">
        <v>312398</v>
      </c>
      <c r="S7" s="1347" t="s">
        <v>986</v>
      </c>
      <c r="T7" s="1355">
        <v>281569</v>
      </c>
      <c r="U7" s="1349" t="s">
        <v>987</v>
      </c>
      <c r="V7" s="1252"/>
      <c r="W7" s="1253"/>
      <c r="X7" s="1356">
        <v>304339</v>
      </c>
      <c r="Y7" s="1357" t="s">
        <v>988</v>
      </c>
      <c r="Z7" s="1256"/>
    </row>
    <row r="8" spans="1:26" s="7" customFormat="1">
      <c r="A8" s="1257" t="s">
        <v>1154</v>
      </c>
      <c r="B8" s="1258">
        <v>0.67900000000000005</v>
      </c>
      <c r="C8" s="1259" t="s">
        <v>1155</v>
      </c>
      <c r="D8" s="1260">
        <v>0.65600000000000003</v>
      </c>
      <c r="E8" s="1261" t="s">
        <v>1156</v>
      </c>
      <c r="F8" s="1262">
        <v>0.66800000000000004</v>
      </c>
      <c r="G8" s="1259" t="s">
        <v>1157</v>
      </c>
      <c r="H8" s="1260">
        <v>0.67600000000000005</v>
      </c>
      <c r="I8" s="1261" t="s">
        <v>1158</v>
      </c>
      <c r="J8" s="1262">
        <v>0.66900000000000004</v>
      </c>
      <c r="K8" s="1259" t="s">
        <v>1159</v>
      </c>
      <c r="L8" s="1263">
        <v>0.69699999999999995</v>
      </c>
      <c r="M8" s="1261" t="s">
        <v>1158</v>
      </c>
      <c r="N8" s="1264">
        <v>0.70499999999999996</v>
      </c>
      <c r="O8" s="1259" t="s">
        <v>1155</v>
      </c>
      <c r="P8" s="1265">
        <v>0.70299999999999996</v>
      </c>
      <c r="Q8" s="1261" t="s">
        <v>1158</v>
      </c>
      <c r="R8" s="1266">
        <v>0.68400000000000005</v>
      </c>
      <c r="S8" s="1259" t="s">
        <v>1158</v>
      </c>
      <c r="T8" s="1267">
        <v>0.67799999999999994</v>
      </c>
      <c r="U8" s="1261" t="s">
        <v>1160</v>
      </c>
      <c r="V8" s="1268"/>
      <c r="W8" s="1269"/>
      <c r="X8" s="1270">
        <v>0.66900000000000004</v>
      </c>
      <c r="Y8" s="1271" t="s">
        <v>1155</v>
      </c>
      <c r="Z8" s="78"/>
    </row>
    <row r="9" spans="1:26" s="7" customFormat="1">
      <c r="A9" s="1293" t="s">
        <v>1161</v>
      </c>
      <c r="B9" s="1294">
        <v>0.35699999999999998</v>
      </c>
      <c r="C9" s="1273" t="s">
        <v>1162</v>
      </c>
      <c r="D9" s="1295">
        <v>0.36499999999999999</v>
      </c>
      <c r="E9" s="1275" t="s">
        <v>1156</v>
      </c>
      <c r="F9" s="1296">
        <v>0.36599999999999999</v>
      </c>
      <c r="G9" s="1273" t="s">
        <v>1158</v>
      </c>
      <c r="H9" s="1295">
        <v>0.35399999999999998</v>
      </c>
      <c r="I9" s="1275" t="s">
        <v>1158</v>
      </c>
      <c r="J9" s="1296">
        <v>0.38300000000000001</v>
      </c>
      <c r="K9" s="1273" t="s">
        <v>1155</v>
      </c>
      <c r="L9" s="1297">
        <v>0.36</v>
      </c>
      <c r="M9" s="1275" t="s">
        <v>1162</v>
      </c>
      <c r="N9" s="1298">
        <v>0.38200000000000001</v>
      </c>
      <c r="O9" s="1273" t="s">
        <v>1162</v>
      </c>
      <c r="P9" s="1299">
        <v>0.39200000000000002</v>
      </c>
      <c r="Q9" s="1275" t="s">
        <v>1158</v>
      </c>
      <c r="R9" s="1300">
        <v>0.38500000000000001</v>
      </c>
      <c r="S9" s="1273" t="s">
        <v>1010</v>
      </c>
      <c r="T9" s="1301">
        <v>0.41499999999999998</v>
      </c>
      <c r="U9" s="1275" t="s">
        <v>1163</v>
      </c>
      <c r="V9" s="1282"/>
      <c r="W9" s="1283"/>
      <c r="X9" s="1176">
        <v>0.42599999999999999</v>
      </c>
      <c r="Y9" s="639" t="s">
        <v>1160</v>
      </c>
      <c r="Z9" s="78"/>
    </row>
    <row r="10" spans="1:26" s="7" customFormat="1">
      <c r="A10" s="1293" t="s">
        <v>1164</v>
      </c>
      <c r="B10" s="1294">
        <v>7.2999999999999995E-2</v>
      </c>
      <c r="C10" s="1273" t="s">
        <v>991</v>
      </c>
      <c r="D10" s="1295">
        <v>7.0000000000000007E-2</v>
      </c>
      <c r="E10" s="1275" t="s">
        <v>992</v>
      </c>
      <c r="F10" s="1296">
        <v>5.8000000000000003E-2</v>
      </c>
      <c r="G10" s="1273" t="s">
        <v>995</v>
      </c>
      <c r="H10" s="1295">
        <v>6.4000000000000001E-2</v>
      </c>
      <c r="I10" s="1275" t="s">
        <v>991</v>
      </c>
      <c r="J10" s="1296">
        <v>4.7E-2</v>
      </c>
      <c r="K10" s="1273" t="s">
        <v>993</v>
      </c>
      <c r="L10" s="1297">
        <v>3.9E-2</v>
      </c>
      <c r="M10" s="1275" t="s">
        <v>993</v>
      </c>
      <c r="N10" s="1298">
        <v>2.3E-2</v>
      </c>
      <c r="O10" s="1273" t="s">
        <v>1117</v>
      </c>
      <c r="P10" s="1299">
        <v>3.3000000000000002E-2</v>
      </c>
      <c r="Q10" s="1275" t="s">
        <v>993</v>
      </c>
      <c r="R10" s="1300">
        <v>3.5000000000000003E-2</v>
      </c>
      <c r="S10" s="1273" t="s">
        <v>1062</v>
      </c>
      <c r="T10" s="1301">
        <v>3.3000000000000002E-2</v>
      </c>
      <c r="U10" s="1275" t="s">
        <v>993</v>
      </c>
      <c r="V10" s="1282"/>
      <c r="W10" s="1283"/>
      <c r="X10" s="1176">
        <v>3.7999999999999999E-2</v>
      </c>
      <c r="Y10" s="639" t="s">
        <v>993</v>
      </c>
    </row>
    <row r="11" spans="1:26" ht="30.5" customHeight="1">
      <c r="A11" s="2588" t="s">
        <v>1048</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90"/>
    </row>
    <row r="12" spans="1:26">
      <c r="A12" s="1345"/>
    </row>
    <row r="13" spans="1:26" ht="14" customHeight="1">
      <c r="A13" s="3099" t="s">
        <v>1049</v>
      </c>
      <c r="B13" s="3099"/>
      <c r="C13" s="3099"/>
      <c r="D13" s="3099"/>
      <c r="E13" s="3099"/>
      <c r="F13" s="3099"/>
      <c r="G13" s="3099"/>
      <c r="H13" s="3099"/>
      <c r="I13" s="3099"/>
      <c r="J13" s="3099"/>
      <c r="K13" s="3099"/>
      <c r="L13" s="3099"/>
      <c r="M13" s="3099"/>
      <c r="N13" s="3099"/>
      <c r="O13" s="3099"/>
      <c r="P13" s="3099"/>
      <c r="Q13" s="3099"/>
      <c r="R13" s="3099"/>
      <c r="S13" s="3099"/>
      <c r="T13" s="3099"/>
      <c r="U13" s="3099"/>
      <c r="V13" s="3099"/>
      <c r="W13" s="3099"/>
    </row>
    <row r="14" spans="1:26">
      <c r="A14" s="1345"/>
    </row>
    <row r="15" spans="1:26">
      <c r="A15" s="1345"/>
    </row>
    <row r="16" spans="1:26" ht="18" customHeight="1">
      <c r="A16" s="2454" t="s">
        <v>1152</v>
      </c>
      <c r="B16" s="2457" t="s">
        <v>85</v>
      </c>
      <c r="C16" s="2458"/>
      <c r="D16" s="2458"/>
      <c r="E16" s="2458"/>
      <c r="F16" s="2458"/>
      <c r="G16" s="2458"/>
      <c r="H16" s="2458"/>
      <c r="I16" s="2458"/>
      <c r="J16" s="2458"/>
      <c r="K16" s="2458"/>
      <c r="L16" s="2458"/>
      <c r="M16" s="2458"/>
      <c r="N16" s="2458"/>
      <c r="O16" s="2458"/>
      <c r="P16" s="2458"/>
      <c r="Q16" s="2458"/>
      <c r="R16" s="2458"/>
      <c r="S16" s="2458"/>
      <c r="T16" s="2458"/>
      <c r="U16" s="2458"/>
      <c r="V16" s="2458"/>
      <c r="W16" s="2458"/>
      <c r="X16" s="2458"/>
      <c r="Y16" s="2458"/>
    </row>
    <row r="17" spans="1:26" ht="18" customHeight="1">
      <c r="A17" s="2455"/>
      <c r="B17" s="2473" t="s">
        <v>1050</v>
      </c>
      <c r="C17" s="2474"/>
      <c r="D17" s="2473" t="s">
        <v>1050</v>
      </c>
      <c r="E17" s="2474"/>
      <c r="F17" s="2473" t="s">
        <v>1050</v>
      </c>
      <c r="G17" s="2474"/>
      <c r="H17" s="2473" t="s">
        <v>1050</v>
      </c>
      <c r="I17" s="2474"/>
      <c r="J17" s="2473" t="s">
        <v>1050</v>
      </c>
      <c r="K17" s="2474"/>
      <c r="L17" s="2473" t="s">
        <v>1050</v>
      </c>
      <c r="M17" s="2474"/>
      <c r="N17" s="2473" t="s">
        <v>1050</v>
      </c>
      <c r="O17" s="2474"/>
      <c r="P17" s="2473" t="s">
        <v>1050</v>
      </c>
      <c r="Q17" s="2488"/>
      <c r="R17" s="2473" t="s">
        <v>1050</v>
      </c>
      <c r="S17" s="2488"/>
      <c r="T17" s="2473" t="s">
        <v>1050</v>
      </c>
      <c r="U17" s="2488"/>
      <c r="V17" s="2473" t="s">
        <v>1050</v>
      </c>
      <c r="W17" s="2488"/>
      <c r="X17" s="2473" t="s">
        <v>1050</v>
      </c>
      <c r="Y17" s="2488"/>
      <c r="Z17" s="29"/>
    </row>
    <row r="18" spans="1:26" ht="18" customHeight="1">
      <c r="A18" s="2455"/>
      <c r="B18" s="2473">
        <v>2010</v>
      </c>
      <c r="C18" s="2474"/>
      <c r="D18" s="2473">
        <v>2011</v>
      </c>
      <c r="E18" s="2474"/>
      <c r="F18" s="2473">
        <v>2012</v>
      </c>
      <c r="G18" s="2474"/>
      <c r="H18" s="2473">
        <v>2013</v>
      </c>
      <c r="I18" s="2474"/>
      <c r="J18" s="2473">
        <v>2014</v>
      </c>
      <c r="K18" s="2474"/>
      <c r="L18" s="2473">
        <v>2015</v>
      </c>
      <c r="M18" s="2474"/>
      <c r="N18" s="2473">
        <v>2016</v>
      </c>
      <c r="O18" s="2474"/>
      <c r="P18" s="2473">
        <v>2017</v>
      </c>
      <c r="Q18" s="2488"/>
      <c r="R18" s="2473">
        <v>2018</v>
      </c>
      <c r="S18" s="2488"/>
      <c r="T18" s="2473">
        <v>2019</v>
      </c>
      <c r="U18" s="2488"/>
      <c r="V18" s="2473" t="s">
        <v>974</v>
      </c>
      <c r="W18" s="2488"/>
      <c r="X18" s="2459">
        <v>2021</v>
      </c>
      <c r="Y18" s="2493"/>
      <c r="Z18" s="29"/>
    </row>
    <row r="19" spans="1:26" s="433" customFormat="1" ht="30">
      <c r="A19" s="2456"/>
      <c r="B19" s="46" t="s">
        <v>975</v>
      </c>
      <c r="C19" s="271" t="s">
        <v>976</v>
      </c>
      <c r="D19" s="46" t="s">
        <v>975</v>
      </c>
      <c r="E19" s="271" t="s">
        <v>976</v>
      </c>
      <c r="F19" s="46" t="s">
        <v>975</v>
      </c>
      <c r="G19" s="271" t="s">
        <v>976</v>
      </c>
      <c r="H19" s="46" t="s">
        <v>975</v>
      </c>
      <c r="I19" s="271" t="s">
        <v>976</v>
      </c>
      <c r="J19" s="46" t="s">
        <v>975</v>
      </c>
      <c r="K19" s="271" t="s">
        <v>976</v>
      </c>
      <c r="L19" s="46" t="s">
        <v>975</v>
      </c>
      <c r="M19" s="271" t="s">
        <v>976</v>
      </c>
      <c r="N19" s="46" t="s">
        <v>975</v>
      </c>
      <c r="O19" s="271" t="s">
        <v>976</v>
      </c>
      <c r="P19" s="46" t="s">
        <v>975</v>
      </c>
      <c r="Q19" s="272" t="s">
        <v>976</v>
      </c>
      <c r="R19" s="46" t="s">
        <v>975</v>
      </c>
      <c r="S19" s="272" t="s">
        <v>976</v>
      </c>
      <c r="T19" s="46" t="s">
        <v>975</v>
      </c>
      <c r="U19" s="272" t="s">
        <v>976</v>
      </c>
      <c r="V19" s="46" t="s">
        <v>975</v>
      </c>
      <c r="W19" s="272" t="s">
        <v>976</v>
      </c>
      <c r="X19" s="46" t="s">
        <v>975</v>
      </c>
      <c r="Y19" s="272" t="s">
        <v>976</v>
      </c>
      <c r="Z19" s="43"/>
    </row>
    <row r="20" spans="1:26" s="7" customFormat="1" ht="15.5" thickBot="1">
      <c r="A20" s="1241" t="s">
        <v>1153</v>
      </c>
      <c r="B20" s="1358">
        <v>491584</v>
      </c>
      <c r="C20" s="1347" t="s">
        <v>1051</v>
      </c>
      <c r="D20" s="1359">
        <v>509536</v>
      </c>
      <c r="E20" s="1349" t="s">
        <v>1052</v>
      </c>
      <c r="F20" s="1358">
        <v>517738</v>
      </c>
      <c r="G20" s="1347" t="s">
        <v>1053</v>
      </c>
      <c r="H20" s="1359">
        <v>549538</v>
      </c>
      <c r="I20" s="1349" t="s">
        <v>1054</v>
      </c>
      <c r="J20" s="1360">
        <v>546228</v>
      </c>
      <c r="K20" s="1347" t="s">
        <v>1055</v>
      </c>
      <c r="L20" s="1361">
        <v>556980</v>
      </c>
      <c r="M20" s="1349" t="s">
        <v>1056</v>
      </c>
      <c r="N20" s="1358">
        <v>571675</v>
      </c>
      <c r="O20" s="1347" t="s">
        <v>1057</v>
      </c>
      <c r="P20" s="1359">
        <v>605382</v>
      </c>
      <c r="Q20" s="1349" t="s">
        <v>1058</v>
      </c>
      <c r="R20" s="773">
        <v>617079</v>
      </c>
      <c r="S20" s="1347" t="s">
        <v>1059</v>
      </c>
      <c r="T20" s="1362">
        <v>595668</v>
      </c>
      <c r="U20" s="1349" t="s">
        <v>1060</v>
      </c>
      <c r="V20" s="1252"/>
      <c r="W20" s="1253"/>
      <c r="X20" s="1356">
        <v>668425</v>
      </c>
      <c r="Y20" s="1357" t="s">
        <v>1061</v>
      </c>
      <c r="Z20" s="1256"/>
    </row>
    <row r="21" spans="1:26" s="7" customFormat="1">
      <c r="A21" s="1257" t="s">
        <v>1154</v>
      </c>
      <c r="B21" s="1313">
        <v>0.68200000000000005</v>
      </c>
      <c r="C21" s="1259" t="s">
        <v>1165</v>
      </c>
      <c r="D21" s="1314">
        <v>0.66200000000000003</v>
      </c>
      <c r="E21" s="1261" t="s">
        <v>1165</v>
      </c>
      <c r="F21" s="1313">
        <v>0.65900000000000003</v>
      </c>
      <c r="G21" s="1259" t="s">
        <v>1025</v>
      </c>
      <c r="H21" s="1314">
        <v>0.67</v>
      </c>
      <c r="I21" s="1261" t="s">
        <v>1010</v>
      </c>
      <c r="J21" s="1315">
        <v>0.67400000000000004</v>
      </c>
      <c r="K21" s="1259" t="s">
        <v>1010</v>
      </c>
      <c r="L21" s="1316">
        <v>0.69599999999999995</v>
      </c>
      <c r="M21" s="1261" t="s">
        <v>1024</v>
      </c>
      <c r="N21" s="1313">
        <v>0.70099999999999996</v>
      </c>
      <c r="O21" s="1259" t="s">
        <v>1011</v>
      </c>
      <c r="P21" s="1314">
        <v>0.70499999999999996</v>
      </c>
      <c r="Q21" s="1261" t="s">
        <v>1010</v>
      </c>
      <c r="R21" s="1317">
        <v>0.69700000000000006</v>
      </c>
      <c r="S21" s="1259" t="s">
        <v>1011</v>
      </c>
      <c r="T21" s="1318">
        <v>0.68500000000000005</v>
      </c>
      <c r="U21" s="1261" t="s">
        <v>1010</v>
      </c>
      <c r="V21" s="1268"/>
      <c r="W21" s="1269"/>
      <c r="X21" s="1270">
        <v>0.68899999999999995</v>
      </c>
      <c r="Y21" s="1271" t="s">
        <v>1011</v>
      </c>
      <c r="Z21" s="78"/>
    </row>
    <row r="22" spans="1:26" s="7" customFormat="1">
      <c r="A22" s="1293" t="s">
        <v>1161</v>
      </c>
      <c r="B22" s="1328">
        <v>0.30399999999999999</v>
      </c>
      <c r="C22" s="1273" t="s">
        <v>1010</v>
      </c>
      <c r="D22" s="1329">
        <v>0.318</v>
      </c>
      <c r="E22" s="1275" t="s">
        <v>1011</v>
      </c>
      <c r="F22" s="1328">
        <v>0.32600000000000001</v>
      </c>
      <c r="G22" s="1273" t="s">
        <v>1024</v>
      </c>
      <c r="H22" s="1329">
        <v>0.317</v>
      </c>
      <c r="I22" s="1275" t="s">
        <v>1011</v>
      </c>
      <c r="J22" s="1321">
        <v>0.34100000000000003</v>
      </c>
      <c r="K22" s="1273" t="s">
        <v>1011</v>
      </c>
      <c r="L22" s="1330">
        <v>0.33500000000000002</v>
      </c>
      <c r="M22" s="1275" t="s">
        <v>1024</v>
      </c>
      <c r="N22" s="1328">
        <v>0.35199999999999998</v>
      </c>
      <c r="O22" s="1273" t="s">
        <v>1011</v>
      </c>
      <c r="P22" s="1329">
        <v>0.34899999999999998</v>
      </c>
      <c r="Q22" s="1275" t="s">
        <v>1011</v>
      </c>
      <c r="R22" s="1331">
        <v>0.34299999999999997</v>
      </c>
      <c r="S22" s="1273" t="s">
        <v>1024</v>
      </c>
      <c r="T22" s="1086">
        <v>0.36700000000000005</v>
      </c>
      <c r="U22" s="1275" t="s">
        <v>1025</v>
      </c>
      <c r="V22" s="1282"/>
      <c r="W22" s="1283"/>
      <c r="X22" s="1176">
        <v>0.35699999999999998</v>
      </c>
      <c r="Y22" s="639" t="s">
        <v>1025</v>
      </c>
      <c r="Z22" s="78"/>
    </row>
    <row r="23" spans="1:26" s="7" customFormat="1">
      <c r="A23" s="1293" t="s">
        <v>1164</v>
      </c>
      <c r="B23" s="1328">
        <v>0.105</v>
      </c>
      <c r="C23" s="1273" t="s">
        <v>992</v>
      </c>
      <c r="D23" s="1329">
        <v>0.10199999999999999</v>
      </c>
      <c r="E23" s="1275" t="s">
        <v>992</v>
      </c>
      <c r="F23" s="1328">
        <v>9.9000000000000005E-2</v>
      </c>
      <c r="G23" s="1273" t="s">
        <v>992</v>
      </c>
      <c r="H23" s="1329">
        <v>0.10199999999999999</v>
      </c>
      <c r="I23" s="1275" t="s">
        <v>992</v>
      </c>
      <c r="J23" s="1321">
        <v>7.4999999999999997E-2</v>
      </c>
      <c r="K23" s="1273" t="s">
        <v>992</v>
      </c>
      <c r="L23" s="1330">
        <v>5.8999999999999997E-2</v>
      </c>
      <c r="M23" s="1275" t="s">
        <v>993</v>
      </c>
      <c r="N23" s="1328">
        <v>4.7E-2</v>
      </c>
      <c r="O23" s="1273" t="s">
        <v>1117</v>
      </c>
      <c r="P23" s="1329">
        <v>5.5E-2</v>
      </c>
      <c r="Q23" s="1275" t="s">
        <v>993</v>
      </c>
      <c r="R23" s="1331">
        <v>6.2E-2</v>
      </c>
      <c r="S23" s="1273" t="s">
        <v>992</v>
      </c>
      <c r="T23" s="1086">
        <v>5.7999999999999996E-2</v>
      </c>
      <c r="U23" s="1275" t="s">
        <v>1062</v>
      </c>
      <c r="V23" s="1282"/>
      <c r="W23" s="1283"/>
      <c r="X23" s="1176">
        <v>6.9000000000000006E-2</v>
      </c>
      <c r="Y23" s="639" t="s">
        <v>992</v>
      </c>
    </row>
    <row r="24" spans="1:26" ht="28" customHeight="1">
      <c r="A24" s="2588" t="s">
        <v>1048</v>
      </c>
      <c r="B24" s="2589"/>
      <c r="C24" s="2589"/>
      <c r="D24" s="2589"/>
      <c r="E24" s="2589"/>
      <c r="F24" s="2589"/>
      <c r="G24" s="2589"/>
      <c r="H24" s="2589"/>
      <c r="I24" s="2589"/>
      <c r="J24" s="2589"/>
      <c r="K24" s="2589"/>
      <c r="L24" s="2589"/>
      <c r="M24" s="2589"/>
      <c r="N24" s="2589"/>
      <c r="O24" s="2589"/>
      <c r="P24" s="2589"/>
      <c r="Q24" s="2589"/>
      <c r="R24" s="2589"/>
      <c r="S24" s="2589"/>
      <c r="T24" s="2589"/>
      <c r="U24" s="2589"/>
      <c r="V24" s="2589"/>
      <c r="W24" s="2589"/>
      <c r="X24" s="2589"/>
      <c r="Y24" s="2590"/>
    </row>
    <row r="25" spans="1:26">
      <c r="A25" s="1345"/>
    </row>
    <row r="26" spans="1:26" ht="14" customHeight="1">
      <c r="A26" s="3099" t="s">
        <v>1049</v>
      </c>
      <c r="B26" s="3099"/>
      <c r="C26" s="3099"/>
      <c r="D26" s="3099"/>
      <c r="E26" s="3099"/>
      <c r="F26" s="3099"/>
      <c r="G26" s="3099"/>
      <c r="H26" s="3099"/>
      <c r="I26" s="3099"/>
      <c r="J26" s="3099"/>
      <c r="K26" s="3099"/>
      <c r="L26" s="3099"/>
      <c r="M26" s="3099"/>
      <c r="N26" s="3099"/>
      <c r="O26" s="3099"/>
      <c r="P26" s="3099"/>
      <c r="Q26" s="3099"/>
      <c r="R26" s="3099"/>
      <c r="S26" s="3099"/>
      <c r="T26" s="3099"/>
      <c r="U26" s="3099"/>
      <c r="V26" s="3099"/>
      <c r="W26" s="3099"/>
    </row>
    <row r="27" spans="1:26">
      <c r="A27" s="1345"/>
    </row>
    <row r="28" spans="1:26">
      <c r="A28" s="1345"/>
    </row>
    <row r="29" spans="1:26" ht="18" customHeight="1">
      <c r="A29" s="2454" t="s">
        <v>1152</v>
      </c>
      <c r="B29" s="2457" t="s">
        <v>1105</v>
      </c>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row>
    <row r="30" spans="1:26" ht="18" customHeight="1">
      <c r="A30" s="2455"/>
      <c r="B30" s="2473" t="s">
        <v>173</v>
      </c>
      <c r="C30" s="2474"/>
      <c r="D30" s="2473" t="s">
        <v>173</v>
      </c>
      <c r="E30" s="2474"/>
      <c r="F30" s="2473" t="s">
        <v>173</v>
      </c>
      <c r="G30" s="2474"/>
      <c r="H30" s="2473" t="s">
        <v>173</v>
      </c>
      <c r="I30" s="2474"/>
      <c r="J30" s="2473" t="s">
        <v>173</v>
      </c>
      <c r="K30" s="2474"/>
      <c r="L30" s="2473" t="s">
        <v>173</v>
      </c>
      <c r="M30" s="2474"/>
      <c r="N30" s="2473" t="s">
        <v>173</v>
      </c>
      <c r="O30" s="2474"/>
      <c r="P30" s="2473" t="s">
        <v>173</v>
      </c>
      <c r="Q30" s="2488"/>
      <c r="R30" s="2473" t="s">
        <v>173</v>
      </c>
      <c r="S30" s="2488"/>
      <c r="T30" s="2473" t="s">
        <v>173</v>
      </c>
      <c r="U30" s="2488"/>
      <c r="V30" s="2473" t="s">
        <v>173</v>
      </c>
      <c r="W30" s="2488"/>
      <c r="X30" s="2459" t="s">
        <v>173</v>
      </c>
      <c r="Y30" s="2493"/>
      <c r="Z30" s="29"/>
    </row>
    <row r="31" spans="1:26" ht="18" customHeight="1">
      <c r="A31" s="2455"/>
      <c r="B31" s="2473">
        <v>2010</v>
      </c>
      <c r="C31" s="2474"/>
      <c r="D31" s="2473">
        <v>2011</v>
      </c>
      <c r="E31" s="2474"/>
      <c r="F31" s="2473">
        <v>2012</v>
      </c>
      <c r="G31" s="2474"/>
      <c r="H31" s="2473">
        <v>2013</v>
      </c>
      <c r="I31" s="2474"/>
      <c r="J31" s="2473">
        <v>2014</v>
      </c>
      <c r="K31" s="2474"/>
      <c r="L31" s="2473">
        <v>2015</v>
      </c>
      <c r="M31" s="2474"/>
      <c r="N31" s="2473">
        <v>2016</v>
      </c>
      <c r="O31" s="2474"/>
      <c r="P31" s="2473">
        <v>2017</v>
      </c>
      <c r="Q31" s="2488"/>
      <c r="R31" s="2473">
        <v>2018</v>
      </c>
      <c r="S31" s="2488"/>
      <c r="T31" s="2473">
        <v>2019</v>
      </c>
      <c r="U31" s="2488"/>
      <c r="V31" s="2473" t="s">
        <v>974</v>
      </c>
      <c r="W31" s="2488"/>
      <c r="X31" s="2459">
        <v>2021</v>
      </c>
      <c r="Y31" s="2493"/>
      <c r="Z31" s="29"/>
    </row>
    <row r="32" spans="1:26" s="433" customFormat="1" ht="30">
      <c r="A32" s="2456"/>
      <c r="B32" s="46" t="s">
        <v>975</v>
      </c>
      <c r="C32" s="271" t="s">
        <v>976</v>
      </c>
      <c r="D32" s="46" t="s">
        <v>975</v>
      </c>
      <c r="E32" s="271" t="s">
        <v>976</v>
      </c>
      <c r="F32" s="46" t="s">
        <v>975</v>
      </c>
      <c r="G32" s="271" t="s">
        <v>976</v>
      </c>
      <c r="H32" s="46" t="s">
        <v>975</v>
      </c>
      <c r="I32" s="271" t="s">
        <v>976</v>
      </c>
      <c r="J32" s="46" t="s">
        <v>975</v>
      </c>
      <c r="K32" s="271" t="s">
        <v>976</v>
      </c>
      <c r="L32" s="46" t="s">
        <v>975</v>
      </c>
      <c r="M32" s="271" t="s">
        <v>976</v>
      </c>
      <c r="N32" s="46" t="s">
        <v>975</v>
      </c>
      <c r="O32" s="271" t="s">
        <v>976</v>
      </c>
      <c r="P32" s="46" t="s">
        <v>975</v>
      </c>
      <c r="Q32" s="272" t="s">
        <v>976</v>
      </c>
      <c r="R32" s="46" t="s">
        <v>975</v>
      </c>
      <c r="S32" s="272" t="s">
        <v>976</v>
      </c>
      <c r="T32" s="46" t="s">
        <v>975</v>
      </c>
      <c r="U32" s="272" t="s">
        <v>976</v>
      </c>
      <c r="V32" s="708" t="s">
        <v>975</v>
      </c>
      <c r="W32" s="712" t="s">
        <v>976</v>
      </c>
      <c r="X32" s="46" t="s">
        <v>975</v>
      </c>
      <c r="Y32" s="272" t="s">
        <v>976</v>
      </c>
      <c r="Z32" s="43"/>
    </row>
    <row r="33" spans="1:26" s="7" customFormat="1" ht="15.5" thickBot="1">
      <c r="A33" s="1241" t="s">
        <v>1153</v>
      </c>
      <c r="B33" s="1352">
        <v>1315677</v>
      </c>
      <c r="C33" s="1347" t="s">
        <v>1106</v>
      </c>
      <c r="D33" s="1353">
        <v>1326065</v>
      </c>
      <c r="E33" s="1349" t="s">
        <v>1107</v>
      </c>
      <c r="F33" s="1346">
        <v>1341708</v>
      </c>
      <c r="G33" s="1347" t="s">
        <v>1108</v>
      </c>
      <c r="H33" s="1363">
        <v>1345168</v>
      </c>
      <c r="I33" s="1349" t="s">
        <v>1109</v>
      </c>
      <c r="J33" s="1350">
        <v>1367770</v>
      </c>
      <c r="K33" s="1347" t="s">
        <v>1110</v>
      </c>
      <c r="L33" s="1348">
        <v>1375062</v>
      </c>
      <c r="M33" s="1349" t="s">
        <v>1111</v>
      </c>
      <c r="N33" s="1352">
        <v>1378730</v>
      </c>
      <c r="O33" s="1347" t="s">
        <v>1112</v>
      </c>
      <c r="P33" s="1364">
        <v>1373202</v>
      </c>
      <c r="Q33" s="1349" t="s">
        <v>1108</v>
      </c>
      <c r="R33" s="1365">
        <v>1368549</v>
      </c>
      <c r="S33" s="1347" t="s">
        <v>1113</v>
      </c>
      <c r="T33" s="1366">
        <v>1358715</v>
      </c>
      <c r="U33" s="1349" t="s">
        <v>1114</v>
      </c>
      <c r="V33" s="1252"/>
      <c r="W33" s="1253"/>
      <c r="X33" s="1367">
        <v>1381713</v>
      </c>
      <c r="Y33" s="1255" t="s">
        <v>1115</v>
      </c>
      <c r="Z33" s="1256"/>
    </row>
    <row r="34" spans="1:26" s="7" customFormat="1">
      <c r="A34" s="1257" t="s">
        <v>1154</v>
      </c>
      <c r="B34" s="1264">
        <v>0.76300000000000001</v>
      </c>
      <c r="C34" s="1259" t="s">
        <v>992</v>
      </c>
      <c r="D34" s="1265">
        <v>0.75700000000000001</v>
      </c>
      <c r="E34" s="1261" t="s">
        <v>992</v>
      </c>
      <c r="F34" s="1258">
        <v>0.755</v>
      </c>
      <c r="G34" s="1259" t="s">
        <v>995</v>
      </c>
      <c r="H34" s="1336">
        <v>0.75600000000000001</v>
      </c>
      <c r="I34" s="1261" t="s">
        <v>995</v>
      </c>
      <c r="J34" s="1262">
        <v>0.754</v>
      </c>
      <c r="K34" s="1259" t="s">
        <v>992</v>
      </c>
      <c r="L34" s="1260">
        <v>0.76500000000000001</v>
      </c>
      <c r="M34" s="1261" t="s">
        <v>993</v>
      </c>
      <c r="N34" s="1264">
        <v>0.77200000000000002</v>
      </c>
      <c r="O34" s="1259" t="s">
        <v>993</v>
      </c>
      <c r="P34" s="1265">
        <v>0.77</v>
      </c>
      <c r="Q34" s="1261" t="s">
        <v>992</v>
      </c>
      <c r="R34" s="1317">
        <v>0.76300000000000001</v>
      </c>
      <c r="S34" s="1259" t="s">
        <v>995</v>
      </c>
      <c r="T34" s="1267">
        <v>0.7609999999999999</v>
      </c>
      <c r="U34" s="1261" t="s">
        <v>995</v>
      </c>
      <c r="V34" s="1268"/>
      <c r="W34" s="1269"/>
      <c r="X34" s="1270">
        <v>0.745</v>
      </c>
      <c r="Y34" s="1271" t="s">
        <v>992</v>
      </c>
      <c r="Z34" s="78"/>
    </row>
    <row r="35" spans="1:26" s="7" customFormat="1">
      <c r="A35" s="1293" t="s">
        <v>1161</v>
      </c>
      <c r="B35" s="1298">
        <v>0.29499999999999998</v>
      </c>
      <c r="C35" s="1273" t="s">
        <v>995</v>
      </c>
      <c r="D35" s="1299">
        <v>0.30199999999999999</v>
      </c>
      <c r="E35" s="1275" t="s">
        <v>995</v>
      </c>
      <c r="F35" s="1294">
        <v>0.311</v>
      </c>
      <c r="G35" s="1273" t="s">
        <v>993</v>
      </c>
      <c r="H35" s="1341">
        <v>0.315</v>
      </c>
      <c r="I35" s="1275" t="s">
        <v>1062</v>
      </c>
      <c r="J35" s="1296">
        <v>0.33300000000000002</v>
      </c>
      <c r="K35" s="1273" t="s">
        <v>993</v>
      </c>
      <c r="L35" s="1295">
        <v>0.33500000000000002</v>
      </c>
      <c r="M35" s="1275" t="s">
        <v>993</v>
      </c>
      <c r="N35" s="1298">
        <v>0.34100000000000003</v>
      </c>
      <c r="O35" s="1273" t="s">
        <v>993</v>
      </c>
      <c r="P35" s="1299">
        <v>0.35199999999999998</v>
      </c>
      <c r="Q35" s="1275" t="s">
        <v>993</v>
      </c>
      <c r="R35" s="1331">
        <v>0.35200000000000004</v>
      </c>
      <c r="S35" s="1273" t="s">
        <v>993</v>
      </c>
      <c r="T35" s="1301">
        <v>0.36299999999999999</v>
      </c>
      <c r="U35" s="1275" t="s">
        <v>993</v>
      </c>
      <c r="V35" s="1282"/>
      <c r="W35" s="1283"/>
      <c r="X35" s="1176">
        <v>0.39800000000000002</v>
      </c>
      <c r="Y35" s="639" t="s">
        <v>992</v>
      </c>
      <c r="Z35" s="78"/>
    </row>
    <row r="36" spans="1:26" s="7" customFormat="1">
      <c r="A36" s="1293" t="s">
        <v>1164</v>
      </c>
      <c r="B36" s="1298">
        <v>7.9000000000000001E-2</v>
      </c>
      <c r="C36" s="1273" t="s">
        <v>1117</v>
      </c>
      <c r="D36" s="1299">
        <v>7.0999999999999994E-2</v>
      </c>
      <c r="E36" s="1275" t="s">
        <v>1117</v>
      </c>
      <c r="F36" s="1294">
        <v>6.9000000000000006E-2</v>
      </c>
      <c r="G36" s="1273" t="s">
        <v>1116</v>
      </c>
      <c r="H36" s="1341">
        <v>6.7000000000000004E-2</v>
      </c>
      <c r="I36" s="1275" t="s">
        <v>1116</v>
      </c>
      <c r="J36" s="1296">
        <v>5.2999999999999999E-2</v>
      </c>
      <c r="K36" s="1273" t="s">
        <v>1116</v>
      </c>
      <c r="L36" s="1295">
        <v>0.04</v>
      </c>
      <c r="M36" s="1275" t="s">
        <v>1118</v>
      </c>
      <c r="N36" s="1298">
        <v>3.5000000000000003E-2</v>
      </c>
      <c r="O36" s="1273" t="s">
        <v>1116</v>
      </c>
      <c r="P36" s="1299">
        <v>3.7999999999999999E-2</v>
      </c>
      <c r="Q36" s="1275" t="s">
        <v>1116</v>
      </c>
      <c r="R36" s="1331">
        <v>4.0999999999999995E-2</v>
      </c>
      <c r="S36" s="1273" t="s">
        <v>1116</v>
      </c>
      <c r="T36" s="1301">
        <v>4.2000000000000003E-2</v>
      </c>
      <c r="U36" s="1275" t="s">
        <v>1116</v>
      </c>
      <c r="V36" s="1282"/>
      <c r="W36" s="1283"/>
      <c r="X36" s="1176">
        <v>3.9E-2</v>
      </c>
      <c r="Y36" s="639" t="s">
        <v>1116</v>
      </c>
    </row>
    <row r="37" spans="1:26" ht="28" customHeight="1">
      <c r="A37" s="2588" t="s">
        <v>1048</v>
      </c>
      <c r="B37" s="2589"/>
      <c r="C37" s="2589"/>
      <c r="D37" s="2589"/>
      <c r="E37" s="2589"/>
      <c r="F37" s="2589"/>
      <c r="G37" s="2589"/>
      <c r="H37" s="2589"/>
      <c r="I37" s="2589"/>
      <c r="J37" s="2589"/>
      <c r="K37" s="2589"/>
      <c r="L37" s="2589"/>
      <c r="M37" s="2589"/>
      <c r="N37" s="2589"/>
      <c r="O37" s="2589"/>
      <c r="P37" s="2589"/>
      <c r="Q37" s="2589"/>
      <c r="R37" s="2589"/>
      <c r="S37" s="2589"/>
      <c r="T37" s="2589"/>
      <c r="U37" s="2589"/>
      <c r="V37" s="2589"/>
      <c r="W37" s="2589"/>
      <c r="X37" s="2589"/>
      <c r="Y37" s="2590"/>
    </row>
    <row r="38" spans="1:26">
      <c r="A38" s="1345"/>
    </row>
    <row r="39" spans="1:26" ht="14.25" customHeight="1">
      <c r="A39" s="3099" t="s">
        <v>1049</v>
      </c>
      <c r="B39" s="3099"/>
      <c r="C39" s="3099"/>
      <c r="D39" s="3099"/>
      <c r="E39" s="3099"/>
      <c r="F39" s="3099"/>
      <c r="G39" s="3099"/>
      <c r="H39" s="3099"/>
      <c r="I39" s="3099"/>
      <c r="J39" s="3099"/>
      <c r="K39" s="3099"/>
      <c r="L39" s="3099"/>
      <c r="M39" s="3099"/>
      <c r="N39" s="3099"/>
      <c r="O39" s="3099"/>
      <c r="P39" s="3099"/>
      <c r="Q39" s="3099"/>
      <c r="R39" s="3099"/>
      <c r="S39" s="3099"/>
      <c r="T39" s="3099"/>
      <c r="U39" s="3099"/>
      <c r="V39" s="3099"/>
      <c r="W39" s="3099"/>
    </row>
  </sheetData>
  <mergeCells count="85">
    <mergeCell ref="A39:W39"/>
    <mergeCell ref="P31:Q31"/>
    <mergeCell ref="R31:S31"/>
    <mergeCell ref="T31:U31"/>
    <mergeCell ref="V31:W31"/>
    <mergeCell ref="A37:Y37"/>
    <mergeCell ref="F31:G31"/>
    <mergeCell ref="H31:I31"/>
    <mergeCell ref="J31:K31"/>
    <mergeCell ref="L31:M31"/>
    <mergeCell ref="N31:O31"/>
    <mergeCell ref="A29:A32"/>
    <mergeCell ref="B29:Y29"/>
    <mergeCell ref="B30:C30"/>
    <mergeCell ref="D30:E30"/>
    <mergeCell ref="X31:Y31"/>
    <mergeCell ref="T30:U30"/>
    <mergeCell ref="V30:W30"/>
    <mergeCell ref="X30:Y30"/>
    <mergeCell ref="N30:O30"/>
    <mergeCell ref="P30:Q30"/>
    <mergeCell ref="R30:S30"/>
    <mergeCell ref="B31:C31"/>
    <mergeCell ref="D31:E31"/>
    <mergeCell ref="H30:I30"/>
    <mergeCell ref="J30:K30"/>
    <mergeCell ref="L30:M30"/>
    <mergeCell ref="F30:G30"/>
    <mergeCell ref="A26:W26"/>
    <mergeCell ref="T18:U18"/>
    <mergeCell ref="V18:W18"/>
    <mergeCell ref="P18:Q18"/>
    <mergeCell ref="R18:S18"/>
    <mergeCell ref="A24:Y24"/>
    <mergeCell ref="N18:O18"/>
    <mergeCell ref="L18:M18"/>
    <mergeCell ref="J18:K18"/>
    <mergeCell ref="R17:S17"/>
    <mergeCell ref="B18:C18"/>
    <mergeCell ref="D18:E18"/>
    <mergeCell ref="F18:G18"/>
    <mergeCell ref="H18:I18"/>
    <mergeCell ref="R4:S4"/>
    <mergeCell ref="L5:M5"/>
    <mergeCell ref="N5:O5"/>
    <mergeCell ref="P5:Q5"/>
    <mergeCell ref="R5:S5"/>
    <mergeCell ref="A11:Y11"/>
    <mergeCell ref="A13:W13"/>
    <mergeCell ref="A16:A19"/>
    <mergeCell ref="B16:Y16"/>
    <mergeCell ref="B17:C17"/>
    <mergeCell ref="D17:E17"/>
    <mergeCell ref="F17:G17"/>
    <mergeCell ref="H17:I17"/>
    <mergeCell ref="J17:K17"/>
    <mergeCell ref="T17:U17"/>
    <mergeCell ref="V17:W17"/>
    <mergeCell ref="X18:Y18"/>
    <mergeCell ref="X17:Y17"/>
    <mergeCell ref="L17:M17"/>
    <mergeCell ref="N17:O17"/>
    <mergeCell ref="P17:Q17"/>
    <mergeCell ref="T4:U4"/>
    <mergeCell ref="V4:W4"/>
    <mergeCell ref="X4:Y4"/>
    <mergeCell ref="X5:Y5"/>
    <mergeCell ref="V5:W5"/>
    <mergeCell ref="T5:U5"/>
    <mergeCell ref="A1:Y1"/>
    <mergeCell ref="A3:A6"/>
    <mergeCell ref="B3:Y3"/>
    <mergeCell ref="B4:C4"/>
    <mergeCell ref="D4:E4"/>
    <mergeCell ref="F4:G4"/>
    <mergeCell ref="H4:I4"/>
    <mergeCell ref="J4:K4"/>
    <mergeCell ref="L4:M4"/>
    <mergeCell ref="N4:O4"/>
    <mergeCell ref="B5:C5"/>
    <mergeCell ref="D5:E5"/>
    <mergeCell ref="F5:G5"/>
    <mergeCell ref="H5:I5"/>
    <mergeCell ref="J5:K5"/>
    <mergeCell ref="P4:Q4"/>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3A160-B076-401F-9CA3-416384AE96C6}">
  <dimension ref="A1:K42"/>
  <sheetViews>
    <sheetView workbookViewId="0">
      <selection sqref="A1:I1"/>
    </sheetView>
  </sheetViews>
  <sheetFormatPr defaultColWidth="9" defaultRowHeight="14"/>
  <cols>
    <col min="1" max="1" width="11.08203125" style="1890" customWidth="1"/>
    <col min="2" max="9" width="11.33203125" style="1890" customWidth="1"/>
    <col min="10" max="10" width="9" style="1890"/>
    <col min="11" max="11" width="9" style="1184"/>
    <col min="12" max="16384" width="9" style="1890"/>
  </cols>
  <sheetData>
    <row r="1" spans="1:11" ht="25">
      <c r="A1" s="2453" t="s">
        <v>1598</v>
      </c>
      <c r="B1" s="2453"/>
      <c r="C1" s="2453"/>
      <c r="D1" s="2453"/>
      <c r="E1" s="2453"/>
      <c r="F1" s="2453"/>
      <c r="G1" s="2453"/>
      <c r="H1" s="2453"/>
      <c r="I1" s="2453"/>
      <c r="J1" s="1183"/>
    </row>
    <row r="2" spans="1:11" ht="14.5" thickBot="1"/>
    <row r="3" spans="1:11" ht="28.5" customHeight="1" thickTop="1" thickBot="1">
      <c r="A3" s="2730" t="s">
        <v>936</v>
      </c>
      <c r="B3" s="2797"/>
      <c r="C3" s="2797"/>
      <c r="D3" s="2797"/>
      <c r="E3" s="2797"/>
      <c r="F3" s="2797"/>
      <c r="G3" s="2797"/>
      <c r="H3" s="2797"/>
      <c r="I3" s="2798"/>
    </row>
    <row r="4" spans="1:11" ht="14.5" thickTop="1"/>
    <row r="5" spans="1:11" ht="17.5">
      <c r="A5" s="2638" t="s">
        <v>338</v>
      </c>
      <c r="B5" s="2799" t="s">
        <v>937</v>
      </c>
      <c r="C5" s="2800"/>
      <c r="D5" s="2800"/>
      <c r="E5" s="2800"/>
      <c r="F5" s="2800"/>
      <c r="G5" s="2800"/>
      <c r="H5" s="2800"/>
      <c r="I5" s="2800"/>
      <c r="K5" s="1065"/>
    </row>
    <row r="6" spans="1:11" ht="17.5">
      <c r="A6" s="2638"/>
      <c r="B6" s="2640" t="s">
        <v>659</v>
      </c>
      <c r="C6" s="2641"/>
      <c r="D6" s="2641"/>
      <c r="E6" s="2642"/>
      <c r="F6" s="2748" t="s">
        <v>660</v>
      </c>
      <c r="G6" s="2748"/>
      <c r="H6" s="2748"/>
      <c r="I6" s="2749"/>
      <c r="K6" s="1065"/>
    </row>
    <row r="7" spans="1:11" s="1185" customFormat="1" ht="27.5">
      <c r="A7" s="2639"/>
      <c r="B7" s="1031" t="s">
        <v>661</v>
      </c>
      <c r="C7" s="1032" t="s">
        <v>86</v>
      </c>
      <c r="D7" s="1032" t="s">
        <v>662</v>
      </c>
      <c r="E7" s="1033" t="s">
        <v>663</v>
      </c>
      <c r="F7" s="1031" t="s">
        <v>661</v>
      </c>
      <c r="G7" s="1032" t="s">
        <v>86</v>
      </c>
      <c r="H7" s="1032" t="s">
        <v>662</v>
      </c>
      <c r="I7" s="1034" t="s">
        <v>663</v>
      </c>
      <c r="K7" s="1067"/>
    </row>
    <row r="8" spans="1:11">
      <c r="A8" s="1042">
        <v>2011</v>
      </c>
      <c r="B8" s="1043">
        <v>99800</v>
      </c>
      <c r="C8" s="1035">
        <v>9.5000000000000001E-2</v>
      </c>
      <c r="D8" s="1035">
        <v>8.5000000000000006E-2</v>
      </c>
      <c r="E8" s="341">
        <v>0.106</v>
      </c>
      <c r="F8" s="366">
        <v>23200</v>
      </c>
      <c r="G8" s="1035">
        <v>0.13700000000000001</v>
      </c>
      <c r="H8" s="1035">
        <v>0.11</v>
      </c>
      <c r="I8" s="1035">
        <v>0.16900000000000001</v>
      </c>
    </row>
    <row r="9" spans="1:11">
      <c r="A9" s="1044">
        <v>2012</v>
      </c>
      <c r="B9" s="1045">
        <v>100200</v>
      </c>
      <c r="C9" s="1037">
        <v>9.2999999999999999E-2</v>
      </c>
      <c r="D9" s="1037">
        <v>8.3000000000000004E-2</v>
      </c>
      <c r="E9" s="343">
        <v>0.104</v>
      </c>
      <c r="F9" s="374">
        <v>22000</v>
      </c>
      <c r="G9" s="1037">
        <v>0.112</v>
      </c>
      <c r="H9" s="1037">
        <v>0.09</v>
      </c>
      <c r="I9" s="1037">
        <v>0.13800000000000001</v>
      </c>
    </row>
    <row r="10" spans="1:11">
      <c r="A10" s="1042">
        <v>2013</v>
      </c>
      <c r="B10" s="1043">
        <v>94300</v>
      </c>
      <c r="C10" s="1035">
        <v>8.5999999999999993E-2</v>
      </c>
      <c r="D10" s="1035">
        <v>7.8E-2</v>
      </c>
      <c r="E10" s="341">
        <v>9.5000000000000001E-2</v>
      </c>
      <c r="F10" s="366">
        <v>21600</v>
      </c>
      <c r="G10" s="1035">
        <v>0.11</v>
      </c>
      <c r="H10" s="1035">
        <v>9.1999999999999998E-2</v>
      </c>
      <c r="I10" s="1035">
        <v>0.13100000000000001</v>
      </c>
    </row>
    <row r="11" spans="1:11">
      <c r="A11" s="1044">
        <v>2014</v>
      </c>
      <c r="B11" s="1045">
        <v>97000</v>
      </c>
      <c r="C11" s="1037">
        <v>8.6999999999999994E-2</v>
      </c>
      <c r="D11" s="1037">
        <v>7.8E-2</v>
      </c>
      <c r="E11" s="343">
        <v>9.7000000000000003E-2</v>
      </c>
      <c r="F11" s="374">
        <v>20900</v>
      </c>
      <c r="G11" s="1037">
        <v>0.106</v>
      </c>
      <c r="H11" s="1037">
        <v>8.5000000000000006E-2</v>
      </c>
      <c r="I11" s="1037">
        <v>0.13</v>
      </c>
    </row>
    <row r="12" spans="1:11">
      <c r="A12" s="1042">
        <v>2015</v>
      </c>
      <c r="B12" s="1043">
        <v>92200</v>
      </c>
      <c r="C12" s="1035">
        <v>8.2000000000000003E-2</v>
      </c>
      <c r="D12" s="1035">
        <v>7.2999999999999995E-2</v>
      </c>
      <c r="E12" s="341">
        <v>9.1999999999999998E-2</v>
      </c>
      <c r="F12" s="366">
        <v>24300</v>
      </c>
      <c r="G12" s="1035">
        <v>0.115</v>
      </c>
      <c r="H12" s="1035">
        <v>9.2999999999999999E-2</v>
      </c>
      <c r="I12" s="1035">
        <v>0.14299999999999999</v>
      </c>
    </row>
    <row r="13" spans="1:11">
      <c r="A13" s="1044">
        <v>2016</v>
      </c>
      <c r="B13" s="1045">
        <v>83400</v>
      </c>
      <c r="C13" s="1037">
        <v>7.3999999999999996E-2</v>
      </c>
      <c r="D13" s="1037">
        <v>6.5000000000000002E-2</v>
      </c>
      <c r="E13" s="343">
        <v>8.3000000000000004E-2</v>
      </c>
      <c r="F13" s="374">
        <v>16600</v>
      </c>
      <c r="G13" s="1037">
        <v>8.2000000000000003E-2</v>
      </c>
      <c r="H13" s="1037">
        <v>6.5000000000000002E-2</v>
      </c>
      <c r="I13" s="1037">
        <v>0.104</v>
      </c>
    </row>
    <row r="14" spans="1:11">
      <c r="A14" s="1042">
        <v>2017</v>
      </c>
      <c r="B14" s="1043">
        <v>90100</v>
      </c>
      <c r="C14" s="1035">
        <v>0.08</v>
      </c>
      <c r="D14" s="1035">
        <v>7.1999999999999995E-2</v>
      </c>
      <c r="E14" s="341">
        <v>8.8999999999999996E-2</v>
      </c>
      <c r="F14" s="366">
        <v>21800</v>
      </c>
      <c r="G14" s="1035">
        <v>0.108</v>
      </c>
      <c r="H14" s="1035">
        <v>8.8999999999999996E-2</v>
      </c>
      <c r="I14" s="1035">
        <v>0.13200000000000001</v>
      </c>
    </row>
    <row r="15" spans="1:11">
      <c r="A15" s="1044">
        <v>2018</v>
      </c>
      <c r="B15" s="1045">
        <v>82400</v>
      </c>
      <c r="C15" s="1037">
        <v>7.2999999999999995E-2</v>
      </c>
      <c r="D15" s="1037">
        <v>6.6000000000000003E-2</v>
      </c>
      <c r="E15" s="343">
        <v>8.2000000000000003E-2</v>
      </c>
      <c r="F15" s="374">
        <v>18000</v>
      </c>
      <c r="G15" s="1037">
        <v>9.0999999999999998E-2</v>
      </c>
      <c r="H15" s="1037">
        <v>7.1999999999999995E-2</v>
      </c>
      <c r="I15" s="1037">
        <v>0.115</v>
      </c>
    </row>
    <row r="16" spans="1:11">
      <c r="A16" s="92">
        <v>2019</v>
      </c>
      <c r="B16" s="1043">
        <v>91200</v>
      </c>
      <c r="C16" s="1035">
        <v>8.2000000000000003E-2</v>
      </c>
      <c r="D16" s="1035">
        <v>7.3999999999999996E-2</v>
      </c>
      <c r="E16" s="341">
        <v>9.0999999999999998E-2</v>
      </c>
      <c r="F16" s="366">
        <v>16100</v>
      </c>
      <c r="G16" s="1035">
        <v>8.5000000000000006E-2</v>
      </c>
      <c r="H16" s="1035">
        <v>6.8000000000000005E-2</v>
      </c>
      <c r="I16" s="1035">
        <v>0.106</v>
      </c>
    </row>
    <row r="17" spans="1:11">
      <c r="A17" s="1038">
        <v>2020</v>
      </c>
      <c r="B17" s="1045">
        <v>66400</v>
      </c>
      <c r="C17" s="1037">
        <v>0.06</v>
      </c>
      <c r="D17" s="1037">
        <v>5.2999999999999999E-2</v>
      </c>
      <c r="E17" s="343">
        <v>6.8000000000000005E-2</v>
      </c>
      <c r="F17" s="374">
        <v>14700</v>
      </c>
      <c r="G17" s="1037">
        <v>7.1999999999999995E-2</v>
      </c>
      <c r="H17" s="1037">
        <v>5.7000000000000002E-2</v>
      </c>
      <c r="I17" s="1037">
        <v>9.0999999999999998E-2</v>
      </c>
    </row>
    <row r="18" spans="1:11">
      <c r="A18" s="92">
        <v>2021</v>
      </c>
      <c r="B18" s="51">
        <v>60200</v>
      </c>
      <c r="C18" s="1515">
        <v>5.2999999999999999E-2</v>
      </c>
      <c r="D18" s="1515">
        <v>4.5999999999999999E-2</v>
      </c>
      <c r="E18" s="1853">
        <v>0.06</v>
      </c>
      <c r="F18" s="1533">
        <v>12400</v>
      </c>
      <c r="G18" s="1515">
        <v>5.5E-2</v>
      </c>
      <c r="H18" s="1515">
        <v>4.2000000000000003E-2</v>
      </c>
      <c r="I18" s="1515">
        <v>7.1999999999999995E-2</v>
      </c>
    </row>
    <row r="20" spans="1:11" ht="14.15" customHeight="1">
      <c r="A20" s="3104" t="s">
        <v>664</v>
      </c>
      <c r="B20" s="3105"/>
      <c r="C20" s="3105"/>
      <c r="D20" s="3105"/>
      <c r="E20" s="3105"/>
      <c r="F20" s="3105"/>
      <c r="G20" s="3105"/>
      <c r="H20" s="3105"/>
      <c r="I20" s="3105"/>
    </row>
    <row r="21" spans="1:11">
      <c r="A21" s="1068"/>
      <c r="B21" s="1068"/>
      <c r="C21" s="1068"/>
      <c r="D21" s="1068"/>
      <c r="E21" s="1068"/>
      <c r="F21" s="1068"/>
      <c r="G21" s="1068"/>
      <c r="H21" s="1068"/>
      <c r="I21" s="1068"/>
    </row>
    <row r="22" spans="1:11">
      <c r="A22" s="1068"/>
      <c r="B22" s="1068"/>
      <c r="C22" s="1068"/>
      <c r="D22" s="1068"/>
      <c r="E22" s="1068"/>
      <c r="F22" s="1068"/>
      <c r="G22" s="1068"/>
      <c r="H22" s="1068"/>
      <c r="I22" s="1068"/>
    </row>
    <row r="23" spans="1:11" ht="47.25" customHeight="1">
      <c r="A23" s="2842" t="s">
        <v>672</v>
      </c>
      <c r="B23" s="2843"/>
      <c r="C23" s="2843"/>
      <c r="D23" s="2843"/>
      <c r="E23" s="2843"/>
      <c r="F23" s="2843"/>
      <c r="G23" s="2843"/>
      <c r="H23" s="2843"/>
      <c r="I23" s="2844"/>
    </row>
    <row r="25" spans="1:11" ht="17.5">
      <c r="A25" s="2638" t="s">
        <v>338</v>
      </c>
      <c r="B25" s="3106" t="s">
        <v>937</v>
      </c>
      <c r="C25" s="3107"/>
      <c r="D25" s="3107"/>
      <c r="E25" s="3107"/>
      <c r="F25" s="3107"/>
      <c r="G25" s="3107"/>
      <c r="H25" s="3107"/>
      <c r="I25" s="3107"/>
      <c r="K25" s="1065"/>
    </row>
    <row r="26" spans="1:11" ht="17.5">
      <c r="A26" s="2638"/>
      <c r="B26" s="2640" t="s">
        <v>699</v>
      </c>
      <c r="C26" s="2641"/>
      <c r="D26" s="2641"/>
      <c r="E26" s="2642"/>
      <c r="F26" s="2640" t="s">
        <v>700</v>
      </c>
      <c r="G26" s="2641"/>
      <c r="H26" s="2641"/>
      <c r="I26" s="2643"/>
      <c r="K26" s="1065"/>
    </row>
    <row r="27" spans="1:11" s="1185" customFormat="1" ht="27.5">
      <c r="A27" s="2639"/>
      <c r="B27" s="1031" t="s">
        <v>661</v>
      </c>
      <c r="C27" s="1032" t="s">
        <v>86</v>
      </c>
      <c r="D27" s="1032" t="s">
        <v>662</v>
      </c>
      <c r="E27" s="1033" t="s">
        <v>663</v>
      </c>
      <c r="F27" s="1031" t="s">
        <v>661</v>
      </c>
      <c r="G27" s="1032" t="s">
        <v>86</v>
      </c>
      <c r="H27" s="1032" t="s">
        <v>662</v>
      </c>
      <c r="I27" s="1034" t="s">
        <v>663</v>
      </c>
      <c r="K27" s="1067"/>
    </row>
    <row r="28" spans="1:11">
      <c r="A28" s="1042">
        <v>2011</v>
      </c>
      <c r="B28" s="1043">
        <v>99500</v>
      </c>
      <c r="C28" s="1035">
        <v>9.8000000000000004E-2</v>
      </c>
      <c r="D28" s="1035">
        <v>8.6999999999999994E-2</v>
      </c>
      <c r="E28" s="341">
        <v>0.11</v>
      </c>
      <c r="F28" s="366">
        <v>23200</v>
      </c>
      <c r="G28" s="1035">
        <v>0.13100000000000001</v>
      </c>
      <c r="H28" s="1035">
        <v>0.107</v>
      </c>
      <c r="I28" s="1035">
        <v>0.16</v>
      </c>
    </row>
    <row r="29" spans="1:11">
      <c r="A29" s="1044">
        <v>2012</v>
      </c>
      <c r="B29" s="1045">
        <v>99600</v>
      </c>
      <c r="C29" s="1037">
        <v>9.7000000000000003E-2</v>
      </c>
      <c r="D29" s="1037">
        <v>8.5999999999999993E-2</v>
      </c>
      <c r="E29" s="343">
        <v>0.108</v>
      </c>
      <c r="F29" s="374">
        <v>21600</v>
      </c>
      <c r="G29" s="1037">
        <v>0.111</v>
      </c>
      <c r="H29" s="1037">
        <v>8.6999999999999994E-2</v>
      </c>
      <c r="I29" s="1037">
        <v>0.14000000000000001</v>
      </c>
    </row>
    <row r="30" spans="1:11">
      <c r="A30" s="1042">
        <v>2013</v>
      </c>
      <c r="B30" s="1043">
        <v>94200</v>
      </c>
      <c r="C30" s="1035">
        <v>8.8999999999999996E-2</v>
      </c>
      <c r="D30" s="1035">
        <v>8.1000000000000003E-2</v>
      </c>
      <c r="E30" s="341">
        <v>9.9000000000000005E-2</v>
      </c>
      <c r="F30" s="366">
        <v>21600</v>
      </c>
      <c r="G30" s="1035">
        <v>0.105</v>
      </c>
      <c r="H30" s="1035">
        <v>8.7999999999999995E-2</v>
      </c>
      <c r="I30" s="1035">
        <v>0.125</v>
      </c>
    </row>
    <row r="31" spans="1:11">
      <c r="A31" s="1044">
        <v>2014</v>
      </c>
      <c r="B31" s="1045">
        <v>96400</v>
      </c>
      <c r="C31" s="1037">
        <v>9.0999999999999998E-2</v>
      </c>
      <c r="D31" s="1037">
        <v>8.2000000000000003E-2</v>
      </c>
      <c r="E31" s="343">
        <v>0.10199999999999999</v>
      </c>
      <c r="F31" s="374">
        <v>20900</v>
      </c>
      <c r="G31" s="1037">
        <v>9.9000000000000005E-2</v>
      </c>
      <c r="H31" s="1037">
        <v>8.1000000000000003E-2</v>
      </c>
      <c r="I31" s="1037">
        <v>0.122</v>
      </c>
    </row>
    <row r="32" spans="1:11">
      <c r="A32" s="1042">
        <v>2015</v>
      </c>
      <c r="B32" s="1043">
        <v>91600</v>
      </c>
      <c r="C32" s="1035">
        <v>8.5000000000000006E-2</v>
      </c>
      <c r="D32" s="1035">
        <v>7.5999999999999998E-2</v>
      </c>
      <c r="E32" s="341">
        <v>9.6000000000000002E-2</v>
      </c>
      <c r="F32" s="366">
        <v>24200</v>
      </c>
      <c r="G32" s="1035">
        <v>0.114</v>
      </c>
      <c r="H32" s="1035">
        <v>9.1999999999999998E-2</v>
      </c>
      <c r="I32" s="1035">
        <v>0.14000000000000001</v>
      </c>
    </row>
    <row r="33" spans="1:9">
      <c r="A33" s="1044">
        <v>2016</v>
      </c>
      <c r="B33" s="1045">
        <v>82800</v>
      </c>
      <c r="C33" s="1037">
        <v>7.6999999999999999E-2</v>
      </c>
      <c r="D33" s="1037">
        <v>6.8000000000000005E-2</v>
      </c>
      <c r="E33" s="343">
        <v>8.6999999999999994E-2</v>
      </c>
      <c r="F33" s="374">
        <v>16600</v>
      </c>
      <c r="G33" s="1037">
        <v>8.3000000000000004E-2</v>
      </c>
      <c r="H33" s="1037">
        <v>6.6000000000000003E-2</v>
      </c>
      <c r="I33" s="1037">
        <v>0.104</v>
      </c>
    </row>
    <row r="34" spans="1:9">
      <c r="A34" s="1042">
        <v>2017</v>
      </c>
      <c r="B34" s="1043">
        <v>89800</v>
      </c>
      <c r="C34" s="1035">
        <v>8.4000000000000005E-2</v>
      </c>
      <c r="D34" s="1035">
        <v>7.4999999999999997E-2</v>
      </c>
      <c r="E34" s="341">
        <v>9.4E-2</v>
      </c>
      <c r="F34" s="366">
        <v>21700</v>
      </c>
      <c r="G34" s="1035">
        <v>0.108</v>
      </c>
      <c r="H34" s="1035">
        <v>8.7999999999999995E-2</v>
      </c>
      <c r="I34" s="1035">
        <v>0.13200000000000001</v>
      </c>
    </row>
    <row r="35" spans="1:9">
      <c r="A35" s="1044">
        <v>2018</v>
      </c>
      <c r="B35" s="1045">
        <v>81700</v>
      </c>
      <c r="C35" s="1037">
        <v>7.6999999999999999E-2</v>
      </c>
      <c r="D35" s="1037">
        <v>6.9000000000000006E-2</v>
      </c>
      <c r="E35" s="343">
        <v>8.5999999999999993E-2</v>
      </c>
      <c r="F35" s="374">
        <v>17900</v>
      </c>
      <c r="G35" s="1037">
        <v>8.8999999999999996E-2</v>
      </c>
      <c r="H35" s="1037">
        <v>7.0999999999999994E-2</v>
      </c>
      <c r="I35" s="1037">
        <v>0.11</v>
      </c>
    </row>
    <row r="36" spans="1:9">
      <c r="A36" s="92">
        <v>2019</v>
      </c>
      <c r="B36" s="1043">
        <v>90300</v>
      </c>
      <c r="C36" s="1035">
        <v>8.4000000000000005E-2</v>
      </c>
      <c r="D36" s="1035">
        <v>7.4999999999999997E-2</v>
      </c>
      <c r="E36" s="341">
        <v>9.2999999999999999E-2</v>
      </c>
      <c r="F36" s="366">
        <v>16100</v>
      </c>
      <c r="G36" s="1035">
        <v>8.5000000000000006E-2</v>
      </c>
      <c r="H36" s="1035">
        <v>6.9000000000000006E-2</v>
      </c>
      <c r="I36" s="1035">
        <v>0.105</v>
      </c>
    </row>
    <row r="37" spans="1:9">
      <c r="A37" s="1038">
        <v>2020</v>
      </c>
      <c r="B37" s="1045">
        <v>65500</v>
      </c>
      <c r="C37" s="1037">
        <v>6.0999999999999999E-2</v>
      </c>
      <c r="D37" s="1037">
        <v>5.3999999999999999E-2</v>
      </c>
      <c r="E37" s="343">
        <v>7.0000000000000007E-2</v>
      </c>
      <c r="F37" s="374">
        <v>14600</v>
      </c>
      <c r="G37" s="1037">
        <v>7.1999999999999995E-2</v>
      </c>
      <c r="H37" s="1037">
        <v>5.7000000000000002E-2</v>
      </c>
      <c r="I37" s="1037">
        <v>9.1999999999999998E-2</v>
      </c>
    </row>
    <row r="38" spans="1:9">
      <c r="A38" s="92">
        <v>2021</v>
      </c>
      <c r="B38" s="51">
        <v>59700</v>
      </c>
      <c r="C38" s="1515">
        <v>5.6000000000000001E-2</v>
      </c>
      <c r="D38" s="1515">
        <v>4.9000000000000002E-2</v>
      </c>
      <c r="E38" s="1853">
        <v>6.4000000000000001E-2</v>
      </c>
      <c r="F38" s="1533">
        <v>12200</v>
      </c>
      <c r="G38" s="1515">
        <v>5.3999999999999999E-2</v>
      </c>
      <c r="H38" s="1515">
        <v>4.2000000000000003E-2</v>
      </c>
      <c r="I38" s="1515">
        <v>7.0000000000000007E-2</v>
      </c>
    </row>
    <row r="40" spans="1:9" ht="14.15" customHeight="1">
      <c r="A40" s="2778" t="s">
        <v>664</v>
      </c>
      <c r="B40" s="2515"/>
      <c r="C40" s="2515"/>
      <c r="D40" s="2515"/>
      <c r="E40" s="2515"/>
      <c r="F40" s="2515"/>
      <c r="G40" s="2515"/>
      <c r="H40" s="2515"/>
      <c r="I40" s="2515"/>
    </row>
    <row r="42" spans="1:9" ht="60" customHeight="1">
      <c r="A42" s="2796" t="s">
        <v>665</v>
      </c>
      <c r="B42" s="2796"/>
      <c r="C42" s="2796"/>
      <c r="D42" s="2796"/>
      <c r="E42" s="2796"/>
      <c r="F42" s="2796"/>
      <c r="G42" s="2796"/>
      <c r="H42" s="2796"/>
      <c r="I42" s="2796"/>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D58D-59CE-4EE7-9A8D-C251A35A236E}">
  <dimension ref="A1:N30"/>
  <sheetViews>
    <sheetView workbookViewId="0">
      <selection sqref="A1:XFD1048576"/>
    </sheetView>
  </sheetViews>
  <sheetFormatPr defaultColWidth="9" defaultRowHeight="13"/>
  <cols>
    <col min="1" max="1" width="12.58203125" style="316" customWidth="1"/>
    <col min="2" max="13" width="10.08203125" style="270" customWidth="1"/>
    <col min="14" max="14" width="7.83203125" style="270" customWidth="1"/>
    <col min="15" max="16384" width="9" style="270"/>
  </cols>
  <sheetData>
    <row r="1" spans="1:14" ht="25">
      <c r="A1" s="2453" t="s">
        <v>1169</v>
      </c>
      <c r="B1" s="2453"/>
      <c r="C1" s="2453"/>
      <c r="D1" s="2453"/>
      <c r="E1" s="2453"/>
      <c r="F1" s="2453"/>
      <c r="G1" s="2453"/>
      <c r="H1" s="2453"/>
      <c r="I1" s="2453"/>
      <c r="J1" s="2453"/>
      <c r="K1" s="2453"/>
      <c r="L1" s="2453"/>
      <c r="M1" s="2453"/>
      <c r="N1" s="64"/>
    </row>
    <row r="3" spans="1:14" ht="20">
      <c r="A3" s="2454" t="s">
        <v>338</v>
      </c>
      <c r="B3" s="2513" t="s">
        <v>384</v>
      </c>
      <c r="C3" s="2514"/>
      <c r="D3" s="2514"/>
      <c r="E3" s="2514"/>
      <c r="F3" s="2514"/>
      <c r="G3" s="2514"/>
      <c r="H3" s="2514"/>
      <c r="I3" s="2514"/>
      <c r="J3" s="2514"/>
      <c r="K3" s="2514"/>
      <c r="L3" s="2514"/>
      <c r="M3" s="2514"/>
      <c r="N3" s="40"/>
    </row>
    <row r="4" spans="1:14" ht="30">
      <c r="A4" s="2455"/>
      <c r="B4" s="2468" t="s">
        <v>385</v>
      </c>
      <c r="C4" s="2470"/>
      <c r="D4" s="2468" t="s">
        <v>386</v>
      </c>
      <c r="E4" s="2470"/>
      <c r="F4" s="2468" t="s">
        <v>387</v>
      </c>
      <c r="G4" s="2470"/>
      <c r="H4" s="2468" t="s">
        <v>388</v>
      </c>
      <c r="I4" s="2470"/>
      <c r="J4" s="720" t="s">
        <v>389</v>
      </c>
      <c r="K4" s="739" t="s">
        <v>390</v>
      </c>
      <c r="L4" s="2549" t="s">
        <v>391</v>
      </c>
      <c r="M4" s="2550"/>
      <c r="N4" s="43"/>
    </row>
    <row r="5" spans="1:14" s="405" customFormat="1" ht="20">
      <c r="A5" s="2456"/>
      <c r="B5" s="402" t="s">
        <v>392</v>
      </c>
      <c r="C5" s="271" t="s">
        <v>393</v>
      </c>
      <c r="D5" s="402" t="s">
        <v>392</v>
      </c>
      <c r="E5" s="271" t="s">
        <v>393</v>
      </c>
      <c r="F5" s="402" t="s">
        <v>392</v>
      </c>
      <c r="G5" s="271" t="s">
        <v>393</v>
      </c>
      <c r="H5" s="402" t="s">
        <v>392</v>
      </c>
      <c r="I5" s="271" t="s">
        <v>393</v>
      </c>
      <c r="J5" s="740" t="s">
        <v>392</v>
      </c>
      <c r="K5" s="740" t="s">
        <v>392</v>
      </c>
      <c r="L5" s="402" t="s">
        <v>392</v>
      </c>
      <c r="M5" s="741" t="s">
        <v>394</v>
      </c>
      <c r="N5" s="40"/>
    </row>
    <row r="6" spans="1:14" ht="14">
      <c r="A6" s="742">
        <v>2000</v>
      </c>
      <c r="B6" s="434">
        <v>219</v>
      </c>
      <c r="C6" s="1199">
        <v>0.19210526315789472</v>
      </c>
      <c r="D6" s="620">
        <v>888</v>
      </c>
      <c r="E6" s="1199">
        <v>0.15527190068193741</v>
      </c>
      <c r="F6" s="620">
        <v>74</v>
      </c>
      <c r="G6" s="1199">
        <v>0.16666666666666666</v>
      </c>
      <c r="H6" s="620">
        <v>164</v>
      </c>
      <c r="I6" s="1199">
        <v>0.19664268585131894</v>
      </c>
      <c r="J6" s="1391">
        <v>0</v>
      </c>
      <c r="K6" s="1392" t="s">
        <v>114</v>
      </c>
      <c r="L6" s="434">
        <v>1350</v>
      </c>
      <c r="M6" s="1219">
        <v>0.15910430170889805</v>
      </c>
      <c r="N6" s="744"/>
    </row>
    <row r="7" spans="1:14" ht="14">
      <c r="A7" s="745">
        <v>2001</v>
      </c>
      <c r="B7" s="438">
        <v>232</v>
      </c>
      <c r="C7" s="1202">
        <v>0.20386643233743409</v>
      </c>
      <c r="D7" s="623">
        <v>870</v>
      </c>
      <c r="E7" s="1202">
        <v>0.14833759590792839</v>
      </c>
      <c r="F7" s="623">
        <v>66</v>
      </c>
      <c r="G7" s="1202">
        <v>0.15865384615384615</v>
      </c>
      <c r="H7" s="623">
        <v>142</v>
      </c>
      <c r="I7" s="1202">
        <v>0.17617866004962779</v>
      </c>
      <c r="J7" s="1393" t="s">
        <v>114</v>
      </c>
      <c r="K7" s="1394" t="s">
        <v>114</v>
      </c>
      <c r="L7" s="438">
        <v>1321</v>
      </c>
      <c r="M7" s="1223">
        <v>0.15394476168278756</v>
      </c>
      <c r="N7" s="269"/>
    </row>
    <row r="8" spans="1:14" ht="14">
      <c r="A8" s="742">
        <v>2002</v>
      </c>
      <c r="B8" s="434">
        <v>230</v>
      </c>
      <c r="C8" s="1199">
        <v>0.18297533810660302</v>
      </c>
      <c r="D8" s="620">
        <v>973</v>
      </c>
      <c r="E8" s="1199">
        <v>0.15950819672131147</v>
      </c>
      <c r="F8" s="620">
        <v>55</v>
      </c>
      <c r="G8" s="1199">
        <v>0.13157894736842105</v>
      </c>
      <c r="H8" s="620">
        <v>176</v>
      </c>
      <c r="I8" s="1199">
        <v>0.20754716981132076</v>
      </c>
      <c r="J8" s="492">
        <v>0</v>
      </c>
      <c r="K8" s="1392" t="s">
        <v>114</v>
      </c>
      <c r="L8" s="434">
        <v>1437</v>
      </c>
      <c r="M8" s="1219">
        <v>0.16037946428571428</v>
      </c>
      <c r="N8" s="269"/>
    </row>
    <row r="9" spans="1:14" ht="14">
      <c r="A9" s="745">
        <v>2003</v>
      </c>
      <c r="B9" s="438">
        <v>261</v>
      </c>
      <c r="C9" s="1202">
        <v>0.20830007980845969</v>
      </c>
      <c r="D9" s="623">
        <v>951</v>
      </c>
      <c r="E9" s="1202">
        <v>0.15145723841376016</v>
      </c>
      <c r="F9" s="623">
        <v>67</v>
      </c>
      <c r="G9" s="1202">
        <v>0.15331807780320367</v>
      </c>
      <c r="H9" s="623">
        <v>161</v>
      </c>
      <c r="I9" s="1202">
        <v>0.18808411214953272</v>
      </c>
      <c r="J9" s="494">
        <v>0</v>
      </c>
      <c r="K9" s="1394" t="s">
        <v>114</v>
      </c>
      <c r="L9" s="438">
        <v>1449</v>
      </c>
      <c r="M9" s="1223">
        <v>0.1583087512291052</v>
      </c>
      <c r="N9" s="269"/>
    </row>
    <row r="10" spans="1:14" ht="14">
      <c r="A10" s="742">
        <v>2004</v>
      </c>
      <c r="B10" s="434">
        <v>249</v>
      </c>
      <c r="C10" s="1199">
        <v>0.20443349753694581</v>
      </c>
      <c r="D10" s="620">
        <v>962</v>
      </c>
      <c r="E10" s="1199">
        <v>0.15294117647058825</v>
      </c>
      <c r="F10" s="620">
        <v>71</v>
      </c>
      <c r="G10" s="1199">
        <v>0.15334773218142547</v>
      </c>
      <c r="H10" s="620">
        <v>168</v>
      </c>
      <c r="I10" s="1199">
        <v>0.19026047565118911</v>
      </c>
      <c r="J10" s="1395" t="s">
        <v>114</v>
      </c>
      <c r="K10" s="1392" t="s">
        <v>114</v>
      </c>
      <c r="L10" s="434">
        <v>1455</v>
      </c>
      <c r="M10" s="1219">
        <v>0.15782622844126262</v>
      </c>
      <c r="N10" s="269"/>
    </row>
    <row r="11" spans="1:14" ht="14">
      <c r="A11" s="745">
        <v>2005</v>
      </c>
      <c r="B11" s="438">
        <v>261</v>
      </c>
      <c r="C11" s="1202">
        <v>0.2139344262295082</v>
      </c>
      <c r="D11" s="623">
        <v>1002</v>
      </c>
      <c r="E11" s="1202">
        <v>0.15779527559055118</v>
      </c>
      <c r="F11" s="623">
        <v>81</v>
      </c>
      <c r="G11" s="1202">
        <v>0.1670103092783505</v>
      </c>
      <c r="H11" s="623">
        <v>183</v>
      </c>
      <c r="I11" s="1202">
        <v>0.20220994475138121</v>
      </c>
      <c r="J11" s="494">
        <v>0</v>
      </c>
      <c r="K11" s="1394" t="s">
        <v>114</v>
      </c>
      <c r="L11" s="438">
        <v>1531</v>
      </c>
      <c r="M11" s="1223">
        <v>0.1646059563487797</v>
      </c>
      <c r="N11" s="269"/>
    </row>
    <row r="12" spans="1:14" ht="14">
      <c r="A12" s="742">
        <v>2006</v>
      </c>
      <c r="B12" s="434">
        <v>274</v>
      </c>
      <c r="C12" s="1199">
        <v>0.20073260073260074</v>
      </c>
      <c r="D12" s="620">
        <v>975</v>
      </c>
      <c r="E12" s="1199">
        <v>0.14965464313123561</v>
      </c>
      <c r="F12" s="620">
        <v>70</v>
      </c>
      <c r="G12" s="1199">
        <v>0.1425661914460285</v>
      </c>
      <c r="H12" s="620">
        <v>184</v>
      </c>
      <c r="I12" s="1199">
        <v>0.20421753607103219</v>
      </c>
      <c r="J12" s="1396">
        <v>0</v>
      </c>
      <c r="K12" s="1395" t="s">
        <v>114</v>
      </c>
      <c r="L12" s="434">
        <v>1508</v>
      </c>
      <c r="M12" s="1219">
        <v>0.15705061445532181</v>
      </c>
      <c r="N12" s="269"/>
    </row>
    <row r="13" spans="1:14" ht="14">
      <c r="A13" s="745">
        <v>2007</v>
      </c>
      <c r="B13" s="438">
        <v>285</v>
      </c>
      <c r="C13" s="1202">
        <v>0.21173848439821694</v>
      </c>
      <c r="D13" s="623">
        <v>985</v>
      </c>
      <c r="E13" s="1202">
        <v>0.15283165244375485</v>
      </c>
      <c r="F13" s="623">
        <v>73</v>
      </c>
      <c r="G13" s="1202">
        <v>0.14777327935222673</v>
      </c>
      <c r="H13" s="623">
        <v>200</v>
      </c>
      <c r="I13" s="1202">
        <v>0.19900497512437812</v>
      </c>
      <c r="J13" s="1397">
        <v>0</v>
      </c>
      <c r="K13" s="1393" t="s">
        <v>114</v>
      </c>
      <c r="L13" s="623">
        <v>1547</v>
      </c>
      <c r="M13" s="1223">
        <v>0.1610954909923982</v>
      </c>
      <c r="N13" s="269"/>
    </row>
    <row r="14" spans="1:14" ht="14">
      <c r="A14" s="742">
        <v>2008</v>
      </c>
      <c r="B14" s="434">
        <v>294</v>
      </c>
      <c r="C14" s="1199">
        <v>0.21045096635647817</v>
      </c>
      <c r="D14" s="620">
        <v>974</v>
      </c>
      <c r="E14" s="1199">
        <v>0.14984615384615385</v>
      </c>
      <c r="F14" s="620">
        <v>81</v>
      </c>
      <c r="G14" s="1199">
        <v>0.16875000000000001</v>
      </c>
      <c r="H14" s="620">
        <v>178</v>
      </c>
      <c r="I14" s="1199">
        <v>0.19222462203023757</v>
      </c>
      <c r="J14" s="1396">
        <v>0</v>
      </c>
      <c r="K14" s="1395" t="s">
        <v>114</v>
      </c>
      <c r="L14" s="620">
        <v>1529</v>
      </c>
      <c r="M14" s="1219">
        <v>0.16005443316235737</v>
      </c>
      <c r="N14" s="269"/>
    </row>
    <row r="15" spans="1:14" ht="14">
      <c r="A15" s="745">
        <v>2009</v>
      </c>
      <c r="B15" s="438">
        <v>304</v>
      </c>
      <c r="C15" s="1202">
        <v>0.21981200289226319</v>
      </c>
      <c r="D15" s="623">
        <v>1050</v>
      </c>
      <c r="E15" s="1202">
        <v>0.15489010178492402</v>
      </c>
      <c r="F15" s="623">
        <v>85</v>
      </c>
      <c r="G15" s="1202">
        <v>0.16252390057361377</v>
      </c>
      <c r="H15" s="623">
        <v>213</v>
      </c>
      <c r="I15" s="1202">
        <v>0.21756894790602654</v>
      </c>
      <c r="J15" s="1397">
        <v>0</v>
      </c>
      <c r="K15" s="1393" t="s">
        <v>114</v>
      </c>
      <c r="L15" s="623">
        <v>1653</v>
      </c>
      <c r="M15" s="1223">
        <v>0.16639822830682505</v>
      </c>
      <c r="N15" s="269"/>
    </row>
    <row r="16" spans="1:14" ht="14">
      <c r="A16" s="742">
        <v>2010</v>
      </c>
      <c r="B16" s="434">
        <v>259</v>
      </c>
      <c r="C16" s="1199">
        <v>0.20588235294117646</v>
      </c>
      <c r="D16" s="620">
        <v>1064</v>
      </c>
      <c r="E16" s="1199">
        <v>0.15963990997749436</v>
      </c>
      <c r="F16" s="620">
        <v>69</v>
      </c>
      <c r="G16" s="1199">
        <v>0.13142857142857142</v>
      </c>
      <c r="H16" s="620">
        <v>169</v>
      </c>
      <c r="I16" s="1199">
        <v>0.18429661941112324</v>
      </c>
      <c r="J16" s="1396">
        <v>0</v>
      </c>
      <c r="K16" s="1395" t="s">
        <v>114</v>
      </c>
      <c r="L16" s="620">
        <v>1567</v>
      </c>
      <c r="M16" s="1219">
        <v>0.16268687707641197</v>
      </c>
      <c r="N16" s="269"/>
    </row>
    <row r="17" spans="1:14" ht="14">
      <c r="A17" s="745">
        <v>2011</v>
      </c>
      <c r="B17" s="438">
        <v>284</v>
      </c>
      <c r="C17" s="1202">
        <v>0.20639534883720931</v>
      </c>
      <c r="D17" s="623">
        <v>1030</v>
      </c>
      <c r="E17" s="1202">
        <v>0.15218676122931443</v>
      </c>
      <c r="F17" s="623">
        <v>73</v>
      </c>
      <c r="G17" s="1202">
        <v>0.14717741935483872</v>
      </c>
      <c r="H17" s="623">
        <v>212</v>
      </c>
      <c r="I17" s="1202">
        <v>0.20866141732283464</v>
      </c>
      <c r="J17" s="1397">
        <v>0</v>
      </c>
      <c r="K17" s="1393" t="s">
        <v>114</v>
      </c>
      <c r="L17" s="623">
        <v>1600</v>
      </c>
      <c r="M17" s="1223">
        <v>0.1610305958132045</v>
      </c>
      <c r="N17" s="269"/>
    </row>
    <row r="18" spans="1:14" ht="14">
      <c r="A18" s="742">
        <v>2012</v>
      </c>
      <c r="B18" s="434">
        <v>261</v>
      </c>
      <c r="C18" s="1199">
        <v>0.17827868852459017</v>
      </c>
      <c r="D18" s="620">
        <v>1121</v>
      </c>
      <c r="E18" s="1199">
        <v>0.15835569995762114</v>
      </c>
      <c r="F18" s="620">
        <v>82</v>
      </c>
      <c r="G18" s="1199">
        <v>0.16532258064516128</v>
      </c>
      <c r="H18" s="620">
        <v>190</v>
      </c>
      <c r="I18" s="1199">
        <v>0.19095477386934673</v>
      </c>
      <c r="J18" s="1392" t="s">
        <v>114</v>
      </c>
      <c r="K18" s="1395" t="s">
        <v>114</v>
      </c>
      <c r="L18" s="620">
        <v>1660</v>
      </c>
      <c r="M18" s="1219">
        <v>0.16066589237320944</v>
      </c>
      <c r="N18" s="269"/>
    </row>
    <row r="19" spans="1:14" ht="14">
      <c r="A19" s="745">
        <v>2013</v>
      </c>
      <c r="B19" s="438">
        <v>310</v>
      </c>
      <c r="C19" s="1202">
        <v>0.21542738012508686</v>
      </c>
      <c r="D19" s="623">
        <v>1078</v>
      </c>
      <c r="E19" s="1202">
        <v>0.15013927576601671</v>
      </c>
      <c r="F19" s="623">
        <v>72</v>
      </c>
      <c r="G19" s="1202">
        <v>0.13114754098360656</v>
      </c>
      <c r="H19" s="623">
        <v>233</v>
      </c>
      <c r="I19" s="1202">
        <v>0.21454880294659301</v>
      </c>
      <c r="J19" s="1397">
        <v>0</v>
      </c>
      <c r="K19" s="1393" t="s">
        <v>114</v>
      </c>
      <c r="L19" s="623">
        <v>1696</v>
      </c>
      <c r="M19" s="1223">
        <v>0.16063648418261034</v>
      </c>
      <c r="N19" s="269"/>
    </row>
    <row r="20" spans="1:14" ht="14">
      <c r="A20" s="742">
        <v>2014</v>
      </c>
      <c r="B20" s="434">
        <v>299</v>
      </c>
      <c r="C20" s="1199">
        <v>0.19228295819935692</v>
      </c>
      <c r="D20" s="620">
        <v>1154</v>
      </c>
      <c r="E20" s="1199">
        <v>0.15645336225596529</v>
      </c>
      <c r="F20" s="620">
        <v>68</v>
      </c>
      <c r="G20" s="1199">
        <v>0.13229571984435798</v>
      </c>
      <c r="H20" s="620">
        <v>201</v>
      </c>
      <c r="I20" s="1199">
        <v>0.17866666666666667</v>
      </c>
      <c r="J20" s="1392" t="s">
        <v>114</v>
      </c>
      <c r="K20" s="1395" t="s">
        <v>114</v>
      </c>
      <c r="L20" s="620">
        <v>1729</v>
      </c>
      <c r="M20" s="1219">
        <v>0.15914948453608246</v>
      </c>
      <c r="N20" s="269"/>
    </row>
    <row r="21" spans="1:14" ht="14">
      <c r="A21" s="745">
        <v>2015</v>
      </c>
      <c r="B21" s="438">
        <v>351</v>
      </c>
      <c r="C21" s="1202">
        <v>0.21131848284166166</v>
      </c>
      <c r="D21" s="623">
        <v>1157</v>
      </c>
      <c r="E21" s="1202">
        <v>0.15565720435893987</v>
      </c>
      <c r="F21" s="623">
        <v>88</v>
      </c>
      <c r="G21" s="1202">
        <v>0.15798922800718132</v>
      </c>
      <c r="H21" s="623">
        <v>202</v>
      </c>
      <c r="I21" s="1202">
        <v>0.17641921397379912</v>
      </c>
      <c r="J21" s="1397">
        <v>0</v>
      </c>
      <c r="K21" s="1393" t="s">
        <v>114</v>
      </c>
      <c r="L21" s="623">
        <v>1819</v>
      </c>
      <c r="M21" s="1223">
        <v>0.16243972137881765</v>
      </c>
      <c r="N21" s="269"/>
    </row>
    <row r="22" spans="1:14" ht="14">
      <c r="A22" s="742">
        <v>2016</v>
      </c>
      <c r="B22" s="434">
        <v>367</v>
      </c>
      <c r="C22" s="1199">
        <v>0.21949760765550239</v>
      </c>
      <c r="D22" s="620">
        <v>1221</v>
      </c>
      <c r="E22" s="1199">
        <v>0.16506691902122483</v>
      </c>
      <c r="F22" s="620">
        <v>91</v>
      </c>
      <c r="G22" s="1199">
        <v>0.16697247706422019</v>
      </c>
      <c r="H22" s="620">
        <v>183</v>
      </c>
      <c r="I22" s="1199">
        <v>0.17329545454545456</v>
      </c>
      <c r="J22" s="1392" t="s">
        <v>114</v>
      </c>
      <c r="K22" s="1391">
        <v>10</v>
      </c>
      <c r="L22" s="620">
        <v>1885</v>
      </c>
      <c r="M22" s="1219">
        <v>0.17082011780697781</v>
      </c>
      <c r="N22" s="269"/>
    </row>
    <row r="23" spans="1:14" ht="14">
      <c r="A23" s="745">
        <v>2017</v>
      </c>
      <c r="B23" s="438">
        <v>375</v>
      </c>
      <c r="C23" s="1202">
        <v>0.21162528216704288</v>
      </c>
      <c r="D23" s="623">
        <v>1233</v>
      </c>
      <c r="E23" s="1202">
        <v>0.15998442973919813</v>
      </c>
      <c r="F23" s="623">
        <v>99</v>
      </c>
      <c r="G23" s="1202">
        <v>0.1686541737649063</v>
      </c>
      <c r="H23" s="623">
        <v>235</v>
      </c>
      <c r="I23" s="1202">
        <v>0.20851818988464951</v>
      </c>
      <c r="J23" s="1397">
        <v>0</v>
      </c>
      <c r="K23" s="1393" t="s">
        <v>114</v>
      </c>
      <c r="L23" s="623">
        <v>1951</v>
      </c>
      <c r="M23" s="1223">
        <v>0.16965217391304349</v>
      </c>
      <c r="N23" s="269"/>
    </row>
    <row r="24" spans="1:14" ht="14">
      <c r="A24" s="747">
        <v>2018</v>
      </c>
      <c r="B24" s="434">
        <v>372</v>
      </c>
      <c r="C24" s="1199">
        <v>0.2179261862917399</v>
      </c>
      <c r="D24" s="620">
        <v>1296</v>
      </c>
      <c r="E24" s="1199">
        <v>0.16619646063093102</v>
      </c>
      <c r="F24" s="620">
        <v>100</v>
      </c>
      <c r="G24" s="1199">
        <v>0.17761989342806395</v>
      </c>
      <c r="H24" s="620">
        <v>233</v>
      </c>
      <c r="I24" s="1199">
        <v>0.20367132867132867</v>
      </c>
      <c r="J24" s="1396">
        <v>0</v>
      </c>
      <c r="K24" s="1391">
        <v>10</v>
      </c>
      <c r="L24" s="620">
        <v>2011</v>
      </c>
      <c r="M24" s="1219">
        <v>0.17439944497441678</v>
      </c>
      <c r="N24" s="269"/>
    </row>
    <row r="25" spans="1:14" ht="14">
      <c r="A25" s="737">
        <v>2019</v>
      </c>
      <c r="B25" s="438">
        <v>381</v>
      </c>
      <c r="C25" s="1202">
        <v>0.21284916201117318</v>
      </c>
      <c r="D25" s="623">
        <v>1306</v>
      </c>
      <c r="E25" s="1202">
        <v>0.17040709812108559</v>
      </c>
      <c r="F25" s="623">
        <v>110</v>
      </c>
      <c r="G25" s="1202">
        <v>0.18487394957983194</v>
      </c>
      <c r="H25" s="623">
        <v>266</v>
      </c>
      <c r="I25" s="1202">
        <v>0.21451612903225806</v>
      </c>
      <c r="J25" s="1394" t="s">
        <v>114</v>
      </c>
      <c r="K25" s="1393" t="s">
        <v>114</v>
      </c>
      <c r="L25" s="623">
        <v>2080</v>
      </c>
      <c r="M25" s="1223">
        <v>0.17723244717109748</v>
      </c>
      <c r="N25" s="269"/>
    </row>
    <row r="26" spans="1:14" ht="14">
      <c r="A26" s="738">
        <v>2020</v>
      </c>
      <c r="B26" s="434">
        <v>420</v>
      </c>
      <c r="C26" s="1199">
        <v>0.22850924918389554</v>
      </c>
      <c r="D26" s="620">
        <v>1387</v>
      </c>
      <c r="E26" s="1199">
        <v>0.17020493312062829</v>
      </c>
      <c r="F26" s="620">
        <v>96</v>
      </c>
      <c r="G26" s="1199">
        <v>0.1693121693121693</v>
      </c>
      <c r="H26" s="620">
        <v>244</v>
      </c>
      <c r="I26" s="1199">
        <v>0.19902120717781402</v>
      </c>
      <c r="J26" s="1392" t="s">
        <v>114</v>
      </c>
      <c r="K26" s="1395" t="s">
        <v>114</v>
      </c>
      <c r="L26" s="620">
        <v>2159</v>
      </c>
      <c r="M26" s="1219">
        <v>0.1795127629500291</v>
      </c>
      <c r="N26" s="269"/>
    </row>
    <row r="27" spans="1:14" ht="13" customHeight="1">
      <c r="A27" s="948">
        <v>2021</v>
      </c>
      <c r="B27" s="438">
        <v>477</v>
      </c>
      <c r="C27" s="1202">
        <v>0.23648983639067922</v>
      </c>
      <c r="D27" s="623">
        <v>1457</v>
      </c>
      <c r="E27" s="1202">
        <v>0.16969485208478918</v>
      </c>
      <c r="F27" s="623">
        <v>100</v>
      </c>
      <c r="G27" s="1202">
        <v>0.17543859649122806</v>
      </c>
      <c r="H27" s="623">
        <v>249</v>
      </c>
      <c r="I27" s="1202">
        <v>0.18458117123795403</v>
      </c>
      <c r="J27" s="1397">
        <v>0</v>
      </c>
      <c r="K27" s="1398">
        <v>10</v>
      </c>
      <c r="L27" s="623">
        <v>2300</v>
      </c>
      <c r="M27" s="1223">
        <v>0.17861303098547798</v>
      </c>
      <c r="N27" s="269"/>
    </row>
    <row r="28" spans="1:14">
      <c r="A28" s="3108" t="s">
        <v>1170</v>
      </c>
      <c r="B28" s="3108"/>
      <c r="C28" s="3108"/>
      <c r="D28" s="3108"/>
      <c r="E28" s="3108"/>
      <c r="F28" s="3108"/>
      <c r="G28" s="3108"/>
      <c r="H28" s="3108"/>
      <c r="I28" s="3108"/>
      <c r="J28" s="3108"/>
      <c r="K28" s="3108"/>
      <c r="L28" s="3108"/>
      <c r="M28" s="3108"/>
    </row>
    <row r="30" spans="1:14">
      <c r="A30" s="2464" t="s">
        <v>395</v>
      </c>
      <c r="B30" s="2464"/>
      <c r="C30" s="2464"/>
      <c r="D30" s="2464"/>
      <c r="E30" s="2464"/>
      <c r="F30" s="2464"/>
      <c r="G30" s="2464"/>
      <c r="H30" s="2464"/>
      <c r="I30" s="2464"/>
      <c r="J30" s="2464"/>
      <c r="K30" s="2464"/>
      <c r="L30" s="2464"/>
      <c r="M30" s="2464"/>
    </row>
  </sheetData>
  <mergeCells count="10">
    <mergeCell ref="A30:M30"/>
    <mergeCell ref="A1:M1"/>
    <mergeCell ref="A3:A5"/>
    <mergeCell ref="B3:M3"/>
    <mergeCell ref="B4:C4"/>
    <mergeCell ref="D4:E4"/>
    <mergeCell ref="F4:G4"/>
    <mergeCell ref="H4:I4"/>
    <mergeCell ref="L4:M4"/>
    <mergeCell ref="A28:M28"/>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0EA8-0500-4B82-BE95-EE8DA6DCF577}">
  <dimension ref="A1:J238"/>
  <sheetViews>
    <sheetView workbookViewId="0">
      <selection sqref="A1:XFD1048576"/>
    </sheetView>
  </sheetViews>
  <sheetFormatPr defaultRowHeight="14"/>
  <cols>
    <col min="1" max="1" width="32.33203125" style="63" customWidth="1"/>
    <col min="2" max="8" width="10.58203125" style="45" customWidth="1"/>
    <col min="9" max="9" width="8.6640625" style="45"/>
    <col min="10" max="10" width="8.6640625" style="54"/>
    <col min="11" max="16384" width="8.6640625" style="45"/>
  </cols>
  <sheetData>
    <row r="1" spans="1:10" ht="25">
      <c r="A1" s="2453" t="s">
        <v>1173</v>
      </c>
      <c r="B1" s="2453"/>
      <c r="C1" s="2453"/>
      <c r="D1" s="2453"/>
      <c r="E1" s="2453"/>
      <c r="F1" s="2453"/>
      <c r="G1" s="2453"/>
      <c r="H1" s="2453"/>
      <c r="I1" s="64"/>
    </row>
    <row r="3" spans="1:10" ht="20">
      <c r="A3" s="2572" t="s">
        <v>397</v>
      </c>
      <c r="B3" s="2492" t="s">
        <v>398</v>
      </c>
      <c r="C3" s="3111"/>
      <c r="D3" s="3111"/>
      <c r="E3" s="3111"/>
      <c r="F3" s="3111"/>
      <c r="G3" s="3112"/>
      <c r="H3" s="2528" t="s">
        <v>115</v>
      </c>
      <c r="I3" s="40"/>
      <c r="J3" s="29"/>
    </row>
    <row r="4" spans="1:10" ht="30">
      <c r="A4" s="2574"/>
      <c r="B4" s="748" t="s">
        <v>399</v>
      </c>
      <c r="C4" s="563" t="s">
        <v>386</v>
      </c>
      <c r="D4" s="563" t="s">
        <v>400</v>
      </c>
      <c r="E4" s="563" t="s">
        <v>388</v>
      </c>
      <c r="F4" s="563" t="s">
        <v>389</v>
      </c>
      <c r="G4" s="450" t="s">
        <v>390</v>
      </c>
      <c r="H4" s="2529"/>
      <c r="I4" s="43"/>
      <c r="J4" s="49"/>
    </row>
    <row r="5" spans="1:10" ht="14" customHeight="1">
      <c r="A5" s="1399" t="s">
        <v>1174</v>
      </c>
      <c r="B5" s="1400">
        <v>784</v>
      </c>
      <c r="C5" s="337">
        <v>1501</v>
      </c>
      <c r="D5" s="337">
        <v>196</v>
      </c>
      <c r="E5" s="337">
        <v>519</v>
      </c>
      <c r="F5" s="1401" t="s">
        <v>114</v>
      </c>
      <c r="G5" s="731">
        <v>164</v>
      </c>
      <c r="H5" s="1400">
        <v>3184</v>
      </c>
      <c r="I5" s="54"/>
    </row>
    <row r="6" spans="1:10">
      <c r="A6" s="98" t="s">
        <v>85</v>
      </c>
      <c r="B6" s="1402">
        <v>477</v>
      </c>
      <c r="C6" s="1403">
        <v>1457</v>
      </c>
      <c r="D6" s="1403">
        <v>100</v>
      </c>
      <c r="E6" s="1403">
        <v>249</v>
      </c>
      <c r="F6" s="339">
        <v>0</v>
      </c>
      <c r="G6" s="735">
        <v>10</v>
      </c>
      <c r="H6" s="1402">
        <v>2300</v>
      </c>
      <c r="I6" s="54"/>
    </row>
    <row r="7" spans="1:10">
      <c r="A7" s="92" t="s">
        <v>90</v>
      </c>
      <c r="B7" s="1400">
        <v>30</v>
      </c>
      <c r="C7" s="337">
        <v>620</v>
      </c>
      <c r="D7" s="1401" t="s">
        <v>114</v>
      </c>
      <c r="E7" s="337">
        <v>11</v>
      </c>
      <c r="F7" s="1401" t="s">
        <v>114</v>
      </c>
      <c r="G7" s="731">
        <v>13</v>
      </c>
      <c r="H7" s="1400">
        <v>684</v>
      </c>
      <c r="I7" s="54"/>
    </row>
    <row r="8" spans="1:10">
      <c r="A8" s="98" t="s">
        <v>91</v>
      </c>
      <c r="B8" s="1402">
        <v>193</v>
      </c>
      <c r="C8" s="339">
        <v>1322</v>
      </c>
      <c r="D8" s="339">
        <v>128</v>
      </c>
      <c r="E8" s="339">
        <v>241</v>
      </c>
      <c r="F8" s="1404" t="s">
        <v>114</v>
      </c>
      <c r="G8" s="735">
        <v>22</v>
      </c>
      <c r="H8" s="1402">
        <v>1916</v>
      </c>
      <c r="I8" s="54"/>
    </row>
    <row r="9" spans="1:10">
      <c r="A9" s="92" t="s">
        <v>92</v>
      </c>
      <c r="B9" s="1400">
        <v>334</v>
      </c>
      <c r="C9" s="337">
        <v>2517</v>
      </c>
      <c r="D9" s="337">
        <v>107</v>
      </c>
      <c r="E9" s="337">
        <v>189</v>
      </c>
      <c r="F9" s="1401" t="s">
        <v>114</v>
      </c>
      <c r="G9" s="732" t="s">
        <v>114</v>
      </c>
      <c r="H9" s="1400">
        <v>3161</v>
      </c>
      <c r="I9" s="54"/>
    </row>
    <row r="10" spans="1:10">
      <c r="A10" s="98" t="s">
        <v>93</v>
      </c>
      <c r="B10" s="1402">
        <v>23</v>
      </c>
      <c r="C10" s="339">
        <v>88</v>
      </c>
      <c r="D10" s="1404" t="s">
        <v>114</v>
      </c>
      <c r="E10" s="339">
        <v>14</v>
      </c>
      <c r="F10" s="339">
        <v>0</v>
      </c>
      <c r="G10" s="735">
        <v>16</v>
      </c>
      <c r="H10" s="1402">
        <v>145</v>
      </c>
      <c r="I10" s="54"/>
    </row>
    <row r="11" spans="1:10">
      <c r="A11" s="1399" t="s">
        <v>1175</v>
      </c>
      <c r="B11" s="1400">
        <v>0</v>
      </c>
      <c r="C11" s="337">
        <v>0</v>
      </c>
      <c r="D11" s="337">
        <v>0</v>
      </c>
      <c r="E11" s="337">
        <v>0</v>
      </c>
      <c r="F11" s="337">
        <v>0</v>
      </c>
      <c r="G11" s="731">
        <v>0</v>
      </c>
      <c r="H11" s="1405" t="s">
        <v>114</v>
      </c>
      <c r="I11" s="54"/>
    </row>
    <row r="12" spans="1:10">
      <c r="A12" s="98" t="s">
        <v>95</v>
      </c>
      <c r="B12" s="1402">
        <v>14</v>
      </c>
      <c r="C12" s="339">
        <v>366</v>
      </c>
      <c r="D12" s="1404" t="s">
        <v>114</v>
      </c>
      <c r="E12" s="1404" t="s">
        <v>114</v>
      </c>
      <c r="F12" s="1404" t="s">
        <v>114</v>
      </c>
      <c r="G12" s="735">
        <v>11</v>
      </c>
      <c r="H12" s="1402">
        <v>403</v>
      </c>
      <c r="I12" s="54"/>
    </row>
    <row r="13" spans="1:10">
      <c r="A13" s="92" t="s">
        <v>96</v>
      </c>
      <c r="B13" s="1400">
        <v>63</v>
      </c>
      <c r="C13" s="337">
        <v>503</v>
      </c>
      <c r="D13" s="1401" t="s">
        <v>114</v>
      </c>
      <c r="E13" s="337">
        <v>45</v>
      </c>
      <c r="F13" s="1401" t="s">
        <v>114</v>
      </c>
      <c r="G13" s="731">
        <v>15</v>
      </c>
      <c r="H13" s="1400">
        <v>637</v>
      </c>
      <c r="I13" s="54"/>
    </row>
    <row r="14" spans="1:10" ht="14.5" thickBot="1">
      <c r="A14" s="1406" t="s">
        <v>97</v>
      </c>
      <c r="B14" s="1407">
        <v>45</v>
      </c>
      <c r="C14" s="1408">
        <v>91</v>
      </c>
      <c r="D14" s="1408">
        <v>10</v>
      </c>
      <c r="E14" s="1408">
        <v>27</v>
      </c>
      <c r="F14" s="1409" t="s">
        <v>114</v>
      </c>
      <c r="G14" s="1410" t="s">
        <v>114</v>
      </c>
      <c r="H14" s="1407">
        <v>179</v>
      </c>
      <c r="I14" s="54"/>
    </row>
    <row r="15" spans="1:10">
      <c r="A15" s="1411" t="s">
        <v>115</v>
      </c>
      <c r="B15" s="1412">
        <v>2017</v>
      </c>
      <c r="C15" s="1412">
        <v>8586</v>
      </c>
      <c r="D15" s="1412">
        <v>570</v>
      </c>
      <c r="E15" s="1412">
        <v>1349</v>
      </c>
      <c r="F15" s="1413">
        <v>16</v>
      </c>
      <c r="G15" s="1414">
        <v>269</v>
      </c>
      <c r="H15" s="1415">
        <v>12877</v>
      </c>
      <c r="I15" s="54"/>
    </row>
    <row r="16" spans="1:10">
      <c r="A16" s="2546" t="s">
        <v>189</v>
      </c>
      <c r="B16" s="2547"/>
      <c r="C16" s="2547"/>
      <c r="D16" s="2547"/>
      <c r="E16" s="2547"/>
      <c r="F16" s="2547"/>
      <c r="G16" s="2547"/>
      <c r="H16" s="2548"/>
    </row>
    <row r="18" spans="1:10">
      <c r="A18" s="2515" t="s">
        <v>401</v>
      </c>
      <c r="B18" s="2515"/>
      <c r="C18" s="2515"/>
      <c r="D18" s="2515"/>
      <c r="E18" s="2515"/>
      <c r="F18" s="2515"/>
      <c r="G18" s="2515"/>
      <c r="H18" s="2515"/>
    </row>
    <row r="21" spans="1:10" ht="25">
      <c r="A21" s="2453" t="s">
        <v>396</v>
      </c>
      <c r="B21" s="2453"/>
      <c r="C21" s="2453"/>
      <c r="D21" s="2453"/>
      <c r="E21" s="2453"/>
      <c r="F21" s="2453"/>
      <c r="G21" s="2453"/>
      <c r="H21" s="2453"/>
      <c r="I21" s="64"/>
    </row>
    <row r="23" spans="1:10" ht="20">
      <c r="A23" s="2572" t="s">
        <v>397</v>
      </c>
      <c r="B23" s="2492" t="s">
        <v>398</v>
      </c>
      <c r="C23" s="3111"/>
      <c r="D23" s="3111"/>
      <c r="E23" s="3111"/>
      <c r="F23" s="3111"/>
      <c r="G23" s="3112"/>
      <c r="H23" s="2528" t="s">
        <v>115</v>
      </c>
      <c r="I23" s="40"/>
      <c r="J23" s="29"/>
    </row>
    <row r="24" spans="1:10" ht="30">
      <c r="A24" s="2574"/>
      <c r="B24" s="748" t="s">
        <v>399</v>
      </c>
      <c r="C24" s="563" t="s">
        <v>386</v>
      </c>
      <c r="D24" s="563" t="s">
        <v>400</v>
      </c>
      <c r="E24" s="563" t="s">
        <v>388</v>
      </c>
      <c r="F24" s="563" t="s">
        <v>389</v>
      </c>
      <c r="G24" s="450" t="s">
        <v>390</v>
      </c>
      <c r="H24" s="2529"/>
      <c r="I24" s="43"/>
      <c r="J24" s="49"/>
    </row>
    <row r="25" spans="1:10" ht="14" customHeight="1">
      <c r="A25" s="655" t="s">
        <v>89</v>
      </c>
      <c r="B25" s="53">
        <v>734</v>
      </c>
      <c r="C25" s="53">
        <v>1431</v>
      </c>
      <c r="D25" s="53">
        <v>200</v>
      </c>
      <c r="E25" s="53">
        <v>440</v>
      </c>
      <c r="F25" s="53">
        <v>11</v>
      </c>
      <c r="G25" s="463">
        <v>106</v>
      </c>
      <c r="H25" s="1400">
        <v>2941</v>
      </c>
      <c r="I25" s="54"/>
      <c r="J25" s="45"/>
    </row>
    <row r="26" spans="1:10">
      <c r="A26" s="71" t="s">
        <v>85</v>
      </c>
      <c r="B26" s="58">
        <v>420</v>
      </c>
      <c r="C26" s="58">
        <v>1387</v>
      </c>
      <c r="D26" s="58">
        <v>96</v>
      </c>
      <c r="E26" s="58">
        <v>244</v>
      </c>
      <c r="F26" s="275" t="s">
        <v>114</v>
      </c>
      <c r="G26" s="465" t="s">
        <v>114</v>
      </c>
      <c r="H26" s="1402">
        <v>2159</v>
      </c>
      <c r="I26" s="54"/>
      <c r="J26" s="45"/>
    </row>
    <row r="27" spans="1:10">
      <c r="A27" s="655" t="s">
        <v>90</v>
      </c>
      <c r="B27" s="53">
        <v>16</v>
      </c>
      <c r="C27" s="53">
        <v>646</v>
      </c>
      <c r="D27" s="274" t="s">
        <v>114</v>
      </c>
      <c r="E27" s="53">
        <v>10</v>
      </c>
      <c r="F27" s="274" t="s">
        <v>114</v>
      </c>
      <c r="G27" s="466" t="s">
        <v>114</v>
      </c>
      <c r="H27" s="1400">
        <v>679</v>
      </c>
      <c r="I27" s="54"/>
      <c r="J27" s="45"/>
    </row>
    <row r="28" spans="1:10">
      <c r="A28" s="71" t="s">
        <v>91</v>
      </c>
      <c r="B28" s="56">
        <v>176</v>
      </c>
      <c r="C28" s="56">
        <v>1193</v>
      </c>
      <c r="D28" s="56">
        <v>128</v>
      </c>
      <c r="E28" s="56">
        <v>205</v>
      </c>
      <c r="F28" s="275" t="s">
        <v>114</v>
      </c>
      <c r="G28" s="465" t="s">
        <v>114</v>
      </c>
      <c r="H28" s="1402">
        <v>1710</v>
      </c>
      <c r="I28" s="54"/>
    </row>
    <row r="29" spans="1:10">
      <c r="A29" s="655" t="s">
        <v>92</v>
      </c>
      <c r="B29" s="53">
        <v>331</v>
      </c>
      <c r="C29" s="53">
        <v>2405</v>
      </c>
      <c r="D29" s="53">
        <v>113</v>
      </c>
      <c r="E29" s="53">
        <v>206</v>
      </c>
      <c r="F29" s="274" t="s">
        <v>114</v>
      </c>
      <c r="G29" s="466" t="s">
        <v>114</v>
      </c>
      <c r="H29" s="1400">
        <v>3073</v>
      </c>
      <c r="I29" s="54"/>
    </row>
    <row r="30" spans="1:10">
      <c r="A30" s="71" t="s">
        <v>93</v>
      </c>
      <c r="B30" s="58">
        <v>11</v>
      </c>
      <c r="C30" s="58">
        <v>115</v>
      </c>
      <c r="D30" s="275" t="s">
        <v>114</v>
      </c>
      <c r="E30" s="58">
        <v>15</v>
      </c>
      <c r="F30" s="275" t="s">
        <v>114</v>
      </c>
      <c r="G30" s="465" t="s">
        <v>114</v>
      </c>
      <c r="H30" s="1402">
        <v>151</v>
      </c>
      <c r="I30" s="54"/>
    </row>
    <row r="31" spans="1:10">
      <c r="A31" s="655" t="s">
        <v>94</v>
      </c>
      <c r="B31" s="53">
        <v>15</v>
      </c>
      <c r="C31" s="53">
        <v>48</v>
      </c>
      <c r="D31" s="274" t="s">
        <v>114</v>
      </c>
      <c r="E31" s="53">
        <v>17</v>
      </c>
      <c r="F31" s="274" t="s">
        <v>114</v>
      </c>
      <c r="G31" s="466" t="s">
        <v>114</v>
      </c>
      <c r="H31" s="1405" t="s">
        <v>114</v>
      </c>
      <c r="I31" s="54"/>
    </row>
    <row r="32" spans="1:10">
      <c r="A32" s="71" t="s">
        <v>95</v>
      </c>
      <c r="B32" s="58">
        <v>26</v>
      </c>
      <c r="C32" s="58">
        <v>289</v>
      </c>
      <c r="D32" s="275" t="s">
        <v>114</v>
      </c>
      <c r="E32" s="58">
        <v>20</v>
      </c>
      <c r="F32" s="275" t="s">
        <v>114</v>
      </c>
      <c r="G32" s="465" t="s">
        <v>114</v>
      </c>
      <c r="H32" s="1402">
        <v>348</v>
      </c>
      <c r="I32" s="54"/>
    </row>
    <row r="33" spans="1:10">
      <c r="A33" s="655" t="s">
        <v>96</v>
      </c>
      <c r="B33" s="53">
        <v>57</v>
      </c>
      <c r="C33" s="53">
        <v>457</v>
      </c>
      <c r="D33" s="274" t="s">
        <v>114</v>
      </c>
      <c r="E33" s="53">
        <v>26</v>
      </c>
      <c r="F33" s="274" t="s">
        <v>114</v>
      </c>
      <c r="G33" s="466" t="s">
        <v>114</v>
      </c>
      <c r="H33" s="1400">
        <v>567</v>
      </c>
      <c r="I33" s="54"/>
    </row>
    <row r="34" spans="1:10" ht="14.5" thickBot="1">
      <c r="A34" s="749" t="s">
        <v>97</v>
      </c>
      <c r="B34" s="750">
        <v>38</v>
      </c>
      <c r="C34" s="280">
        <v>88</v>
      </c>
      <c r="D34" s="280">
        <v>10</v>
      </c>
      <c r="E34" s="280">
        <v>26</v>
      </c>
      <c r="F34" s="280">
        <v>0</v>
      </c>
      <c r="G34" s="751" t="s">
        <v>114</v>
      </c>
      <c r="H34" s="1407">
        <v>164</v>
      </c>
      <c r="I34" s="54"/>
    </row>
    <row r="35" spans="1:10">
      <c r="A35" s="1411" t="s">
        <v>115</v>
      </c>
      <c r="B35" s="76">
        <v>1838</v>
      </c>
      <c r="C35" s="76">
        <v>8149</v>
      </c>
      <c r="D35" s="76">
        <v>567</v>
      </c>
      <c r="E35" s="76">
        <v>1226</v>
      </c>
      <c r="F35" s="754">
        <v>26</v>
      </c>
      <c r="G35" s="755">
        <v>149</v>
      </c>
      <c r="H35" s="756">
        <v>12027</v>
      </c>
      <c r="I35" s="54"/>
    </row>
    <row r="36" spans="1:10" ht="28.5" customHeight="1">
      <c r="A36" s="2680" t="s">
        <v>189</v>
      </c>
      <c r="B36" s="2681"/>
      <c r="C36" s="2681"/>
      <c r="D36" s="2681"/>
      <c r="E36" s="2681"/>
      <c r="F36" s="2681"/>
      <c r="G36" s="2681"/>
      <c r="H36" s="2682"/>
    </row>
    <row r="38" spans="1:10">
      <c r="A38" s="2515" t="s">
        <v>401</v>
      </c>
      <c r="B38" s="2515"/>
      <c r="C38" s="2515"/>
      <c r="D38" s="2515"/>
      <c r="E38" s="2515"/>
      <c r="F38" s="2515"/>
      <c r="G38" s="2515"/>
      <c r="H38" s="2515"/>
    </row>
    <row r="41" spans="1:10">
      <c r="A41" s="2606" t="s">
        <v>402</v>
      </c>
      <c r="B41" s="2606"/>
      <c r="C41" s="2606"/>
      <c r="D41" s="2606"/>
      <c r="E41" s="2606"/>
      <c r="F41" s="2606"/>
      <c r="G41" s="2606"/>
      <c r="H41" s="2606"/>
    </row>
    <row r="43" spans="1:10" ht="17.5">
      <c r="A43" s="3109" t="s">
        <v>397</v>
      </c>
      <c r="B43" s="2492" t="s">
        <v>398</v>
      </c>
      <c r="C43" s="3111"/>
      <c r="D43" s="3111"/>
      <c r="E43" s="3111"/>
      <c r="F43" s="3111"/>
      <c r="G43" s="3112"/>
      <c r="H43" s="2528" t="s">
        <v>115</v>
      </c>
      <c r="I43" s="29"/>
      <c r="J43" s="29"/>
    </row>
    <row r="44" spans="1:10" ht="32.5">
      <c r="A44" s="3110"/>
      <c r="B44" s="748" t="s">
        <v>399</v>
      </c>
      <c r="C44" s="563" t="s">
        <v>386</v>
      </c>
      <c r="D44" s="563" t="s">
        <v>400</v>
      </c>
      <c r="E44" s="563" t="s">
        <v>388</v>
      </c>
      <c r="F44" s="563" t="s">
        <v>389</v>
      </c>
      <c r="G44" s="450" t="s">
        <v>390</v>
      </c>
      <c r="H44" s="2529"/>
      <c r="I44" s="65"/>
      <c r="J44" s="49"/>
    </row>
    <row r="45" spans="1:10" ht="14" customHeight="1">
      <c r="A45" s="655" t="s">
        <v>89</v>
      </c>
      <c r="B45" s="129">
        <v>734</v>
      </c>
      <c r="C45" s="183">
        <v>1296</v>
      </c>
      <c r="D45" s="129">
        <v>207</v>
      </c>
      <c r="E45" s="129">
        <v>445</v>
      </c>
      <c r="F45" s="129">
        <v>25</v>
      </c>
      <c r="G45" s="757">
        <v>201</v>
      </c>
      <c r="H45" s="758">
        <v>2908</v>
      </c>
      <c r="I45" s="54"/>
    </row>
    <row r="46" spans="1:10">
      <c r="A46" s="71" t="s">
        <v>85</v>
      </c>
      <c r="B46" s="136">
        <v>381</v>
      </c>
      <c r="C46" s="285">
        <v>1306</v>
      </c>
      <c r="D46" s="136">
        <v>110</v>
      </c>
      <c r="E46" s="136">
        <v>266</v>
      </c>
      <c r="F46" s="136" t="s">
        <v>114</v>
      </c>
      <c r="G46" s="759" t="s">
        <v>114</v>
      </c>
      <c r="H46" s="760">
        <v>2069</v>
      </c>
      <c r="I46" s="54"/>
    </row>
    <row r="47" spans="1:10">
      <c r="A47" s="655" t="s">
        <v>90</v>
      </c>
      <c r="B47" s="129">
        <v>23</v>
      </c>
      <c r="C47" s="129">
        <v>635</v>
      </c>
      <c r="D47" s="129" t="s">
        <v>114</v>
      </c>
      <c r="E47" s="129">
        <v>17</v>
      </c>
      <c r="F47" s="129" t="s">
        <v>114</v>
      </c>
      <c r="G47" s="757">
        <v>10</v>
      </c>
      <c r="H47" s="761">
        <v>696</v>
      </c>
      <c r="I47" s="54"/>
    </row>
    <row r="48" spans="1:10">
      <c r="A48" s="71" t="s">
        <v>91</v>
      </c>
      <c r="B48" s="136">
        <v>185</v>
      </c>
      <c r="C48" s="285">
        <v>1093</v>
      </c>
      <c r="D48" s="136">
        <v>104</v>
      </c>
      <c r="E48" s="136">
        <v>197</v>
      </c>
      <c r="F48" s="136" t="s">
        <v>114</v>
      </c>
      <c r="G48" s="759">
        <v>16</v>
      </c>
      <c r="H48" s="760">
        <v>1599</v>
      </c>
      <c r="I48" s="54"/>
    </row>
    <row r="49" spans="1:10">
      <c r="A49" s="655" t="s">
        <v>92</v>
      </c>
      <c r="B49" s="129">
        <v>346</v>
      </c>
      <c r="C49" s="183">
        <v>2443</v>
      </c>
      <c r="D49" s="129">
        <v>135</v>
      </c>
      <c r="E49" s="129">
        <v>227</v>
      </c>
      <c r="F49" s="129">
        <v>24</v>
      </c>
      <c r="G49" s="757" t="s">
        <v>114</v>
      </c>
      <c r="H49" s="758">
        <v>3184</v>
      </c>
      <c r="I49" s="54"/>
    </row>
    <row r="50" spans="1:10">
      <c r="A50" s="71" t="s">
        <v>93</v>
      </c>
      <c r="B50" s="136">
        <v>11</v>
      </c>
      <c r="C50" s="136">
        <v>84</v>
      </c>
      <c r="D50" s="136" t="s">
        <v>114</v>
      </c>
      <c r="E50" s="136">
        <v>14</v>
      </c>
      <c r="F50" s="136" t="s">
        <v>114</v>
      </c>
      <c r="G50" s="759">
        <v>13</v>
      </c>
      <c r="H50" s="762">
        <v>128</v>
      </c>
      <c r="I50" s="54"/>
    </row>
    <row r="51" spans="1:10">
      <c r="A51" s="655" t="s">
        <v>94</v>
      </c>
      <c r="B51" s="129">
        <v>13</v>
      </c>
      <c r="C51" s="129">
        <v>30</v>
      </c>
      <c r="D51" s="129" t="s">
        <v>114</v>
      </c>
      <c r="E51" s="129" t="s">
        <v>114</v>
      </c>
      <c r="F51" s="129">
        <v>0</v>
      </c>
      <c r="G51" s="757" t="s">
        <v>114</v>
      </c>
      <c r="H51" s="761">
        <v>62</v>
      </c>
      <c r="I51" s="54"/>
    </row>
    <row r="52" spans="1:10">
      <c r="A52" s="71" t="s">
        <v>95</v>
      </c>
      <c r="B52" s="136" t="s">
        <v>114</v>
      </c>
      <c r="C52" s="136">
        <v>284</v>
      </c>
      <c r="D52" s="136" t="s">
        <v>114</v>
      </c>
      <c r="E52" s="136" t="s">
        <v>114</v>
      </c>
      <c r="F52" s="136" t="s">
        <v>114</v>
      </c>
      <c r="G52" s="759">
        <v>14</v>
      </c>
      <c r="H52" s="762">
        <v>321</v>
      </c>
      <c r="I52" s="54"/>
    </row>
    <row r="53" spans="1:10">
      <c r="A53" s="655" t="s">
        <v>96</v>
      </c>
      <c r="B53" s="129">
        <v>43</v>
      </c>
      <c r="C53" s="129">
        <v>360</v>
      </c>
      <c r="D53" s="129" t="s">
        <v>114</v>
      </c>
      <c r="E53" s="129">
        <v>25</v>
      </c>
      <c r="F53" s="129" t="s">
        <v>114</v>
      </c>
      <c r="G53" s="757">
        <v>13</v>
      </c>
      <c r="H53" s="761">
        <v>448</v>
      </c>
      <c r="I53" s="54"/>
    </row>
    <row r="54" spans="1:10" ht="14.5" thickBot="1">
      <c r="A54" s="749" t="s">
        <v>97</v>
      </c>
      <c r="B54" s="763">
        <v>35</v>
      </c>
      <c r="C54" s="764">
        <v>75</v>
      </c>
      <c r="D54" s="764">
        <v>11</v>
      </c>
      <c r="E54" s="764">
        <v>20</v>
      </c>
      <c r="F54" s="764">
        <v>0</v>
      </c>
      <c r="G54" s="765" t="s">
        <v>114</v>
      </c>
      <c r="H54" s="766">
        <v>144</v>
      </c>
      <c r="I54" s="54"/>
    </row>
    <row r="55" spans="1:10">
      <c r="A55" s="753" t="s">
        <v>115</v>
      </c>
      <c r="B55" s="158">
        <v>1790</v>
      </c>
      <c r="C55" s="158">
        <v>7664</v>
      </c>
      <c r="D55" s="153">
        <v>595</v>
      </c>
      <c r="E55" s="158">
        <v>1240</v>
      </c>
      <c r="F55" s="153">
        <v>71</v>
      </c>
      <c r="G55" s="767">
        <v>288</v>
      </c>
      <c r="H55" s="768">
        <v>11648</v>
      </c>
      <c r="I55" s="54"/>
    </row>
    <row r="56" spans="1:10" ht="28.5" customHeight="1">
      <c r="A56" s="2680" t="s">
        <v>153</v>
      </c>
      <c r="B56" s="2681"/>
      <c r="C56" s="2681"/>
      <c r="D56" s="2681"/>
      <c r="E56" s="2681"/>
      <c r="F56" s="2681"/>
      <c r="G56" s="2681"/>
      <c r="H56" s="2682"/>
    </row>
    <row r="58" spans="1:10">
      <c r="A58" s="2515" t="s">
        <v>401</v>
      </c>
      <c r="B58" s="2515"/>
      <c r="C58" s="2515"/>
      <c r="D58" s="2515"/>
      <c r="E58" s="2515"/>
      <c r="F58" s="2515"/>
      <c r="G58" s="2515"/>
      <c r="H58" s="2515"/>
    </row>
    <row r="61" spans="1:10">
      <c r="A61" s="2606" t="s">
        <v>403</v>
      </c>
      <c r="B61" s="2606"/>
      <c r="C61" s="2606"/>
      <c r="D61" s="2606"/>
      <c r="E61" s="2606"/>
      <c r="F61" s="2606"/>
      <c r="G61" s="2606"/>
      <c r="H61" s="2606"/>
    </row>
    <row r="63" spans="1:10" ht="17.5">
      <c r="A63" s="3109" t="s">
        <v>397</v>
      </c>
      <c r="B63" s="2492" t="s">
        <v>398</v>
      </c>
      <c r="C63" s="3111"/>
      <c r="D63" s="3111"/>
      <c r="E63" s="3111"/>
      <c r="F63" s="3111"/>
      <c r="G63" s="3112"/>
      <c r="H63" s="2528" t="s">
        <v>115</v>
      </c>
      <c r="J63" s="29"/>
    </row>
    <row r="64" spans="1:10" ht="28" customHeight="1">
      <c r="A64" s="3110"/>
      <c r="B64" s="748" t="s">
        <v>399</v>
      </c>
      <c r="C64" s="563" t="s">
        <v>386</v>
      </c>
      <c r="D64" s="563" t="s">
        <v>400</v>
      </c>
      <c r="E64" s="563" t="s">
        <v>388</v>
      </c>
      <c r="F64" s="563" t="s">
        <v>389</v>
      </c>
      <c r="G64" s="450" t="s">
        <v>390</v>
      </c>
      <c r="H64" s="2529"/>
      <c r="J64" s="49"/>
    </row>
    <row r="65" spans="1:8" ht="14" customHeight="1">
      <c r="A65" s="655" t="s">
        <v>89</v>
      </c>
      <c r="B65" s="364">
        <v>710</v>
      </c>
      <c r="C65" s="544">
        <v>1338</v>
      </c>
      <c r="D65" s="544">
        <v>188</v>
      </c>
      <c r="E65" s="544">
        <v>451</v>
      </c>
      <c r="F65" s="544">
        <v>18</v>
      </c>
      <c r="G65" s="769">
        <v>184</v>
      </c>
      <c r="H65" s="770">
        <v>2889</v>
      </c>
    </row>
    <row r="66" spans="1:8">
      <c r="A66" s="71" t="s">
        <v>85</v>
      </c>
      <c r="B66" s="372">
        <v>372</v>
      </c>
      <c r="C66" s="549">
        <v>1295</v>
      </c>
      <c r="D66" s="549">
        <v>100</v>
      </c>
      <c r="E66" s="549">
        <v>233</v>
      </c>
      <c r="F66" s="549">
        <v>0</v>
      </c>
      <c r="G66" s="771">
        <v>10</v>
      </c>
      <c r="H66" s="772">
        <v>2010</v>
      </c>
    </row>
    <row r="67" spans="1:8">
      <c r="A67" s="655" t="s">
        <v>90</v>
      </c>
      <c r="B67" s="364">
        <v>22</v>
      </c>
      <c r="C67" s="544">
        <v>655</v>
      </c>
      <c r="D67" s="544" t="s">
        <v>114</v>
      </c>
      <c r="E67" s="544">
        <v>16</v>
      </c>
      <c r="F67" s="544" t="s">
        <v>114</v>
      </c>
      <c r="G67" s="769" t="s">
        <v>114</v>
      </c>
      <c r="H67" s="770">
        <v>711</v>
      </c>
    </row>
    <row r="68" spans="1:8">
      <c r="A68" s="71" t="s">
        <v>91</v>
      </c>
      <c r="B68" s="372">
        <v>167</v>
      </c>
      <c r="C68" s="549">
        <v>1100</v>
      </c>
      <c r="D68" s="549">
        <v>123</v>
      </c>
      <c r="E68" s="549">
        <v>150</v>
      </c>
      <c r="F68" s="549" t="s">
        <v>114</v>
      </c>
      <c r="G68" s="771">
        <v>12</v>
      </c>
      <c r="H68" s="772">
        <v>1554</v>
      </c>
    </row>
    <row r="69" spans="1:8">
      <c r="A69" s="655" t="s">
        <v>92</v>
      </c>
      <c r="B69" s="364">
        <v>298</v>
      </c>
      <c r="C69" s="544">
        <v>2491</v>
      </c>
      <c r="D69" s="544">
        <v>116</v>
      </c>
      <c r="E69" s="544">
        <v>217</v>
      </c>
      <c r="F69" s="544">
        <v>22</v>
      </c>
      <c r="G69" s="769" t="s">
        <v>114</v>
      </c>
      <c r="H69" s="770">
        <v>3151</v>
      </c>
    </row>
    <row r="70" spans="1:8">
      <c r="A70" s="71" t="s">
        <v>93</v>
      </c>
      <c r="B70" s="372">
        <v>14</v>
      </c>
      <c r="C70" s="549">
        <v>79</v>
      </c>
      <c r="D70" s="549" t="s">
        <v>114</v>
      </c>
      <c r="E70" s="549">
        <v>12</v>
      </c>
      <c r="F70" s="549">
        <v>0</v>
      </c>
      <c r="G70" s="771">
        <v>11</v>
      </c>
      <c r="H70" s="772">
        <v>119</v>
      </c>
    </row>
    <row r="71" spans="1:8">
      <c r="A71" s="655" t="s">
        <v>94</v>
      </c>
      <c r="B71" s="364">
        <v>18</v>
      </c>
      <c r="C71" s="544">
        <v>28</v>
      </c>
      <c r="D71" s="544" t="s">
        <v>114</v>
      </c>
      <c r="E71" s="544" t="s">
        <v>114</v>
      </c>
      <c r="F71" s="544">
        <v>0</v>
      </c>
      <c r="G71" s="769" t="s">
        <v>114</v>
      </c>
      <c r="H71" s="770">
        <v>56</v>
      </c>
    </row>
    <row r="72" spans="1:8">
      <c r="A72" s="71" t="s">
        <v>95</v>
      </c>
      <c r="B72" s="372">
        <v>15</v>
      </c>
      <c r="C72" s="549">
        <v>301</v>
      </c>
      <c r="D72" s="549" t="s">
        <v>114</v>
      </c>
      <c r="E72" s="549" t="s">
        <v>114</v>
      </c>
      <c r="F72" s="549">
        <v>12</v>
      </c>
      <c r="G72" s="771" t="s">
        <v>114</v>
      </c>
      <c r="H72" s="772">
        <v>343</v>
      </c>
    </row>
    <row r="73" spans="1:8">
      <c r="A73" s="655" t="s">
        <v>96</v>
      </c>
      <c r="B73" s="364">
        <v>44</v>
      </c>
      <c r="C73" s="544">
        <v>342</v>
      </c>
      <c r="D73" s="544" t="s">
        <v>114</v>
      </c>
      <c r="E73" s="544">
        <v>21</v>
      </c>
      <c r="F73" s="544" t="s">
        <v>114</v>
      </c>
      <c r="G73" s="769">
        <v>11</v>
      </c>
      <c r="H73" s="770">
        <v>433</v>
      </c>
    </row>
    <row r="74" spans="1:8" ht="14.5" thickBot="1">
      <c r="A74" s="749" t="s">
        <v>97</v>
      </c>
      <c r="B74" s="773">
        <v>37</v>
      </c>
      <c r="C74" s="774">
        <v>79</v>
      </c>
      <c r="D74" s="774" t="s">
        <v>114</v>
      </c>
      <c r="E74" s="774">
        <v>24</v>
      </c>
      <c r="F74" s="774">
        <v>0</v>
      </c>
      <c r="G74" s="775">
        <v>0</v>
      </c>
      <c r="H74" s="776">
        <v>148</v>
      </c>
    </row>
    <row r="75" spans="1:8">
      <c r="A75" s="753" t="s">
        <v>115</v>
      </c>
      <c r="B75" s="183">
        <v>1707</v>
      </c>
      <c r="C75" s="183">
        <v>7798</v>
      </c>
      <c r="D75" s="129">
        <v>563</v>
      </c>
      <c r="E75" s="183">
        <v>1144</v>
      </c>
      <c r="F75" s="129">
        <v>64</v>
      </c>
      <c r="G75" s="129">
        <v>252</v>
      </c>
      <c r="H75" s="183">
        <v>11528</v>
      </c>
    </row>
    <row r="76" spans="1:8" ht="28.5" customHeight="1">
      <c r="A76" s="2680" t="s">
        <v>153</v>
      </c>
      <c r="B76" s="2681"/>
      <c r="C76" s="2681"/>
      <c r="D76" s="2681"/>
      <c r="E76" s="2681"/>
      <c r="F76" s="2681"/>
      <c r="G76" s="2681"/>
      <c r="H76" s="2682"/>
    </row>
    <row r="78" spans="1:8">
      <c r="A78" s="2515" t="s">
        <v>401</v>
      </c>
      <c r="B78" s="2515"/>
      <c r="C78" s="2515"/>
      <c r="D78" s="2515"/>
      <c r="E78" s="2515"/>
      <c r="F78" s="2515"/>
      <c r="G78" s="2515"/>
      <c r="H78" s="2515"/>
    </row>
    <row r="81" spans="1:10">
      <c r="A81" s="2606" t="s">
        <v>404</v>
      </c>
      <c r="B81" s="2606"/>
      <c r="C81" s="2606"/>
      <c r="D81" s="2606"/>
      <c r="E81" s="2606"/>
      <c r="F81" s="2606"/>
      <c r="G81" s="2606"/>
      <c r="H81" s="2606"/>
    </row>
    <row r="83" spans="1:10" ht="17.5">
      <c r="A83" s="3109" t="s">
        <v>397</v>
      </c>
      <c r="B83" s="2492" t="s">
        <v>398</v>
      </c>
      <c r="C83" s="3111"/>
      <c r="D83" s="3111"/>
      <c r="E83" s="3111"/>
      <c r="F83" s="3111"/>
      <c r="G83" s="3112"/>
      <c r="H83" s="2528" t="s">
        <v>115</v>
      </c>
      <c r="J83" s="29"/>
    </row>
    <row r="84" spans="1:10" ht="27.5">
      <c r="A84" s="3110"/>
      <c r="B84" s="748" t="s">
        <v>399</v>
      </c>
      <c r="C84" s="563" t="s">
        <v>386</v>
      </c>
      <c r="D84" s="563" t="s">
        <v>400</v>
      </c>
      <c r="E84" s="563" t="s">
        <v>388</v>
      </c>
      <c r="F84" s="563" t="s">
        <v>389</v>
      </c>
      <c r="G84" s="450" t="s">
        <v>390</v>
      </c>
      <c r="H84" s="2529"/>
      <c r="J84" s="49"/>
    </row>
    <row r="85" spans="1:10">
      <c r="A85" s="678" t="s">
        <v>89</v>
      </c>
      <c r="B85" s="777">
        <v>703</v>
      </c>
      <c r="C85" s="778">
        <v>1410</v>
      </c>
      <c r="D85" s="779">
        <v>207</v>
      </c>
      <c r="E85" s="779">
        <v>427</v>
      </c>
      <c r="F85" s="779">
        <v>28</v>
      </c>
      <c r="G85" s="780">
        <v>158</v>
      </c>
      <c r="H85" s="781">
        <v>2933</v>
      </c>
    </row>
    <row r="86" spans="1:10">
      <c r="A86" s="680" t="s">
        <v>85</v>
      </c>
      <c r="B86" s="782">
        <v>375</v>
      </c>
      <c r="C86" s="783">
        <v>1233</v>
      </c>
      <c r="D86" s="784">
        <v>99</v>
      </c>
      <c r="E86" s="784">
        <v>235</v>
      </c>
      <c r="F86" s="784">
        <v>0</v>
      </c>
      <c r="G86" s="785" t="s">
        <v>114</v>
      </c>
      <c r="H86" s="786">
        <v>1951</v>
      </c>
    </row>
    <row r="87" spans="1:10">
      <c r="A87" s="678" t="s">
        <v>90</v>
      </c>
      <c r="B87" s="777">
        <v>19</v>
      </c>
      <c r="C87" s="779">
        <v>596</v>
      </c>
      <c r="D87" s="779" t="s">
        <v>114</v>
      </c>
      <c r="E87" s="779" t="s">
        <v>114</v>
      </c>
      <c r="F87" s="779">
        <v>15</v>
      </c>
      <c r="G87" s="780" t="s">
        <v>114</v>
      </c>
      <c r="H87" s="722">
        <v>651</v>
      </c>
    </row>
    <row r="88" spans="1:10">
      <c r="A88" s="680" t="s">
        <v>91</v>
      </c>
      <c r="B88" s="782">
        <v>189</v>
      </c>
      <c r="C88" s="783">
        <v>1115</v>
      </c>
      <c r="D88" s="784">
        <v>124</v>
      </c>
      <c r="E88" s="784">
        <v>158</v>
      </c>
      <c r="F88" s="784" t="s">
        <v>114</v>
      </c>
      <c r="G88" s="785">
        <v>13</v>
      </c>
      <c r="H88" s="786">
        <v>1604</v>
      </c>
    </row>
    <row r="89" spans="1:10">
      <c r="A89" s="678" t="s">
        <v>92</v>
      </c>
      <c r="B89" s="777">
        <v>335</v>
      </c>
      <c r="C89" s="778">
        <v>2459</v>
      </c>
      <c r="D89" s="779">
        <v>115</v>
      </c>
      <c r="E89" s="779">
        <v>209</v>
      </c>
      <c r="F89" s="779">
        <v>19</v>
      </c>
      <c r="G89" s="780">
        <v>13</v>
      </c>
      <c r="H89" s="781">
        <v>3150</v>
      </c>
    </row>
    <row r="90" spans="1:10">
      <c r="A90" s="680" t="s">
        <v>93</v>
      </c>
      <c r="B90" s="782">
        <v>17</v>
      </c>
      <c r="C90" s="784">
        <v>91</v>
      </c>
      <c r="D90" s="784" t="s">
        <v>114</v>
      </c>
      <c r="E90" s="784" t="s">
        <v>114</v>
      </c>
      <c r="F90" s="784">
        <v>0</v>
      </c>
      <c r="G90" s="785" t="s">
        <v>114</v>
      </c>
      <c r="H90" s="787">
        <v>127</v>
      </c>
    </row>
    <row r="91" spans="1:10">
      <c r="A91" s="678" t="s">
        <v>94</v>
      </c>
      <c r="B91" s="777">
        <v>21</v>
      </c>
      <c r="C91" s="779">
        <v>29</v>
      </c>
      <c r="D91" s="779" t="s">
        <v>114</v>
      </c>
      <c r="E91" s="779">
        <v>12</v>
      </c>
      <c r="F91" s="779">
        <v>0</v>
      </c>
      <c r="G91" s="780" t="s">
        <v>114</v>
      </c>
      <c r="H91" s="722">
        <v>68</v>
      </c>
    </row>
    <row r="92" spans="1:10">
      <c r="A92" s="680" t="s">
        <v>95</v>
      </c>
      <c r="B92" s="782">
        <v>21</v>
      </c>
      <c r="C92" s="784">
        <v>270</v>
      </c>
      <c r="D92" s="784" t="s">
        <v>114</v>
      </c>
      <c r="E92" s="784">
        <v>11</v>
      </c>
      <c r="F92" s="784" t="s">
        <v>114</v>
      </c>
      <c r="G92" s="785" t="s">
        <v>114</v>
      </c>
      <c r="H92" s="787">
        <v>315</v>
      </c>
    </row>
    <row r="93" spans="1:10">
      <c r="A93" s="678" t="s">
        <v>96</v>
      </c>
      <c r="B93" s="777">
        <v>38</v>
      </c>
      <c r="C93" s="779">
        <v>332</v>
      </c>
      <c r="D93" s="779" t="s">
        <v>114</v>
      </c>
      <c r="E93" s="779">
        <v>29</v>
      </c>
      <c r="F93" s="779" t="s">
        <v>114</v>
      </c>
      <c r="G93" s="780">
        <v>12</v>
      </c>
      <c r="H93" s="722">
        <v>426</v>
      </c>
    </row>
    <row r="94" spans="1:10" ht="14.5" thickBot="1">
      <c r="A94" s="788" t="s">
        <v>97</v>
      </c>
      <c r="B94" s="789">
        <v>42</v>
      </c>
      <c r="C94" s="790">
        <v>83</v>
      </c>
      <c r="D94" s="790">
        <v>10</v>
      </c>
      <c r="E94" s="790">
        <v>22</v>
      </c>
      <c r="F94" s="790" t="s">
        <v>114</v>
      </c>
      <c r="G94" s="791" t="s">
        <v>114</v>
      </c>
      <c r="H94" s="792">
        <v>161</v>
      </c>
    </row>
    <row r="95" spans="1:10">
      <c r="A95" s="753" t="s">
        <v>115</v>
      </c>
      <c r="B95" s="183">
        <v>1772</v>
      </c>
      <c r="C95" s="183">
        <v>7707</v>
      </c>
      <c r="D95" s="129">
        <v>587</v>
      </c>
      <c r="E95" s="183">
        <v>1127</v>
      </c>
      <c r="F95" s="129">
        <v>77</v>
      </c>
      <c r="G95" s="129">
        <v>230</v>
      </c>
      <c r="H95" s="183">
        <v>11500</v>
      </c>
    </row>
    <row r="96" spans="1:10" ht="28.5" customHeight="1">
      <c r="A96" s="2680" t="s">
        <v>153</v>
      </c>
      <c r="B96" s="2681"/>
      <c r="C96" s="2681"/>
      <c r="D96" s="2681"/>
      <c r="E96" s="2681"/>
      <c r="F96" s="2681"/>
      <c r="G96" s="2681"/>
      <c r="H96" s="2682"/>
    </row>
    <row r="98" spans="1:10" ht="27.5" customHeight="1">
      <c r="A98" s="2515" t="s">
        <v>401</v>
      </c>
      <c r="B98" s="2515"/>
      <c r="C98" s="2515"/>
      <c r="D98" s="2515"/>
      <c r="E98" s="2515"/>
      <c r="F98" s="2515"/>
      <c r="G98" s="2515"/>
      <c r="H98" s="2515"/>
    </row>
    <row r="100" spans="1:10">
      <c r="A100" s="45"/>
    </row>
    <row r="101" spans="1:10" ht="14" customHeight="1">
      <c r="A101" s="2606" t="s">
        <v>405</v>
      </c>
      <c r="B101" s="2606"/>
      <c r="C101" s="2606"/>
      <c r="D101" s="2606"/>
      <c r="E101" s="2606"/>
      <c r="F101" s="2606"/>
      <c r="G101" s="2606"/>
      <c r="H101" s="2606"/>
      <c r="I101" s="22"/>
    </row>
    <row r="103" spans="1:10" ht="17.5">
      <c r="A103" s="3109" t="s">
        <v>397</v>
      </c>
      <c r="B103" s="2492" t="s">
        <v>398</v>
      </c>
      <c r="C103" s="3111"/>
      <c r="D103" s="3111"/>
      <c r="E103" s="3111"/>
      <c r="F103" s="3111"/>
      <c r="G103" s="3112"/>
      <c r="H103" s="2528" t="s">
        <v>115</v>
      </c>
      <c r="J103" s="29"/>
    </row>
    <row r="104" spans="1:10" ht="27.5">
      <c r="A104" s="3110"/>
      <c r="B104" s="748" t="s">
        <v>399</v>
      </c>
      <c r="C104" s="563" t="s">
        <v>386</v>
      </c>
      <c r="D104" s="563" t="s">
        <v>400</v>
      </c>
      <c r="E104" s="563" t="s">
        <v>388</v>
      </c>
      <c r="F104" s="563" t="s">
        <v>389</v>
      </c>
      <c r="G104" s="450" t="s">
        <v>390</v>
      </c>
      <c r="H104" s="2529"/>
      <c r="J104" s="49"/>
    </row>
    <row r="105" spans="1:10">
      <c r="A105" s="678" t="s">
        <v>89</v>
      </c>
      <c r="B105" s="777">
        <v>631</v>
      </c>
      <c r="C105" s="778">
        <v>1347</v>
      </c>
      <c r="D105" s="779">
        <v>212</v>
      </c>
      <c r="E105" s="779">
        <v>417</v>
      </c>
      <c r="F105" s="779">
        <v>32</v>
      </c>
      <c r="G105" s="780">
        <v>158</v>
      </c>
      <c r="H105" s="781">
        <v>2797</v>
      </c>
    </row>
    <row r="106" spans="1:10">
      <c r="A106" s="680" t="s">
        <v>85</v>
      </c>
      <c r="B106" s="782">
        <v>367</v>
      </c>
      <c r="C106" s="783">
        <v>1221</v>
      </c>
      <c r="D106" s="784">
        <v>91</v>
      </c>
      <c r="E106" s="784">
        <v>183</v>
      </c>
      <c r="F106" s="784" t="s">
        <v>114</v>
      </c>
      <c r="G106" s="785">
        <v>10</v>
      </c>
      <c r="H106" s="786">
        <v>1873</v>
      </c>
    </row>
    <row r="107" spans="1:10">
      <c r="A107" s="678" t="s">
        <v>90</v>
      </c>
      <c r="B107" s="777">
        <v>22</v>
      </c>
      <c r="C107" s="779">
        <v>628</v>
      </c>
      <c r="D107" s="779" t="s">
        <v>114</v>
      </c>
      <c r="E107" s="779">
        <v>15</v>
      </c>
      <c r="F107" s="779" t="s">
        <v>114</v>
      </c>
      <c r="G107" s="780" t="s">
        <v>114</v>
      </c>
      <c r="H107" s="722">
        <v>682</v>
      </c>
    </row>
    <row r="108" spans="1:10">
      <c r="A108" s="680" t="s">
        <v>91</v>
      </c>
      <c r="B108" s="782">
        <v>158</v>
      </c>
      <c r="C108" s="783">
        <v>1005</v>
      </c>
      <c r="D108" s="784">
        <v>102</v>
      </c>
      <c r="E108" s="784">
        <v>138</v>
      </c>
      <c r="F108" s="784">
        <v>0</v>
      </c>
      <c r="G108" s="785" t="s">
        <v>114</v>
      </c>
      <c r="H108" s="786">
        <v>1409</v>
      </c>
    </row>
    <row r="109" spans="1:10">
      <c r="A109" s="678" t="s">
        <v>92</v>
      </c>
      <c r="B109" s="777">
        <v>373</v>
      </c>
      <c r="C109" s="778">
        <v>2393</v>
      </c>
      <c r="D109" s="779">
        <v>109</v>
      </c>
      <c r="E109" s="779">
        <v>209</v>
      </c>
      <c r="F109" s="779">
        <v>13</v>
      </c>
      <c r="G109" s="780" t="s">
        <v>114</v>
      </c>
      <c r="H109" s="781">
        <v>3103</v>
      </c>
    </row>
    <row r="110" spans="1:10">
      <c r="A110" s="680" t="s">
        <v>93</v>
      </c>
      <c r="B110" s="782">
        <v>10</v>
      </c>
      <c r="C110" s="784">
        <v>81</v>
      </c>
      <c r="D110" s="784" t="s">
        <v>114</v>
      </c>
      <c r="E110" s="784" t="s">
        <v>114</v>
      </c>
      <c r="F110" s="784" t="s">
        <v>114</v>
      </c>
      <c r="G110" s="785" t="s">
        <v>114</v>
      </c>
      <c r="H110" s="787">
        <v>108</v>
      </c>
    </row>
    <row r="111" spans="1:10">
      <c r="A111" s="678" t="s">
        <v>94</v>
      </c>
      <c r="B111" s="777">
        <v>14</v>
      </c>
      <c r="C111" s="779">
        <v>30</v>
      </c>
      <c r="D111" s="779" t="s">
        <v>114</v>
      </c>
      <c r="E111" s="779">
        <v>12</v>
      </c>
      <c r="F111" s="779">
        <v>0</v>
      </c>
      <c r="G111" s="780" t="s">
        <v>114</v>
      </c>
      <c r="H111" s="722">
        <v>60</v>
      </c>
    </row>
    <row r="112" spans="1:10">
      <c r="A112" s="680" t="s">
        <v>95</v>
      </c>
      <c r="B112" s="782">
        <v>11</v>
      </c>
      <c r="C112" s="784">
        <v>234</v>
      </c>
      <c r="D112" s="784" t="s">
        <v>114</v>
      </c>
      <c r="E112" s="784" t="s">
        <v>114</v>
      </c>
      <c r="F112" s="784" t="s">
        <v>114</v>
      </c>
      <c r="G112" s="785" t="s">
        <v>114</v>
      </c>
      <c r="H112" s="787">
        <v>269</v>
      </c>
    </row>
    <row r="113" spans="1:10">
      <c r="A113" s="678" t="s">
        <v>96</v>
      </c>
      <c r="B113" s="777">
        <v>43</v>
      </c>
      <c r="C113" s="779">
        <v>302</v>
      </c>
      <c r="D113" s="779" t="s">
        <v>114</v>
      </c>
      <c r="E113" s="779">
        <v>31</v>
      </c>
      <c r="F113" s="779" t="s">
        <v>114</v>
      </c>
      <c r="G113" s="780">
        <v>15</v>
      </c>
      <c r="H113" s="722">
        <v>405</v>
      </c>
    </row>
    <row r="114" spans="1:10" ht="14.5" thickBot="1">
      <c r="A114" s="788" t="s">
        <v>97</v>
      </c>
      <c r="B114" s="789">
        <v>35</v>
      </c>
      <c r="C114" s="790">
        <v>72</v>
      </c>
      <c r="D114" s="790" t="s">
        <v>114</v>
      </c>
      <c r="E114" s="790">
        <v>22</v>
      </c>
      <c r="F114" s="790">
        <v>0</v>
      </c>
      <c r="G114" s="791" t="s">
        <v>114</v>
      </c>
      <c r="H114" s="792">
        <v>138</v>
      </c>
    </row>
    <row r="115" spans="1:10">
      <c r="A115" s="753" t="s">
        <v>115</v>
      </c>
      <c r="B115" s="183">
        <v>1672</v>
      </c>
      <c r="C115" s="183">
        <v>7397</v>
      </c>
      <c r="D115" s="129">
        <v>545</v>
      </c>
      <c r="E115" s="183">
        <v>1056</v>
      </c>
      <c r="F115" s="129">
        <v>64</v>
      </c>
      <c r="G115" s="129">
        <v>223</v>
      </c>
      <c r="H115" s="183">
        <v>10957</v>
      </c>
    </row>
    <row r="116" spans="1:10" ht="28.5" customHeight="1">
      <c r="A116" s="2680" t="s">
        <v>153</v>
      </c>
      <c r="B116" s="2681"/>
      <c r="C116" s="2681"/>
      <c r="D116" s="2681"/>
      <c r="E116" s="2681"/>
      <c r="F116" s="2681"/>
      <c r="G116" s="2681"/>
      <c r="H116" s="2682"/>
    </row>
    <row r="118" spans="1:10" ht="26.5" customHeight="1">
      <c r="A118" s="2515" t="s">
        <v>401</v>
      </c>
      <c r="B118" s="2515"/>
      <c r="C118" s="2515"/>
      <c r="D118" s="2515"/>
      <c r="E118" s="2515"/>
      <c r="F118" s="2515"/>
      <c r="G118" s="2515"/>
      <c r="H118" s="2515"/>
    </row>
    <row r="121" spans="1:10">
      <c r="A121" s="2606" t="s">
        <v>406</v>
      </c>
      <c r="B121" s="2606"/>
      <c r="C121" s="2606"/>
      <c r="D121" s="2606"/>
      <c r="E121" s="2606"/>
      <c r="F121" s="2606"/>
      <c r="G121" s="2606"/>
      <c r="H121" s="2606"/>
    </row>
    <row r="123" spans="1:10" ht="17.5">
      <c r="A123" s="3109" t="s">
        <v>397</v>
      </c>
      <c r="B123" s="2492" t="s">
        <v>398</v>
      </c>
      <c r="C123" s="3111"/>
      <c r="D123" s="3111"/>
      <c r="E123" s="3111"/>
      <c r="F123" s="3111"/>
      <c r="G123" s="3112"/>
      <c r="H123" s="2528" t="s">
        <v>115</v>
      </c>
      <c r="J123" s="29"/>
    </row>
    <row r="124" spans="1:10" ht="27.5">
      <c r="A124" s="3110"/>
      <c r="B124" s="748" t="s">
        <v>399</v>
      </c>
      <c r="C124" s="563" t="s">
        <v>386</v>
      </c>
      <c r="D124" s="563" t="s">
        <v>400</v>
      </c>
      <c r="E124" s="563" t="s">
        <v>388</v>
      </c>
      <c r="F124" s="563" t="s">
        <v>389</v>
      </c>
      <c r="G124" s="450" t="s">
        <v>390</v>
      </c>
      <c r="H124" s="2529"/>
      <c r="J124" s="49"/>
    </row>
    <row r="125" spans="1:10">
      <c r="A125" s="678" t="s">
        <v>89</v>
      </c>
      <c r="B125" s="777">
        <v>651</v>
      </c>
      <c r="C125" s="778">
        <v>1363</v>
      </c>
      <c r="D125" s="779">
        <v>202</v>
      </c>
      <c r="E125" s="779">
        <v>427</v>
      </c>
      <c r="F125" s="779">
        <v>28</v>
      </c>
      <c r="G125" s="780">
        <v>179</v>
      </c>
      <c r="H125" s="781">
        <v>2850</v>
      </c>
    </row>
    <row r="126" spans="1:10">
      <c r="A126" s="680" t="s">
        <v>85</v>
      </c>
      <c r="B126" s="782">
        <v>351</v>
      </c>
      <c r="C126" s="783">
        <v>1157</v>
      </c>
      <c r="D126" s="784">
        <v>88</v>
      </c>
      <c r="E126" s="784">
        <v>202</v>
      </c>
      <c r="F126" s="784">
        <v>0</v>
      </c>
      <c r="G126" s="785" t="s">
        <v>114</v>
      </c>
      <c r="H126" s="786">
        <v>1802</v>
      </c>
    </row>
    <row r="127" spans="1:10">
      <c r="A127" s="678" t="s">
        <v>90</v>
      </c>
      <c r="B127" s="777">
        <v>25</v>
      </c>
      <c r="C127" s="779">
        <v>607</v>
      </c>
      <c r="D127" s="779" t="s">
        <v>114</v>
      </c>
      <c r="E127" s="779" t="s">
        <v>114</v>
      </c>
      <c r="F127" s="779" t="s">
        <v>114</v>
      </c>
      <c r="G127" s="780" t="s">
        <v>114</v>
      </c>
      <c r="H127" s="722">
        <v>660</v>
      </c>
    </row>
    <row r="128" spans="1:10">
      <c r="A128" s="680" t="s">
        <v>91</v>
      </c>
      <c r="B128" s="782">
        <v>166</v>
      </c>
      <c r="C128" s="783">
        <v>1036</v>
      </c>
      <c r="D128" s="784">
        <v>97</v>
      </c>
      <c r="E128" s="784">
        <v>211</v>
      </c>
      <c r="F128" s="784" t="s">
        <v>114</v>
      </c>
      <c r="G128" s="785">
        <v>11</v>
      </c>
      <c r="H128" s="786">
        <v>1522</v>
      </c>
    </row>
    <row r="129" spans="1:10">
      <c r="A129" s="678" t="s">
        <v>92</v>
      </c>
      <c r="B129" s="777">
        <v>354</v>
      </c>
      <c r="C129" s="778">
        <v>2431</v>
      </c>
      <c r="D129" s="779">
        <v>140</v>
      </c>
      <c r="E129" s="779">
        <v>216</v>
      </c>
      <c r="F129" s="779">
        <v>17</v>
      </c>
      <c r="G129" s="780" t="s">
        <v>114</v>
      </c>
      <c r="H129" s="781">
        <v>3162</v>
      </c>
    </row>
    <row r="130" spans="1:10">
      <c r="A130" s="680" t="s">
        <v>93</v>
      </c>
      <c r="B130" s="782">
        <v>12</v>
      </c>
      <c r="C130" s="784">
        <v>84</v>
      </c>
      <c r="D130" s="784" t="s">
        <v>114</v>
      </c>
      <c r="E130" s="784">
        <v>11</v>
      </c>
      <c r="F130" s="784">
        <v>0</v>
      </c>
      <c r="G130" s="785">
        <v>10</v>
      </c>
      <c r="H130" s="787">
        <v>120</v>
      </c>
    </row>
    <row r="131" spans="1:10">
      <c r="A131" s="678" t="s">
        <v>94</v>
      </c>
      <c r="B131" s="777">
        <v>16</v>
      </c>
      <c r="C131" s="779">
        <v>29</v>
      </c>
      <c r="D131" s="779" t="s">
        <v>114</v>
      </c>
      <c r="E131" s="779" t="s">
        <v>114</v>
      </c>
      <c r="F131" s="779">
        <v>0</v>
      </c>
      <c r="G131" s="780" t="s">
        <v>114</v>
      </c>
      <c r="H131" s="722">
        <v>62</v>
      </c>
    </row>
    <row r="132" spans="1:10">
      <c r="A132" s="680" t="s">
        <v>95</v>
      </c>
      <c r="B132" s="782">
        <v>11</v>
      </c>
      <c r="C132" s="784">
        <v>288</v>
      </c>
      <c r="D132" s="784" t="s">
        <v>114</v>
      </c>
      <c r="E132" s="784" t="s">
        <v>114</v>
      </c>
      <c r="F132" s="784" t="s">
        <v>114</v>
      </c>
      <c r="G132" s="785" t="s">
        <v>114</v>
      </c>
      <c r="H132" s="787">
        <v>323</v>
      </c>
    </row>
    <row r="133" spans="1:10">
      <c r="A133" s="678" t="s">
        <v>96</v>
      </c>
      <c r="B133" s="777">
        <v>37</v>
      </c>
      <c r="C133" s="779">
        <v>289</v>
      </c>
      <c r="D133" s="779" t="s">
        <v>114</v>
      </c>
      <c r="E133" s="779">
        <v>22</v>
      </c>
      <c r="F133" s="779" t="s">
        <v>114</v>
      </c>
      <c r="G133" s="780">
        <v>14</v>
      </c>
      <c r="H133" s="722">
        <v>366</v>
      </c>
    </row>
    <row r="134" spans="1:10" ht="14.5" thickBot="1">
      <c r="A134" s="788" t="s">
        <v>97</v>
      </c>
      <c r="B134" s="789">
        <v>29</v>
      </c>
      <c r="C134" s="790">
        <v>82</v>
      </c>
      <c r="D134" s="790" t="s">
        <v>114</v>
      </c>
      <c r="E134" s="790">
        <v>17</v>
      </c>
      <c r="F134" s="790">
        <v>0</v>
      </c>
      <c r="G134" s="791" t="s">
        <v>114</v>
      </c>
      <c r="H134" s="792">
        <v>137</v>
      </c>
    </row>
    <row r="135" spans="1:10">
      <c r="A135" s="753" t="s">
        <v>115</v>
      </c>
      <c r="B135" s="183">
        <v>1661</v>
      </c>
      <c r="C135" s="183">
        <v>7433</v>
      </c>
      <c r="D135" s="129">
        <v>557</v>
      </c>
      <c r="E135" s="183">
        <v>1145</v>
      </c>
      <c r="F135" s="129">
        <v>59</v>
      </c>
      <c r="G135" s="129">
        <v>247</v>
      </c>
      <c r="H135" s="183">
        <v>11102</v>
      </c>
    </row>
    <row r="136" spans="1:10" ht="28" customHeight="1">
      <c r="A136" s="2680" t="s">
        <v>153</v>
      </c>
      <c r="B136" s="2681"/>
      <c r="C136" s="2681"/>
      <c r="D136" s="2681"/>
      <c r="E136" s="2681"/>
      <c r="F136" s="2681"/>
      <c r="G136" s="2681"/>
      <c r="H136" s="2682"/>
    </row>
    <row r="138" spans="1:10" ht="26.5" customHeight="1">
      <c r="A138" s="2515" t="s">
        <v>401</v>
      </c>
      <c r="B138" s="2515"/>
      <c r="C138" s="2515"/>
      <c r="D138" s="2515"/>
      <c r="E138" s="2515"/>
      <c r="F138" s="2515"/>
      <c r="G138" s="2515"/>
      <c r="H138" s="2515"/>
    </row>
    <row r="141" spans="1:10">
      <c r="A141" s="2606" t="s">
        <v>407</v>
      </c>
      <c r="B141" s="2606"/>
      <c r="C141" s="2606"/>
      <c r="D141" s="2606"/>
      <c r="E141" s="2606"/>
      <c r="F141" s="2606"/>
      <c r="G141" s="2606"/>
      <c r="H141" s="2606"/>
    </row>
    <row r="143" spans="1:10" ht="17.5">
      <c r="A143" s="3109" t="s">
        <v>397</v>
      </c>
      <c r="B143" s="2492" t="s">
        <v>398</v>
      </c>
      <c r="C143" s="3111"/>
      <c r="D143" s="3111"/>
      <c r="E143" s="3111"/>
      <c r="F143" s="3111"/>
      <c r="G143" s="3112"/>
      <c r="H143" s="2528" t="s">
        <v>115</v>
      </c>
      <c r="J143" s="29"/>
    </row>
    <row r="144" spans="1:10" ht="27.5">
      <c r="A144" s="3110"/>
      <c r="B144" s="748" t="s">
        <v>399</v>
      </c>
      <c r="C144" s="563" t="s">
        <v>386</v>
      </c>
      <c r="D144" s="563" t="s">
        <v>400</v>
      </c>
      <c r="E144" s="563" t="s">
        <v>388</v>
      </c>
      <c r="F144" s="563" t="s">
        <v>389</v>
      </c>
      <c r="G144" s="450" t="s">
        <v>390</v>
      </c>
      <c r="H144" s="2529"/>
      <c r="J144" s="49"/>
    </row>
    <row r="145" spans="1:8">
      <c r="A145" s="678" t="s">
        <v>89</v>
      </c>
      <c r="B145" s="777">
        <v>663</v>
      </c>
      <c r="C145" s="778">
        <v>1486</v>
      </c>
      <c r="D145" s="779">
        <v>192</v>
      </c>
      <c r="E145" s="779">
        <v>457</v>
      </c>
      <c r="F145" s="779">
        <v>18</v>
      </c>
      <c r="G145" s="780">
        <v>173</v>
      </c>
      <c r="H145" s="793">
        <v>2989</v>
      </c>
    </row>
    <row r="146" spans="1:8">
      <c r="A146" s="680" t="s">
        <v>85</v>
      </c>
      <c r="B146" s="782">
        <v>299</v>
      </c>
      <c r="C146" s="783">
        <v>1154</v>
      </c>
      <c r="D146" s="784">
        <v>68</v>
      </c>
      <c r="E146" s="784">
        <v>201</v>
      </c>
      <c r="F146" s="784" t="s">
        <v>114</v>
      </c>
      <c r="G146" s="785" t="s">
        <v>114</v>
      </c>
      <c r="H146" s="794">
        <v>1729</v>
      </c>
    </row>
    <row r="147" spans="1:8">
      <c r="A147" s="678" t="s">
        <v>90</v>
      </c>
      <c r="B147" s="777">
        <v>30</v>
      </c>
      <c r="C147" s="779">
        <v>557</v>
      </c>
      <c r="D147" s="779" t="s">
        <v>114</v>
      </c>
      <c r="E147" s="779">
        <v>10</v>
      </c>
      <c r="F147" s="779" t="s">
        <v>114</v>
      </c>
      <c r="G147" s="780" t="s">
        <v>114</v>
      </c>
      <c r="H147" s="777">
        <v>614</v>
      </c>
    </row>
    <row r="148" spans="1:8">
      <c r="A148" s="680" t="s">
        <v>91</v>
      </c>
      <c r="B148" s="782">
        <v>137</v>
      </c>
      <c r="C148" s="784">
        <v>985</v>
      </c>
      <c r="D148" s="784">
        <v>103</v>
      </c>
      <c r="E148" s="784">
        <v>149</v>
      </c>
      <c r="F148" s="784" t="s">
        <v>114</v>
      </c>
      <c r="G148" s="785" t="s">
        <v>114</v>
      </c>
      <c r="H148" s="794">
        <v>1384</v>
      </c>
    </row>
    <row r="149" spans="1:8">
      <c r="A149" s="678" t="s">
        <v>92</v>
      </c>
      <c r="B149" s="777">
        <v>322</v>
      </c>
      <c r="C149" s="778">
        <v>2369</v>
      </c>
      <c r="D149" s="779">
        <v>127</v>
      </c>
      <c r="E149" s="779">
        <v>238</v>
      </c>
      <c r="F149" s="779">
        <v>23</v>
      </c>
      <c r="G149" s="780" t="s">
        <v>114</v>
      </c>
      <c r="H149" s="793">
        <v>3087</v>
      </c>
    </row>
    <row r="150" spans="1:8">
      <c r="A150" s="680" t="s">
        <v>93</v>
      </c>
      <c r="B150" s="782" t="s">
        <v>114</v>
      </c>
      <c r="C150" s="784">
        <v>65</v>
      </c>
      <c r="D150" s="784" t="s">
        <v>114</v>
      </c>
      <c r="E150" s="784" t="s">
        <v>114</v>
      </c>
      <c r="F150" s="784" t="s">
        <v>114</v>
      </c>
      <c r="G150" s="785" t="s">
        <v>114</v>
      </c>
      <c r="H150" s="782">
        <v>88</v>
      </c>
    </row>
    <row r="151" spans="1:8">
      <c r="A151" s="678" t="s">
        <v>94</v>
      </c>
      <c r="B151" s="777">
        <v>12</v>
      </c>
      <c r="C151" s="779">
        <v>32</v>
      </c>
      <c r="D151" s="779" t="s">
        <v>114</v>
      </c>
      <c r="E151" s="779" t="s">
        <v>114</v>
      </c>
      <c r="F151" s="779">
        <v>0</v>
      </c>
      <c r="G151" s="780" t="s">
        <v>114</v>
      </c>
      <c r="H151" s="777">
        <v>54</v>
      </c>
    </row>
    <row r="152" spans="1:8">
      <c r="A152" s="680" t="s">
        <v>95</v>
      </c>
      <c r="B152" s="782">
        <v>16</v>
      </c>
      <c r="C152" s="784">
        <v>261</v>
      </c>
      <c r="D152" s="784" t="s">
        <v>114</v>
      </c>
      <c r="E152" s="784">
        <v>12</v>
      </c>
      <c r="F152" s="784">
        <v>10</v>
      </c>
      <c r="G152" s="785" t="s">
        <v>114</v>
      </c>
      <c r="H152" s="782">
        <v>305</v>
      </c>
    </row>
    <row r="153" spans="1:8">
      <c r="A153" s="678" t="s">
        <v>96</v>
      </c>
      <c r="B153" s="777">
        <v>31</v>
      </c>
      <c r="C153" s="779">
        <v>292</v>
      </c>
      <c r="D153" s="779" t="s">
        <v>114</v>
      </c>
      <c r="E153" s="779">
        <v>22</v>
      </c>
      <c r="F153" s="779" t="s">
        <v>114</v>
      </c>
      <c r="G153" s="780">
        <v>14</v>
      </c>
      <c r="H153" s="777">
        <v>370</v>
      </c>
    </row>
    <row r="154" spans="1:8" ht="14.5" thickBot="1">
      <c r="A154" s="788" t="s">
        <v>97</v>
      </c>
      <c r="B154" s="789">
        <v>28</v>
      </c>
      <c r="C154" s="790">
        <v>88</v>
      </c>
      <c r="D154" s="790" t="s">
        <v>114</v>
      </c>
      <c r="E154" s="790">
        <v>16</v>
      </c>
      <c r="F154" s="790">
        <v>0</v>
      </c>
      <c r="G154" s="791" t="s">
        <v>114</v>
      </c>
      <c r="H154" s="789">
        <v>140</v>
      </c>
    </row>
    <row r="155" spans="1:8">
      <c r="A155" s="753" t="s">
        <v>115</v>
      </c>
      <c r="B155" s="183">
        <v>1555</v>
      </c>
      <c r="C155" s="183">
        <v>7376</v>
      </c>
      <c r="D155" s="129">
        <v>514</v>
      </c>
      <c r="E155" s="183">
        <v>1125</v>
      </c>
      <c r="F155" s="129">
        <v>69</v>
      </c>
      <c r="G155" s="129">
        <v>225</v>
      </c>
      <c r="H155" s="183">
        <v>10864</v>
      </c>
    </row>
    <row r="156" spans="1:8" ht="28" customHeight="1">
      <c r="A156" s="2680" t="s">
        <v>153</v>
      </c>
      <c r="B156" s="2681"/>
      <c r="C156" s="2681"/>
      <c r="D156" s="2681"/>
      <c r="E156" s="2681"/>
      <c r="F156" s="2681"/>
      <c r="G156" s="2681"/>
      <c r="H156" s="2682"/>
    </row>
    <row r="158" spans="1:8" ht="27" customHeight="1">
      <c r="A158" s="2515" t="s">
        <v>401</v>
      </c>
      <c r="B158" s="2515"/>
      <c r="C158" s="2515"/>
      <c r="D158" s="2515"/>
      <c r="E158" s="2515"/>
      <c r="F158" s="2515"/>
      <c r="G158" s="2515"/>
      <c r="H158" s="2515"/>
    </row>
    <row r="161" spans="1:10">
      <c r="A161" s="2606" t="s">
        <v>408</v>
      </c>
      <c r="B161" s="2606"/>
      <c r="C161" s="2606"/>
      <c r="D161" s="2606"/>
      <c r="E161" s="2606"/>
      <c r="F161" s="2606"/>
      <c r="G161" s="2606"/>
      <c r="H161" s="2606"/>
    </row>
    <row r="163" spans="1:10" ht="17.5">
      <c r="A163" s="3109" t="s">
        <v>397</v>
      </c>
      <c r="B163" s="2492" t="s">
        <v>398</v>
      </c>
      <c r="C163" s="3111"/>
      <c r="D163" s="3111"/>
      <c r="E163" s="3111"/>
      <c r="F163" s="3111"/>
      <c r="G163" s="3112"/>
      <c r="H163" s="2528" t="s">
        <v>115</v>
      </c>
      <c r="J163" s="29"/>
    </row>
    <row r="164" spans="1:10" ht="27.5">
      <c r="A164" s="3110"/>
      <c r="B164" s="748" t="s">
        <v>399</v>
      </c>
      <c r="C164" s="563" t="s">
        <v>386</v>
      </c>
      <c r="D164" s="563" t="s">
        <v>400</v>
      </c>
      <c r="E164" s="563" t="s">
        <v>388</v>
      </c>
      <c r="F164" s="563" t="s">
        <v>389</v>
      </c>
      <c r="G164" s="450" t="s">
        <v>390</v>
      </c>
      <c r="H164" s="2529"/>
      <c r="J164" s="49"/>
    </row>
    <row r="165" spans="1:10">
      <c r="A165" s="678" t="s">
        <v>89</v>
      </c>
      <c r="B165" s="777">
        <v>558</v>
      </c>
      <c r="C165" s="778">
        <v>1374</v>
      </c>
      <c r="D165" s="779">
        <v>175</v>
      </c>
      <c r="E165" s="779">
        <v>367</v>
      </c>
      <c r="F165" s="779">
        <v>30</v>
      </c>
      <c r="G165" s="780">
        <v>164</v>
      </c>
      <c r="H165" s="793">
        <v>2668</v>
      </c>
    </row>
    <row r="166" spans="1:10">
      <c r="A166" s="680" t="s">
        <v>85</v>
      </c>
      <c r="B166" s="782">
        <v>310</v>
      </c>
      <c r="C166" s="783">
        <v>1078</v>
      </c>
      <c r="D166" s="784">
        <v>72</v>
      </c>
      <c r="E166" s="784">
        <v>233</v>
      </c>
      <c r="F166" s="784">
        <v>0</v>
      </c>
      <c r="G166" s="785" t="s">
        <v>114</v>
      </c>
      <c r="H166" s="794">
        <v>1696</v>
      </c>
    </row>
    <row r="167" spans="1:10">
      <c r="A167" s="678" t="s">
        <v>90</v>
      </c>
      <c r="B167" s="777">
        <v>15</v>
      </c>
      <c r="C167" s="779">
        <v>561</v>
      </c>
      <c r="D167" s="779" t="s">
        <v>114</v>
      </c>
      <c r="E167" s="779">
        <v>12</v>
      </c>
      <c r="F167" s="779" t="s">
        <v>114</v>
      </c>
      <c r="G167" s="780">
        <v>11</v>
      </c>
      <c r="H167" s="777">
        <v>604</v>
      </c>
    </row>
    <row r="168" spans="1:10">
      <c r="A168" s="680" t="s">
        <v>91</v>
      </c>
      <c r="B168" s="782">
        <v>143</v>
      </c>
      <c r="C168" s="783">
        <v>1009</v>
      </c>
      <c r="D168" s="784">
        <v>118</v>
      </c>
      <c r="E168" s="784">
        <v>192</v>
      </c>
      <c r="F168" s="784" t="s">
        <v>114</v>
      </c>
      <c r="G168" s="785" t="s">
        <v>114</v>
      </c>
      <c r="H168" s="794">
        <v>1469</v>
      </c>
    </row>
    <row r="169" spans="1:10">
      <c r="A169" s="678" t="s">
        <v>92</v>
      </c>
      <c r="B169" s="777">
        <v>321</v>
      </c>
      <c r="C169" s="778">
        <v>2396</v>
      </c>
      <c r="D169" s="779">
        <v>149</v>
      </c>
      <c r="E169" s="779">
        <v>199</v>
      </c>
      <c r="F169" s="779">
        <v>24</v>
      </c>
      <c r="G169" s="780">
        <v>10</v>
      </c>
      <c r="H169" s="793">
        <v>3099</v>
      </c>
    </row>
    <row r="170" spans="1:10">
      <c r="A170" s="680" t="s">
        <v>93</v>
      </c>
      <c r="B170" s="782">
        <v>11</v>
      </c>
      <c r="C170" s="784">
        <v>76</v>
      </c>
      <c r="D170" s="784" t="s">
        <v>114</v>
      </c>
      <c r="E170" s="784" t="s">
        <v>114</v>
      </c>
      <c r="F170" s="784" t="s">
        <v>114</v>
      </c>
      <c r="G170" s="785" t="s">
        <v>114</v>
      </c>
      <c r="H170" s="782">
        <v>109</v>
      </c>
    </row>
    <row r="171" spans="1:10">
      <c r="A171" s="678" t="s">
        <v>94</v>
      </c>
      <c r="B171" s="777" t="s">
        <v>114</v>
      </c>
      <c r="C171" s="779">
        <v>35</v>
      </c>
      <c r="D171" s="779" t="s">
        <v>114</v>
      </c>
      <c r="E171" s="779" t="s">
        <v>114</v>
      </c>
      <c r="F171" s="779">
        <v>0</v>
      </c>
      <c r="G171" s="780" t="s">
        <v>114</v>
      </c>
      <c r="H171" s="777">
        <v>62</v>
      </c>
    </row>
    <row r="172" spans="1:10">
      <c r="A172" s="680" t="s">
        <v>95</v>
      </c>
      <c r="B172" s="782">
        <v>15</v>
      </c>
      <c r="C172" s="784">
        <v>241</v>
      </c>
      <c r="D172" s="784" t="s">
        <v>114</v>
      </c>
      <c r="E172" s="784" t="s">
        <v>114</v>
      </c>
      <c r="F172" s="784" t="s">
        <v>114</v>
      </c>
      <c r="G172" s="785" t="s">
        <v>114</v>
      </c>
      <c r="H172" s="782">
        <v>280</v>
      </c>
    </row>
    <row r="173" spans="1:10">
      <c r="A173" s="678" t="s">
        <v>96</v>
      </c>
      <c r="B173" s="777">
        <v>27</v>
      </c>
      <c r="C173" s="779">
        <v>262</v>
      </c>
      <c r="D173" s="779" t="s">
        <v>114</v>
      </c>
      <c r="E173" s="779">
        <v>25</v>
      </c>
      <c r="F173" s="779">
        <v>18</v>
      </c>
      <c r="G173" s="780" t="s">
        <v>114</v>
      </c>
      <c r="H173" s="777">
        <v>338</v>
      </c>
    </row>
    <row r="174" spans="1:10" ht="14.5" thickBot="1">
      <c r="A174" s="788" t="s">
        <v>97</v>
      </c>
      <c r="B174" s="789">
        <v>24</v>
      </c>
      <c r="C174" s="790">
        <v>71</v>
      </c>
      <c r="D174" s="790">
        <v>10</v>
      </c>
      <c r="E174" s="790">
        <v>22</v>
      </c>
      <c r="F174" s="790" t="s">
        <v>114</v>
      </c>
      <c r="G174" s="791" t="s">
        <v>114</v>
      </c>
      <c r="H174" s="789">
        <v>130</v>
      </c>
    </row>
    <row r="175" spans="1:10">
      <c r="A175" s="753" t="s">
        <v>115</v>
      </c>
      <c r="B175" s="183">
        <v>1439</v>
      </c>
      <c r="C175" s="183">
        <v>7180</v>
      </c>
      <c r="D175" s="129">
        <v>549</v>
      </c>
      <c r="E175" s="183">
        <v>1086</v>
      </c>
      <c r="F175" s="129">
        <v>88</v>
      </c>
      <c r="G175" s="129">
        <v>216</v>
      </c>
      <c r="H175" s="183">
        <v>10558</v>
      </c>
    </row>
    <row r="176" spans="1:10" ht="27" customHeight="1">
      <c r="A176" s="2680" t="s">
        <v>153</v>
      </c>
      <c r="B176" s="2681"/>
      <c r="C176" s="2681"/>
      <c r="D176" s="2681"/>
      <c r="E176" s="2681"/>
      <c r="F176" s="2681"/>
      <c r="G176" s="2681"/>
      <c r="H176" s="2682"/>
    </row>
    <row r="178" spans="1:10" ht="27.5" customHeight="1">
      <c r="A178" s="2515" t="s">
        <v>401</v>
      </c>
      <c r="B178" s="2515"/>
      <c r="C178" s="2515"/>
      <c r="D178" s="2515"/>
      <c r="E178" s="2515"/>
      <c r="F178" s="2515"/>
      <c r="G178" s="2515"/>
      <c r="H178" s="2515"/>
    </row>
    <row r="181" spans="1:10">
      <c r="A181" s="2606" t="s">
        <v>409</v>
      </c>
      <c r="B181" s="2606"/>
      <c r="C181" s="2606"/>
      <c r="D181" s="2606"/>
      <c r="E181" s="2606"/>
      <c r="F181" s="2606"/>
      <c r="G181" s="2606"/>
      <c r="H181" s="2606"/>
    </row>
    <row r="183" spans="1:10" ht="17.5">
      <c r="A183" s="3109" t="s">
        <v>397</v>
      </c>
      <c r="B183" s="2492" t="s">
        <v>398</v>
      </c>
      <c r="C183" s="3111"/>
      <c r="D183" s="3111"/>
      <c r="E183" s="3111"/>
      <c r="F183" s="3111"/>
      <c r="G183" s="3112"/>
      <c r="H183" s="2528" t="s">
        <v>115</v>
      </c>
      <c r="J183" s="29"/>
    </row>
    <row r="184" spans="1:10" ht="27.5">
      <c r="A184" s="3110"/>
      <c r="B184" s="748" t="s">
        <v>399</v>
      </c>
      <c r="C184" s="563" t="s">
        <v>386</v>
      </c>
      <c r="D184" s="563" t="s">
        <v>400</v>
      </c>
      <c r="E184" s="563" t="s">
        <v>388</v>
      </c>
      <c r="F184" s="563" t="s">
        <v>389</v>
      </c>
      <c r="G184" s="450" t="s">
        <v>390</v>
      </c>
      <c r="H184" s="2529"/>
      <c r="J184" s="49"/>
    </row>
    <row r="185" spans="1:10">
      <c r="A185" s="678" t="s">
        <v>89</v>
      </c>
      <c r="B185" s="777">
        <v>608</v>
      </c>
      <c r="C185" s="778">
        <v>1338</v>
      </c>
      <c r="D185" s="779">
        <v>157</v>
      </c>
      <c r="E185" s="779">
        <v>372</v>
      </c>
      <c r="F185" s="779">
        <v>33</v>
      </c>
      <c r="G185" s="780">
        <v>154</v>
      </c>
      <c r="H185" s="793">
        <v>2662</v>
      </c>
    </row>
    <row r="186" spans="1:10">
      <c r="A186" s="680" t="s">
        <v>85</v>
      </c>
      <c r="B186" s="782">
        <v>261</v>
      </c>
      <c r="C186" s="783">
        <v>1121</v>
      </c>
      <c r="D186" s="784">
        <v>82</v>
      </c>
      <c r="E186" s="784">
        <v>190</v>
      </c>
      <c r="F186" s="784" t="s">
        <v>114</v>
      </c>
      <c r="G186" s="785" t="s">
        <v>114</v>
      </c>
      <c r="H186" s="794">
        <v>1660</v>
      </c>
    </row>
    <row r="187" spans="1:10">
      <c r="A187" s="678" t="s">
        <v>90</v>
      </c>
      <c r="B187" s="777">
        <v>16</v>
      </c>
      <c r="C187" s="779">
        <v>552</v>
      </c>
      <c r="D187" s="779" t="s">
        <v>114</v>
      </c>
      <c r="E187" s="779">
        <v>11</v>
      </c>
      <c r="F187" s="779" t="s">
        <v>114</v>
      </c>
      <c r="G187" s="780">
        <v>12</v>
      </c>
      <c r="H187" s="777">
        <v>600</v>
      </c>
    </row>
    <row r="188" spans="1:10">
      <c r="A188" s="680" t="s">
        <v>91</v>
      </c>
      <c r="B188" s="782">
        <v>136</v>
      </c>
      <c r="C188" s="784">
        <v>969</v>
      </c>
      <c r="D188" s="784">
        <v>107</v>
      </c>
      <c r="E188" s="784">
        <v>149</v>
      </c>
      <c r="F188" s="784" t="s">
        <v>114</v>
      </c>
      <c r="G188" s="785">
        <v>10</v>
      </c>
      <c r="H188" s="794">
        <v>1379</v>
      </c>
    </row>
    <row r="189" spans="1:10">
      <c r="A189" s="678" t="s">
        <v>92</v>
      </c>
      <c r="B189" s="777">
        <v>339</v>
      </c>
      <c r="C189" s="778">
        <v>2351</v>
      </c>
      <c r="D189" s="779">
        <v>117</v>
      </c>
      <c r="E189" s="779">
        <v>212</v>
      </c>
      <c r="F189" s="779">
        <v>22</v>
      </c>
      <c r="G189" s="780">
        <v>10</v>
      </c>
      <c r="H189" s="793">
        <v>3051</v>
      </c>
    </row>
    <row r="190" spans="1:10">
      <c r="A190" s="680" t="s">
        <v>93</v>
      </c>
      <c r="B190" s="782">
        <v>10</v>
      </c>
      <c r="C190" s="784">
        <v>68</v>
      </c>
      <c r="D190" s="784" t="s">
        <v>114</v>
      </c>
      <c r="E190" s="784" t="s">
        <v>114</v>
      </c>
      <c r="F190" s="784" t="s">
        <v>114</v>
      </c>
      <c r="G190" s="785" t="s">
        <v>114</v>
      </c>
      <c r="H190" s="782">
        <v>93</v>
      </c>
    </row>
    <row r="191" spans="1:10">
      <c r="A191" s="678" t="s">
        <v>94</v>
      </c>
      <c r="B191" s="777">
        <v>15</v>
      </c>
      <c r="C191" s="779">
        <v>17</v>
      </c>
      <c r="D191" s="779" t="s">
        <v>114</v>
      </c>
      <c r="E191" s="779" t="s">
        <v>114</v>
      </c>
      <c r="F191" s="779">
        <v>0</v>
      </c>
      <c r="G191" s="780" t="s">
        <v>114</v>
      </c>
      <c r="H191" s="777">
        <v>45</v>
      </c>
    </row>
    <row r="192" spans="1:10">
      <c r="A192" s="680" t="s">
        <v>95</v>
      </c>
      <c r="B192" s="782">
        <v>12</v>
      </c>
      <c r="C192" s="784">
        <v>248</v>
      </c>
      <c r="D192" s="784" t="s">
        <v>114</v>
      </c>
      <c r="E192" s="784" t="s">
        <v>114</v>
      </c>
      <c r="F192" s="784" t="s">
        <v>114</v>
      </c>
      <c r="G192" s="785" t="s">
        <v>114</v>
      </c>
      <c r="H192" s="782">
        <v>281</v>
      </c>
    </row>
    <row r="193" spans="1:10">
      <c r="A193" s="678" t="s">
        <v>96</v>
      </c>
      <c r="B193" s="777">
        <v>28</v>
      </c>
      <c r="C193" s="779">
        <v>257</v>
      </c>
      <c r="D193" s="779" t="s">
        <v>114</v>
      </c>
      <c r="E193" s="779">
        <v>19</v>
      </c>
      <c r="F193" s="779" t="s">
        <v>114</v>
      </c>
      <c r="G193" s="780" t="s">
        <v>114</v>
      </c>
      <c r="H193" s="777">
        <v>325</v>
      </c>
    </row>
    <row r="194" spans="1:10" ht="14.5" thickBot="1">
      <c r="A194" s="788" t="s">
        <v>97</v>
      </c>
      <c r="B194" s="789">
        <v>35</v>
      </c>
      <c r="C194" s="790">
        <v>92</v>
      </c>
      <c r="D194" s="790" t="s">
        <v>114</v>
      </c>
      <c r="E194" s="790">
        <v>19</v>
      </c>
      <c r="F194" s="790">
        <v>0</v>
      </c>
      <c r="G194" s="791" t="s">
        <v>114</v>
      </c>
      <c r="H194" s="789">
        <v>157</v>
      </c>
    </row>
    <row r="195" spans="1:10">
      <c r="A195" s="753" t="s">
        <v>115</v>
      </c>
      <c r="B195" s="183">
        <v>1464</v>
      </c>
      <c r="C195" s="183">
        <v>7079</v>
      </c>
      <c r="D195" s="129">
        <v>496</v>
      </c>
      <c r="E195" s="129">
        <v>995</v>
      </c>
      <c r="F195" s="129">
        <v>81</v>
      </c>
      <c r="G195" s="129">
        <v>217</v>
      </c>
      <c r="H195" s="183">
        <v>10332</v>
      </c>
    </row>
    <row r="196" spans="1:10" ht="26" customHeight="1">
      <c r="A196" s="2680" t="s">
        <v>153</v>
      </c>
      <c r="B196" s="2681"/>
      <c r="C196" s="2681"/>
      <c r="D196" s="2681"/>
      <c r="E196" s="2681"/>
      <c r="F196" s="2681"/>
      <c r="G196" s="2681"/>
      <c r="H196" s="2682"/>
    </row>
    <row r="198" spans="1:10" ht="27" customHeight="1">
      <c r="A198" s="2515" t="s">
        <v>401</v>
      </c>
      <c r="B198" s="2515"/>
      <c r="C198" s="2515"/>
      <c r="D198" s="2515"/>
      <c r="E198" s="2515"/>
      <c r="F198" s="2515"/>
      <c r="G198" s="2515"/>
      <c r="H198" s="2515"/>
    </row>
    <row r="201" spans="1:10">
      <c r="A201" s="2606" t="s">
        <v>410</v>
      </c>
      <c r="B201" s="2606"/>
      <c r="C201" s="2606"/>
      <c r="D201" s="2606"/>
      <c r="E201" s="2606"/>
      <c r="F201" s="2606"/>
      <c r="G201" s="2606"/>
      <c r="H201" s="2606"/>
    </row>
    <row r="203" spans="1:10" ht="17.5">
      <c r="A203" s="3109" t="s">
        <v>397</v>
      </c>
      <c r="B203" s="2492" t="s">
        <v>398</v>
      </c>
      <c r="C203" s="3111"/>
      <c r="D203" s="3111"/>
      <c r="E203" s="3111"/>
      <c r="F203" s="3111"/>
      <c r="G203" s="3112"/>
      <c r="H203" s="2528" t="s">
        <v>115</v>
      </c>
      <c r="J203" s="29"/>
    </row>
    <row r="204" spans="1:10" ht="27.5">
      <c r="A204" s="3110"/>
      <c r="B204" s="748" t="s">
        <v>399</v>
      </c>
      <c r="C204" s="563" t="s">
        <v>386</v>
      </c>
      <c r="D204" s="563" t="s">
        <v>400</v>
      </c>
      <c r="E204" s="563" t="s">
        <v>388</v>
      </c>
      <c r="F204" s="563" t="s">
        <v>389</v>
      </c>
      <c r="G204" s="450" t="s">
        <v>390</v>
      </c>
      <c r="H204" s="2529"/>
      <c r="J204" s="49"/>
    </row>
    <row r="205" spans="1:10">
      <c r="A205" s="678" t="s">
        <v>89</v>
      </c>
      <c r="B205" s="777">
        <v>561</v>
      </c>
      <c r="C205" s="778">
        <v>1398</v>
      </c>
      <c r="D205" s="779">
        <v>161</v>
      </c>
      <c r="E205" s="779">
        <v>371</v>
      </c>
      <c r="F205" s="779">
        <v>26</v>
      </c>
      <c r="G205" s="780">
        <v>146</v>
      </c>
      <c r="H205" s="793">
        <v>2663</v>
      </c>
    </row>
    <row r="206" spans="1:10">
      <c r="A206" s="680" t="s">
        <v>85</v>
      </c>
      <c r="B206" s="782">
        <v>284</v>
      </c>
      <c r="C206" s="783">
        <v>1030</v>
      </c>
      <c r="D206" s="784">
        <v>73</v>
      </c>
      <c r="E206" s="784">
        <v>212</v>
      </c>
      <c r="F206" s="784">
        <v>0</v>
      </c>
      <c r="G206" s="785" t="s">
        <v>114</v>
      </c>
      <c r="H206" s="794">
        <v>1600</v>
      </c>
    </row>
    <row r="207" spans="1:10">
      <c r="A207" s="678" t="s">
        <v>90</v>
      </c>
      <c r="B207" s="777">
        <v>11</v>
      </c>
      <c r="C207" s="779">
        <v>587</v>
      </c>
      <c r="D207" s="779" t="s">
        <v>114</v>
      </c>
      <c r="E207" s="779">
        <v>15</v>
      </c>
      <c r="F207" s="779" t="s">
        <v>114</v>
      </c>
      <c r="G207" s="780" t="s">
        <v>114</v>
      </c>
      <c r="H207" s="777">
        <v>620</v>
      </c>
    </row>
    <row r="208" spans="1:10">
      <c r="A208" s="680" t="s">
        <v>91</v>
      </c>
      <c r="B208" s="782">
        <v>127</v>
      </c>
      <c r="C208" s="784">
        <v>906</v>
      </c>
      <c r="D208" s="784">
        <v>94</v>
      </c>
      <c r="E208" s="784">
        <v>134</v>
      </c>
      <c r="F208" s="784" t="s">
        <v>114</v>
      </c>
      <c r="G208" s="785">
        <v>11</v>
      </c>
      <c r="H208" s="794">
        <v>1275</v>
      </c>
    </row>
    <row r="209" spans="1:10">
      <c r="A209" s="678" t="s">
        <v>92</v>
      </c>
      <c r="B209" s="777">
        <v>296</v>
      </c>
      <c r="C209" s="778">
        <v>2182</v>
      </c>
      <c r="D209" s="779">
        <v>133</v>
      </c>
      <c r="E209" s="779">
        <v>211</v>
      </c>
      <c r="F209" s="779">
        <v>23</v>
      </c>
      <c r="G209" s="780">
        <v>12</v>
      </c>
      <c r="H209" s="793">
        <v>2857</v>
      </c>
    </row>
    <row r="210" spans="1:10">
      <c r="A210" s="680" t="s">
        <v>93</v>
      </c>
      <c r="B210" s="782" t="s">
        <v>114</v>
      </c>
      <c r="C210" s="784">
        <v>54</v>
      </c>
      <c r="D210" s="784" t="s">
        <v>114</v>
      </c>
      <c r="E210" s="784" t="s">
        <v>114</v>
      </c>
      <c r="F210" s="784">
        <v>0</v>
      </c>
      <c r="G210" s="785" t="s">
        <v>114</v>
      </c>
      <c r="H210" s="782">
        <v>72</v>
      </c>
    </row>
    <row r="211" spans="1:10">
      <c r="A211" s="678" t="s">
        <v>94</v>
      </c>
      <c r="B211" s="777">
        <v>20</v>
      </c>
      <c r="C211" s="779">
        <v>25</v>
      </c>
      <c r="D211" s="779" t="s">
        <v>114</v>
      </c>
      <c r="E211" s="779" t="s">
        <v>114</v>
      </c>
      <c r="F211" s="779" t="s">
        <v>114</v>
      </c>
      <c r="G211" s="780" t="s">
        <v>114</v>
      </c>
      <c r="H211" s="777">
        <v>60</v>
      </c>
    </row>
    <row r="212" spans="1:10">
      <c r="A212" s="680" t="s">
        <v>95</v>
      </c>
      <c r="B212" s="782">
        <v>10</v>
      </c>
      <c r="C212" s="784">
        <v>225</v>
      </c>
      <c r="D212" s="784" t="s">
        <v>114</v>
      </c>
      <c r="E212" s="784" t="s">
        <v>114</v>
      </c>
      <c r="F212" s="784" t="s">
        <v>114</v>
      </c>
      <c r="G212" s="785" t="s">
        <v>114</v>
      </c>
      <c r="H212" s="782">
        <v>258</v>
      </c>
    </row>
    <row r="213" spans="1:10">
      <c r="A213" s="678" t="s">
        <v>96</v>
      </c>
      <c r="B213" s="777">
        <v>29</v>
      </c>
      <c r="C213" s="779">
        <v>266</v>
      </c>
      <c r="D213" s="779" t="s">
        <v>114</v>
      </c>
      <c r="E213" s="779">
        <v>22</v>
      </c>
      <c r="F213" s="779">
        <v>18</v>
      </c>
      <c r="G213" s="780" t="s">
        <v>114</v>
      </c>
      <c r="H213" s="777">
        <v>346</v>
      </c>
    </row>
    <row r="214" spans="1:10" ht="14.5" thickBot="1">
      <c r="A214" s="788" t="s">
        <v>97</v>
      </c>
      <c r="B214" s="789">
        <v>32</v>
      </c>
      <c r="C214" s="790">
        <v>80</v>
      </c>
      <c r="D214" s="790" t="s">
        <v>114</v>
      </c>
      <c r="E214" s="790">
        <v>19</v>
      </c>
      <c r="F214" s="790" t="s">
        <v>114</v>
      </c>
      <c r="G214" s="791" t="s">
        <v>114</v>
      </c>
      <c r="H214" s="789">
        <v>144</v>
      </c>
    </row>
    <row r="215" spans="1:10">
      <c r="A215" s="753" t="s">
        <v>115</v>
      </c>
      <c r="B215" s="183">
        <v>1376</v>
      </c>
      <c r="C215" s="183">
        <v>6768</v>
      </c>
      <c r="D215" s="129">
        <v>496</v>
      </c>
      <c r="E215" s="183">
        <v>1016</v>
      </c>
      <c r="F215" s="129">
        <v>81</v>
      </c>
      <c r="G215" s="129">
        <v>197</v>
      </c>
      <c r="H215" s="183">
        <v>9934</v>
      </c>
    </row>
    <row r="216" spans="1:10" ht="27" customHeight="1">
      <c r="A216" s="2680" t="s">
        <v>153</v>
      </c>
      <c r="B216" s="2681"/>
      <c r="C216" s="2681"/>
      <c r="D216" s="2681"/>
      <c r="E216" s="2681"/>
      <c r="F216" s="2681"/>
      <c r="G216" s="2681"/>
      <c r="H216" s="2682"/>
    </row>
    <row r="218" spans="1:10" ht="26" customHeight="1">
      <c r="A218" s="2515" t="s">
        <v>401</v>
      </c>
      <c r="B218" s="2515"/>
      <c r="C218" s="2515"/>
      <c r="D218" s="2515"/>
      <c r="E218" s="2515"/>
      <c r="F218" s="2515"/>
      <c r="G218" s="2515"/>
      <c r="H218" s="2515"/>
    </row>
    <row r="221" spans="1:10">
      <c r="A221" s="2606" t="s">
        <v>411</v>
      </c>
      <c r="B221" s="2606"/>
      <c r="C221" s="2606"/>
      <c r="D221" s="2606"/>
      <c r="E221" s="2606"/>
      <c r="F221" s="2606"/>
      <c r="G221" s="2606"/>
      <c r="H221" s="2606"/>
    </row>
    <row r="223" spans="1:10" ht="17.5">
      <c r="A223" s="3109" t="s">
        <v>397</v>
      </c>
      <c r="B223" s="2492" t="s">
        <v>398</v>
      </c>
      <c r="C223" s="3111"/>
      <c r="D223" s="3111"/>
      <c r="E223" s="3111"/>
      <c r="F223" s="3111"/>
      <c r="G223" s="3112"/>
      <c r="H223" s="2528" t="s">
        <v>115</v>
      </c>
      <c r="J223" s="29"/>
    </row>
    <row r="224" spans="1:10" ht="27.5">
      <c r="A224" s="3110"/>
      <c r="B224" s="748" t="s">
        <v>399</v>
      </c>
      <c r="C224" s="563" t="s">
        <v>386</v>
      </c>
      <c r="D224" s="563" t="s">
        <v>400</v>
      </c>
      <c r="E224" s="563" t="s">
        <v>388</v>
      </c>
      <c r="F224" s="563" t="s">
        <v>389</v>
      </c>
      <c r="G224" s="450" t="s">
        <v>390</v>
      </c>
      <c r="H224" s="2529"/>
      <c r="J224" s="49"/>
    </row>
    <row r="225" spans="1:8">
      <c r="A225" s="678" t="s">
        <v>89</v>
      </c>
      <c r="B225" s="777">
        <v>477</v>
      </c>
      <c r="C225" s="778">
        <v>1369</v>
      </c>
      <c r="D225" s="779">
        <v>171</v>
      </c>
      <c r="E225" s="779">
        <v>362</v>
      </c>
      <c r="F225" s="779">
        <v>18</v>
      </c>
      <c r="G225" s="780">
        <v>171</v>
      </c>
      <c r="H225" s="781">
        <v>2568</v>
      </c>
    </row>
    <row r="226" spans="1:8">
      <c r="A226" s="680" t="s">
        <v>85</v>
      </c>
      <c r="B226" s="782">
        <v>259</v>
      </c>
      <c r="C226" s="783">
        <v>1064</v>
      </c>
      <c r="D226" s="784">
        <v>69</v>
      </c>
      <c r="E226" s="784">
        <v>169</v>
      </c>
      <c r="F226" s="784">
        <v>0</v>
      </c>
      <c r="G226" s="785" t="s">
        <v>114</v>
      </c>
      <c r="H226" s="786">
        <v>1567</v>
      </c>
    </row>
    <row r="227" spans="1:8">
      <c r="A227" s="678" t="s">
        <v>90</v>
      </c>
      <c r="B227" s="777">
        <v>17</v>
      </c>
      <c r="C227" s="779">
        <v>555</v>
      </c>
      <c r="D227" s="779" t="s">
        <v>114</v>
      </c>
      <c r="E227" s="779" t="s">
        <v>114</v>
      </c>
      <c r="F227" s="779" t="s">
        <v>114</v>
      </c>
      <c r="G227" s="780" t="s">
        <v>114</v>
      </c>
      <c r="H227" s="722">
        <v>596</v>
      </c>
    </row>
    <row r="228" spans="1:8">
      <c r="A228" s="680" t="s">
        <v>91</v>
      </c>
      <c r="B228" s="782">
        <v>118</v>
      </c>
      <c r="C228" s="784">
        <v>881</v>
      </c>
      <c r="D228" s="784">
        <v>109</v>
      </c>
      <c r="E228" s="784">
        <v>131</v>
      </c>
      <c r="F228" s="784" t="s">
        <v>114</v>
      </c>
      <c r="G228" s="785" t="s">
        <v>114</v>
      </c>
      <c r="H228" s="786">
        <v>1245</v>
      </c>
    </row>
    <row r="229" spans="1:8">
      <c r="A229" s="678" t="s">
        <v>92</v>
      </c>
      <c r="B229" s="777">
        <v>296</v>
      </c>
      <c r="C229" s="778">
        <v>2115</v>
      </c>
      <c r="D229" s="779">
        <v>140</v>
      </c>
      <c r="E229" s="779">
        <v>196</v>
      </c>
      <c r="F229" s="779">
        <v>21</v>
      </c>
      <c r="G229" s="780" t="s">
        <v>114</v>
      </c>
      <c r="H229" s="781">
        <v>2775</v>
      </c>
    </row>
    <row r="230" spans="1:8">
      <c r="A230" s="680" t="s">
        <v>93</v>
      </c>
      <c r="B230" s="782">
        <v>11</v>
      </c>
      <c r="C230" s="784">
        <v>59</v>
      </c>
      <c r="D230" s="784" t="s">
        <v>114</v>
      </c>
      <c r="E230" s="784" t="s">
        <v>114</v>
      </c>
      <c r="F230" s="784" t="s">
        <v>114</v>
      </c>
      <c r="G230" s="785" t="s">
        <v>114</v>
      </c>
      <c r="H230" s="787">
        <v>84</v>
      </c>
    </row>
    <row r="231" spans="1:8">
      <c r="A231" s="678" t="s">
        <v>94</v>
      </c>
      <c r="B231" s="777">
        <v>13</v>
      </c>
      <c r="C231" s="779">
        <v>28</v>
      </c>
      <c r="D231" s="779" t="s">
        <v>114</v>
      </c>
      <c r="E231" s="779" t="s">
        <v>114</v>
      </c>
      <c r="F231" s="779">
        <v>0</v>
      </c>
      <c r="G231" s="780" t="s">
        <v>114</v>
      </c>
      <c r="H231" s="722">
        <v>54</v>
      </c>
    </row>
    <row r="232" spans="1:8">
      <c r="A232" s="680" t="s">
        <v>95</v>
      </c>
      <c r="B232" s="782">
        <v>24</v>
      </c>
      <c r="C232" s="784">
        <v>244</v>
      </c>
      <c r="D232" s="784" t="s">
        <v>114</v>
      </c>
      <c r="E232" s="784" t="s">
        <v>114</v>
      </c>
      <c r="F232" s="784" t="s">
        <v>114</v>
      </c>
      <c r="G232" s="785" t="s">
        <v>114</v>
      </c>
      <c r="H232" s="787">
        <v>280</v>
      </c>
    </row>
    <row r="233" spans="1:8">
      <c r="A233" s="678" t="s">
        <v>96</v>
      </c>
      <c r="B233" s="777">
        <v>20</v>
      </c>
      <c r="C233" s="779">
        <v>270</v>
      </c>
      <c r="D233" s="779" t="s">
        <v>114</v>
      </c>
      <c r="E233" s="779">
        <v>12</v>
      </c>
      <c r="F233" s="779">
        <v>14</v>
      </c>
      <c r="G233" s="780" t="s">
        <v>114</v>
      </c>
      <c r="H233" s="722">
        <v>324</v>
      </c>
    </row>
    <row r="234" spans="1:8" ht="14.5" thickBot="1">
      <c r="A234" s="788" t="s">
        <v>97</v>
      </c>
      <c r="B234" s="789">
        <v>21</v>
      </c>
      <c r="C234" s="790">
        <v>71</v>
      </c>
      <c r="D234" s="790">
        <v>10</v>
      </c>
      <c r="E234" s="790">
        <v>15</v>
      </c>
      <c r="F234" s="790" t="s">
        <v>114</v>
      </c>
      <c r="G234" s="791" t="s">
        <v>114</v>
      </c>
      <c r="H234" s="792">
        <v>119</v>
      </c>
    </row>
    <row r="235" spans="1:8">
      <c r="A235" s="753" t="s">
        <v>115</v>
      </c>
      <c r="B235" s="183">
        <v>1258</v>
      </c>
      <c r="C235" s="183">
        <v>6665</v>
      </c>
      <c r="D235" s="129">
        <v>525</v>
      </c>
      <c r="E235" s="129">
        <v>917</v>
      </c>
      <c r="F235" s="129">
        <v>62</v>
      </c>
      <c r="G235" s="129">
        <v>205</v>
      </c>
      <c r="H235" s="183">
        <v>9632</v>
      </c>
    </row>
    <row r="236" spans="1:8" ht="27" customHeight="1">
      <c r="A236" s="2680" t="s">
        <v>153</v>
      </c>
      <c r="B236" s="2681"/>
      <c r="C236" s="2681"/>
      <c r="D236" s="2681"/>
      <c r="E236" s="2681"/>
      <c r="F236" s="2681"/>
      <c r="G236" s="2681"/>
      <c r="H236" s="2682"/>
    </row>
    <row r="238" spans="1:8" ht="26" customHeight="1">
      <c r="A238" s="2515" t="s">
        <v>401</v>
      </c>
      <c r="B238" s="2515"/>
      <c r="C238" s="2515"/>
      <c r="D238" s="2515"/>
      <c r="E238" s="2515"/>
      <c r="F238" s="2515"/>
      <c r="G238" s="2515"/>
      <c r="H238" s="2515"/>
    </row>
  </sheetData>
  <mergeCells count="72">
    <mergeCell ref="A18:H18"/>
    <mergeCell ref="A1:H1"/>
    <mergeCell ref="A3:A4"/>
    <mergeCell ref="B3:G3"/>
    <mergeCell ref="H3:H4"/>
    <mergeCell ref="A16:H16"/>
    <mergeCell ref="A58:H58"/>
    <mergeCell ref="A21:H21"/>
    <mergeCell ref="A23:A24"/>
    <mergeCell ref="B23:G23"/>
    <mergeCell ref="H23:H24"/>
    <mergeCell ref="A36:H36"/>
    <mergeCell ref="A38:H38"/>
    <mergeCell ref="A41:H41"/>
    <mergeCell ref="A43:A44"/>
    <mergeCell ref="B43:G43"/>
    <mergeCell ref="H43:H44"/>
    <mergeCell ref="A56:H56"/>
    <mergeCell ref="A98:H98"/>
    <mergeCell ref="A61:H61"/>
    <mergeCell ref="A63:A64"/>
    <mergeCell ref="B63:G63"/>
    <mergeCell ref="H63:H64"/>
    <mergeCell ref="A76:H76"/>
    <mergeCell ref="A78:H78"/>
    <mergeCell ref="A81:H81"/>
    <mergeCell ref="A83:A84"/>
    <mergeCell ref="B83:G83"/>
    <mergeCell ref="H83:H84"/>
    <mergeCell ref="A96:H96"/>
    <mergeCell ref="A138:H138"/>
    <mergeCell ref="A101:H101"/>
    <mergeCell ref="A103:A104"/>
    <mergeCell ref="B103:G103"/>
    <mergeCell ref="H103:H104"/>
    <mergeCell ref="A116:H116"/>
    <mergeCell ref="A118:H118"/>
    <mergeCell ref="A121:H121"/>
    <mergeCell ref="A123:A124"/>
    <mergeCell ref="B123:G123"/>
    <mergeCell ref="H123:H124"/>
    <mergeCell ref="A136:H136"/>
    <mergeCell ref="A178:H178"/>
    <mergeCell ref="A141:H141"/>
    <mergeCell ref="A143:A144"/>
    <mergeCell ref="B143:G143"/>
    <mergeCell ref="H143:H144"/>
    <mergeCell ref="A156:H156"/>
    <mergeCell ref="A158:H158"/>
    <mergeCell ref="A161:H161"/>
    <mergeCell ref="A163:A164"/>
    <mergeCell ref="B163:G163"/>
    <mergeCell ref="H163:H164"/>
    <mergeCell ref="A176:H176"/>
    <mergeCell ref="A218:H218"/>
    <mergeCell ref="A181:H181"/>
    <mergeCell ref="A183:A184"/>
    <mergeCell ref="B183:G183"/>
    <mergeCell ref="H183:H184"/>
    <mergeCell ref="A196:H196"/>
    <mergeCell ref="A198:H198"/>
    <mergeCell ref="A201:H201"/>
    <mergeCell ref="A203:A204"/>
    <mergeCell ref="B203:G203"/>
    <mergeCell ref="H203:H204"/>
    <mergeCell ref="A216:H216"/>
    <mergeCell ref="A238:H238"/>
    <mergeCell ref="A221:H221"/>
    <mergeCell ref="A223:A224"/>
    <mergeCell ref="B223:G223"/>
    <mergeCell ref="H223:H224"/>
    <mergeCell ref="A236:H236"/>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7433-A872-42F5-A10C-93C1899BF535}">
  <dimension ref="A1:V30"/>
  <sheetViews>
    <sheetView workbookViewId="0">
      <selection sqref="A1:XFD1048576"/>
    </sheetView>
  </sheetViews>
  <sheetFormatPr defaultColWidth="9" defaultRowHeight="14"/>
  <cols>
    <col min="1" max="1" width="12.58203125" style="63" customWidth="1"/>
    <col min="2" max="19" width="9.58203125" style="45" customWidth="1"/>
    <col min="20" max="20" width="10" style="45" customWidth="1"/>
    <col min="21" max="21" width="9" style="45"/>
    <col min="22" max="22" width="9" style="54"/>
    <col min="23" max="16384" width="9" style="45"/>
  </cols>
  <sheetData>
    <row r="1" spans="1:22" ht="25">
      <c r="A1" s="2453" t="s">
        <v>1177</v>
      </c>
      <c r="B1" s="2453"/>
      <c r="C1" s="2453"/>
      <c r="D1" s="2453"/>
      <c r="E1" s="2453"/>
      <c r="F1" s="2453"/>
      <c r="G1" s="2453"/>
      <c r="H1" s="2453"/>
      <c r="I1" s="2453"/>
      <c r="J1" s="2453"/>
      <c r="K1" s="2453"/>
      <c r="L1" s="2453"/>
      <c r="M1" s="2453"/>
      <c r="N1" s="2453"/>
      <c r="O1" s="2453"/>
      <c r="P1" s="2453"/>
      <c r="Q1" s="2453"/>
      <c r="R1" s="2453"/>
      <c r="S1" s="2453"/>
      <c r="T1" s="2453"/>
      <c r="U1" s="64"/>
    </row>
    <row r="3" spans="1:22" ht="20">
      <c r="A3" s="3116" t="s">
        <v>338</v>
      </c>
      <c r="B3" s="2522" t="s">
        <v>412</v>
      </c>
      <c r="C3" s="2524"/>
      <c r="D3" s="2524"/>
      <c r="E3" s="2524"/>
      <c r="F3" s="2524"/>
      <c r="G3" s="2524"/>
      <c r="H3" s="2524"/>
      <c r="I3" s="2524"/>
      <c r="J3" s="2524"/>
      <c r="K3" s="2524"/>
      <c r="L3" s="2524"/>
      <c r="M3" s="2524"/>
      <c r="N3" s="2524"/>
      <c r="O3" s="2524"/>
      <c r="P3" s="2524"/>
      <c r="Q3" s="3119"/>
      <c r="R3" s="2894" t="s">
        <v>413</v>
      </c>
      <c r="S3" s="2973"/>
      <c r="T3" s="2876" t="s">
        <v>414</v>
      </c>
      <c r="U3" s="40"/>
      <c r="V3" s="29"/>
    </row>
    <row r="4" spans="1:22" ht="20">
      <c r="A4" s="3117"/>
      <c r="B4" s="2473" t="s">
        <v>385</v>
      </c>
      <c r="C4" s="2487"/>
      <c r="D4" s="2487"/>
      <c r="E4" s="2474"/>
      <c r="F4" s="2473" t="s">
        <v>386</v>
      </c>
      <c r="G4" s="2487"/>
      <c r="H4" s="2487"/>
      <c r="I4" s="2474"/>
      <c r="J4" s="2473" t="s">
        <v>387</v>
      </c>
      <c r="K4" s="2487"/>
      <c r="L4" s="2487"/>
      <c r="M4" s="2474"/>
      <c r="N4" s="2473" t="s">
        <v>388</v>
      </c>
      <c r="O4" s="2487"/>
      <c r="P4" s="2487"/>
      <c r="Q4" s="2474"/>
      <c r="R4" s="3120" t="s">
        <v>389</v>
      </c>
      <c r="S4" s="3113" t="s">
        <v>390</v>
      </c>
      <c r="T4" s="2876"/>
      <c r="U4" s="40"/>
      <c r="V4" s="29"/>
    </row>
    <row r="5" spans="1:22" ht="20">
      <c r="A5" s="3117"/>
      <c r="B5" s="2459" t="s">
        <v>415</v>
      </c>
      <c r="C5" s="2527"/>
      <c r="D5" s="2487" t="s">
        <v>85</v>
      </c>
      <c r="E5" s="2474"/>
      <c r="F5" s="2459" t="s">
        <v>415</v>
      </c>
      <c r="G5" s="2527"/>
      <c r="H5" s="2487" t="s">
        <v>85</v>
      </c>
      <c r="I5" s="2474"/>
      <c r="J5" s="2459" t="s">
        <v>415</v>
      </c>
      <c r="K5" s="2527"/>
      <c r="L5" s="2487" t="s">
        <v>85</v>
      </c>
      <c r="M5" s="2474"/>
      <c r="N5" s="2459" t="s">
        <v>415</v>
      </c>
      <c r="O5" s="2527"/>
      <c r="P5" s="2487" t="s">
        <v>85</v>
      </c>
      <c r="Q5" s="2474"/>
      <c r="R5" s="3121"/>
      <c r="S5" s="3114"/>
      <c r="T5" s="2876"/>
      <c r="U5" s="40"/>
      <c r="V5" s="29"/>
    </row>
    <row r="6" spans="1:22" s="66" customFormat="1" ht="20">
      <c r="A6" s="3118"/>
      <c r="B6" s="46" t="s">
        <v>112</v>
      </c>
      <c r="C6" s="563" t="s">
        <v>416</v>
      </c>
      <c r="D6" s="563" t="s">
        <v>112</v>
      </c>
      <c r="E6" s="271" t="s">
        <v>417</v>
      </c>
      <c r="F6" s="46" t="s">
        <v>112</v>
      </c>
      <c r="G6" s="563" t="s">
        <v>416</v>
      </c>
      <c r="H6" s="563" t="s">
        <v>112</v>
      </c>
      <c r="I6" s="271" t="s">
        <v>417</v>
      </c>
      <c r="J6" s="46" t="s">
        <v>112</v>
      </c>
      <c r="K6" s="563" t="s">
        <v>416</v>
      </c>
      <c r="L6" s="563" t="s">
        <v>112</v>
      </c>
      <c r="M6" s="271" t="s">
        <v>417</v>
      </c>
      <c r="N6" s="46" t="s">
        <v>112</v>
      </c>
      <c r="O6" s="563" t="s">
        <v>416</v>
      </c>
      <c r="P6" s="795" t="s">
        <v>112</v>
      </c>
      <c r="Q6" s="271" t="s">
        <v>417</v>
      </c>
      <c r="R6" s="46" t="s">
        <v>112</v>
      </c>
      <c r="S6" s="450" t="s">
        <v>112</v>
      </c>
      <c r="T6" s="3115"/>
      <c r="U6" s="40"/>
      <c r="V6" s="29"/>
    </row>
    <row r="7" spans="1:22">
      <c r="A7" s="384">
        <v>2000</v>
      </c>
      <c r="B7" s="96">
        <v>1140</v>
      </c>
      <c r="C7" s="1416">
        <v>0.1401007742411208</v>
      </c>
      <c r="D7" s="1043">
        <v>219</v>
      </c>
      <c r="E7" s="81">
        <v>0.19210526315789472</v>
      </c>
      <c r="F7" s="96">
        <v>5719</v>
      </c>
      <c r="G7" s="1416">
        <v>0.7028388841096227</v>
      </c>
      <c r="H7" s="1043">
        <v>888</v>
      </c>
      <c r="I7" s="81">
        <v>0.15527190068193741</v>
      </c>
      <c r="J7" s="96">
        <v>444</v>
      </c>
      <c r="K7" s="1416">
        <v>5.4565564704436527E-2</v>
      </c>
      <c r="L7" s="1043">
        <v>74</v>
      </c>
      <c r="M7" s="81">
        <v>0.16666666666666666</v>
      </c>
      <c r="N7" s="96">
        <v>834</v>
      </c>
      <c r="O7" s="1416">
        <v>0.10249477694481995</v>
      </c>
      <c r="P7" s="1043">
        <v>164</v>
      </c>
      <c r="Q7" s="81">
        <v>0.19664268585131894</v>
      </c>
      <c r="R7" s="1043">
        <v>100</v>
      </c>
      <c r="S7" s="1126">
        <v>238</v>
      </c>
      <c r="T7" s="366">
        <v>8137</v>
      </c>
      <c r="U7" s="54"/>
    </row>
    <row r="8" spans="1:22">
      <c r="A8" s="388">
        <v>2001</v>
      </c>
      <c r="B8" s="103">
        <v>1138</v>
      </c>
      <c r="C8" s="1417">
        <v>0.13835866261398178</v>
      </c>
      <c r="D8" s="1045">
        <v>232</v>
      </c>
      <c r="E8" s="1418">
        <v>0.20386643233743409</v>
      </c>
      <c r="F8" s="103">
        <v>5865</v>
      </c>
      <c r="G8" s="1417">
        <v>0.71306990881458965</v>
      </c>
      <c r="H8" s="1045">
        <v>870</v>
      </c>
      <c r="I8" s="1418">
        <v>0.14833759590792839</v>
      </c>
      <c r="J8" s="103">
        <v>416</v>
      </c>
      <c r="K8" s="1417">
        <v>5.0577507598784197E-2</v>
      </c>
      <c r="L8" s="1045">
        <v>66</v>
      </c>
      <c r="M8" s="1418">
        <v>0.15865384615384615</v>
      </c>
      <c r="N8" s="103">
        <v>806</v>
      </c>
      <c r="O8" s="1417">
        <v>9.799392097264438E-2</v>
      </c>
      <c r="P8" s="1045">
        <v>142</v>
      </c>
      <c r="Q8" s="1418">
        <v>0.17617866004962779</v>
      </c>
      <c r="R8" s="1045">
        <v>115</v>
      </c>
      <c r="S8" s="1130">
        <v>237</v>
      </c>
      <c r="T8" s="374">
        <v>8225</v>
      </c>
      <c r="U8" s="54"/>
    </row>
    <row r="9" spans="1:22">
      <c r="A9" s="384">
        <v>2002</v>
      </c>
      <c r="B9" s="96">
        <v>1257</v>
      </c>
      <c r="C9" s="1416">
        <v>0.14577293285399512</v>
      </c>
      <c r="D9" s="1043">
        <v>230</v>
      </c>
      <c r="E9" s="81">
        <v>0.18297533810660302</v>
      </c>
      <c r="F9" s="96">
        <v>6100</v>
      </c>
      <c r="G9" s="1416">
        <v>0.70741041400904559</v>
      </c>
      <c r="H9" s="1043">
        <v>973</v>
      </c>
      <c r="I9" s="81">
        <v>0.15950819672131147</v>
      </c>
      <c r="J9" s="96">
        <v>418</v>
      </c>
      <c r="K9" s="1416">
        <v>4.8475008697669027E-2</v>
      </c>
      <c r="L9" s="1043">
        <v>55</v>
      </c>
      <c r="M9" s="81">
        <v>0.13157894736842105</v>
      </c>
      <c r="N9" s="96">
        <v>848</v>
      </c>
      <c r="O9" s="1416">
        <v>9.8341644439290277E-2</v>
      </c>
      <c r="P9" s="1043">
        <v>176</v>
      </c>
      <c r="Q9" s="81">
        <v>0.20754716981132076</v>
      </c>
      <c r="R9" s="1043">
        <v>98</v>
      </c>
      <c r="S9" s="1126">
        <v>231</v>
      </c>
      <c r="T9" s="366">
        <v>8623</v>
      </c>
      <c r="U9" s="54"/>
    </row>
    <row r="10" spans="1:22">
      <c r="A10" s="388">
        <v>2003</v>
      </c>
      <c r="B10" s="103">
        <v>1253</v>
      </c>
      <c r="C10" s="1417">
        <v>0.14198300283286119</v>
      </c>
      <c r="D10" s="1045">
        <v>261</v>
      </c>
      <c r="E10" s="1418">
        <v>0.20830007980845969</v>
      </c>
      <c r="F10" s="103">
        <v>6279</v>
      </c>
      <c r="G10" s="1417">
        <v>0.71150141643059495</v>
      </c>
      <c r="H10" s="1045">
        <v>951</v>
      </c>
      <c r="I10" s="1418">
        <v>0.15145723841376016</v>
      </c>
      <c r="J10" s="103">
        <v>437</v>
      </c>
      <c r="K10" s="1417">
        <v>4.9518413597733714E-2</v>
      </c>
      <c r="L10" s="1045">
        <v>67</v>
      </c>
      <c r="M10" s="1418">
        <v>0.15331807780320367</v>
      </c>
      <c r="N10" s="103">
        <v>856</v>
      </c>
      <c r="O10" s="1417">
        <v>9.6997167138810195E-2</v>
      </c>
      <c r="P10" s="1045">
        <v>161</v>
      </c>
      <c r="Q10" s="1418">
        <v>0.18808411214953272</v>
      </c>
      <c r="R10" s="1045">
        <v>86</v>
      </c>
      <c r="S10" s="1130">
        <v>231</v>
      </c>
      <c r="T10" s="374">
        <v>8825</v>
      </c>
      <c r="U10" s="54"/>
    </row>
    <row r="11" spans="1:22">
      <c r="A11" s="384">
        <v>2004</v>
      </c>
      <c r="B11" s="96">
        <v>1218</v>
      </c>
      <c r="C11" s="1416">
        <v>0.13756494239891576</v>
      </c>
      <c r="D11" s="1043">
        <v>249</v>
      </c>
      <c r="E11" s="81">
        <v>0.20443349753694581</v>
      </c>
      <c r="F11" s="96">
        <v>6290</v>
      </c>
      <c r="G11" s="1416">
        <v>0.71041337248701153</v>
      </c>
      <c r="H11" s="1043">
        <v>962</v>
      </c>
      <c r="I11" s="81">
        <v>0.15294117647058825</v>
      </c>
      <c r="J11" s="96">
        <v>463</v>
      </c>
      <c r="K11" s="1416">
        <v>5.2292749039981927E-2</v>
      </c>
      <c r="L11" s="1043">
        <v>71</v>
      </c>
      <c r="M11" s="81">
        <v>0.15334773218142547</v>
      </c>
      <c r="N11" s="96">
        <v>883</v>
      </c>
      <c r="O11" s="1416">
        <v>9.9728936074090807E-2</v>
      </c>
      <c r="P11" s="1043">
        <v>168</v>
      </c>
      <c r="Q11" s="81">
        <v>0.19026047565118911</v>
      </c>
      <c r="R11" s="1043">
        <v>111</v>
      </c>
      <c r="S11" s="1126">
        <v>239</v>
      </c>
      <c r="T11" s="366">
        <v>8854</v>
      </c>
      <c r="U11" s="54"/>
    </row>
    <row r="12" spans="1:22">
      <c r="A12" s="388">
        <v>2005</v>
      </c>
      <c r="B12" s="103">
        <v>1220</v>
      </c>
      <c r="C12" s="1417">
        <v>0.13616071428571427</v>
      </c>
      <c r="D12" s="1045">
        <v>261</v>
      </c>
      <c r="E12" s="1418">
        <v>0.2139344262295082</v>
      </c>
      <c r="F12" s="103">
        <v>6350</v>
      </c>
      <c r="G12" s="1417">
        <v>0.7087053571428571</v>
      </c>
      <c r="H12" s="1045">
        <v>1002</v>
      </c>
      <c r="I12" s="1418">
        <v>0.15779527559055118</v>
      </c>
      <c r="J12" s="103">
        <v>485</v>
      </c>
      <c r="K12" s="1417">
        <v>5.4129464285714288E-2</v>
      </c>
      <c r="L12" s="1045">
        <v>81</v>
      </c>
      <c r="M12" s="1418">
        <v>0.1670103092783505</v>
      </c>
      <c r="N12" s="103">
        <v>905</v>
      </c>
      <c r="O12" s="1417">
        <v>0.10100446428571429</v>
      </c>
      <c r="P12" s="1045">
        <v>183</v>
      </c>
      <c r="Q12" s="1418">
        <v>0.20220994475138121</v>
      </c>
      <c r="R12" s="1045">
        <v>114</v>
      </c>
      <c r="S12" s="1130">
        <v>215</v>
      </c>
      <c r="T12" s="374">
        <v>8960</v>
      </c>
      <c r="U12" s="54"/>
    </row>
    <row r="13" spans="1:22">
      <c r="A13" s="384">
        <v>2006</v>
      </c>
      <c r="B13" s="96">
        <v>1365</v>
      </c>
      <c r="C13" s="1416">
        <v>0.1472174288179465</v>
      </c>
      <c r="D13" s="1043">
        <v>274</v>
      </c>
      <c r="E13" s="81">
        <v>0.20073260073260074</v>
      </c>
      <c r="F13" s="96">
        <v>6515</v>
      </c>
      <c r="G13" s="1416">
        <v>0.70265314926660916</v>
      </c>
      <c r="H13" s="1043">
        <v>975</v>
      </c>
      <c r="I13" s="81">
        <v>0.14965464313123561</v>
      </c>
      <c r="J13" s="96">
        <v>491</v>
      </c>
      <c r="K13" s="1416">
        <v>5.2955133735979293E-2</v>
      </c>
      <c r="L13" s="1043">
        <v>70</v>
      </c>
      <c r="M13" s="81">
        <v>0.1425661914460285</v>
      </c>
      <c r="N13" s="96">
        <v>901</v>
      </c>
      <c r="O13" s="1416">
        <v>9.7174288179465051E-2</v>
      </c>
      <c r="P13" s="1043">
        <v>184</v>
      </c>
      <c r="Q13" s="81">
        <v>0.20421753607103219</v>
      </c>
      <c r="R13" s="1043">
        <v>80</v>
      </c>
      <c r="S13" s="1126">
        <v>231</v>
      </c>
      <c r="T13" s="366">
        <v>9272</v>
      </c>
      <c r="U13" s="54"/>
    </row>
    <row r="14" spans="1:22">
      <c r="A14" s="388">
        <v>2007</v>
      </c>
      <c r="B14" s="103">
        <v>1346</v>
      </c>
      <c r="C14" s="1417">
        <v>0.1448869752421959</v>
      </c>
      <c r="D14" s="1045">
        <v>285</v>
      </c>
      <c r="E14" s="1418">
        <v>0.21173848439821694</v>
      </c>
      <c r="F14" s="103">
        <v>6445</v>
      </c>
      <c r="G14" s="1417">
        <v>0.69375672766415497</v>
      </c>
      <c r="H14" s="1045">
        <v>985</v>
      </c>
      <c r="I14" s="1418">
        <v>0.15283165244375485</v>
      </c>
      <c r="J14" s="103">
        <v>494</v>
      </c>
      <c r="K14" s="1417">
        <v>5.3175457481162543E-2</v>
      </c>
      <c r="L14" s="1045">
        <v>73</v>
      </c>
      <c r="M14" s="1418">
        <v>0.14777327935222673</v>
      </c>
      <c r="N14" s="103">
        <v>1005</v>
      </c>
      <c r="O14" s="1417">
        <v>0.10818083961248655</v>
      </c>
      <c r="P14" s="1045">
        <v>200</v>
      </c>
      <c r="Q14" s="1418">
        <v>0.19900497512437812</v>
      </c>
      <c r="R14" s="1045">
        <v>77</v>
      </c>
      <c r="S14" s="1130">
        <v>230</v>
      </c>
      <c r="T14" s="374">
        <v>9290</v>
      </c>
      <c r="U14" s="54"/>
    </row>
    <row r="15" spans="1:22">
      <c r="A15" s="384">
        <v>2008</v>
      </c>
      <c r="B15" s="96">
        <v>1397</v>
      </c>
      <c r="C15" s="1416">
        <v>0.15016661292056327</v>
      </c>
      <c r="D15" s="1043">
        <v>294</v>
      </c>
      <c r="E15" s="81">
        <v>0.21045096635647817</v>
      </c>
      <c r="F15" s="96">
        <v>6500</v>
      </c>
      <c r="G15" s="1416">
        <v>0.69869934429753844</v>
      </c>
      <c r="H15" s="1043">
        <v>974</v>
      </c>
      <c r="I15" s="81">
        <v>0.14984615384615385</v>
      </c>
      <c r="J15" s="96">
        <v>480</v>
      </c>
      <c r="K15" s="1416">
        <v>5.1596259271202836E-2</v>
      </c>
      <c r="L15" s="1043">
        <v>81</v>
      </c>
      <c r="M15" s="81">
        <v>0.16875000000000001</v>
      </c>
      <c r="N15" s="96">
        <v>926</v>
      </c>
      <c r="O15" s="1416">
        <v>9.9537783510695477E-2</v>
      </c>
      <c r="P15" s="1043">
        <v>178</v>
      </c>
      <c r="Q15" s="81">
        <v>0.19222462203023757</v>
      </c>
      <c r="R15" s="1043">
        <v>69</v>
      </c>
      <c r="S15" s="1126">
        <v>181</v>
      </c>
      <c r="T15" s="366">
        <v>9303</v>
      </c>
      <c r="U15" s="54"/>
    </row>
    <row r="16" spans="1:22">
      <c r="A16" s="388">
        <v>2009</v>
      </c>
      <c r="B16" s="103">
        <v>1383</v>
      </c>
      <c r="C16" s="1417">
        <v>0.14310844370860928</v>
      </c>
      <c r="D16" s="1045">
        <v>304</v>
      </c>
      <c r="E16" s="1418">
        <v>0.21981200289226319</v>
      </c>
      <c r="F16" s="103">
        <v>6779</v>
      </c>
      <c r="G16" s="1417">
        <v>0.7014693708609272</v>
      </c>
      <c r="H16" s="1045">
        <v>1050</v>
      </c>
      <c r="I16" s="1418">
        <v>0.15489010178492402</v>
      </c>
      <c r="J16" s="103">
        <v>523</v>
      </c>
      <c r="K16" s="1417">
        <v>5.4118377483443711E-2</v>
      </c>
      <c r="L16" s="1045">
        <v>85</v>
      </c>
      <c r="M16" s="1418">
        <v>0.16252390057361377</v>
      </c>
      <c r="N16" s="103">
        <v>979</v>
      </c>
      <c r="O16" s="1417">
        <v>0.10130380794701986</v>
      </c>
      <c r="P16" s="1045">
        <v>213</v>
      </c>
      <c r="Q16" s="1418">
        <v>0.21756894790602654</v>
      </c>
      <c r="R16" s="1045">
        <v>80</v>
      </c>
      <c r="S16" s="1130">
        <v>190</v>
      </c>
      <c r="T16" s="374">
        <v>9664</v>
      </c>
      <c r="U16" s="54"/>
    </row>
    <row r="17" spans="1:21">
      <c r="A17" s="384">
        <v>2010</v>
      </c>
      <c r="B17" s="96">
        <v>1258</v>
      </c>
      <c r="C17" s="1416">
        <v>0.13432995194874534</v>
      </c>
      <c r="D17" s="1043">
        <v>259</v>
      </c>
      <c r="E17" s="81">
        <v>0.20588235294117646</v>
      </c>
      <c r="F17" s="96">
        <v>6665</v>
      </c>
      <c r="G17" s="1416">
        <v>0.71169247197010144</v>
      </c>
      <c r="H17" s="1043">
        <v>1064</v>
      </c>
      <c r="I17" s="81">
        <v>0.15963990997749436</v>
      </c>
      <c r="J17" s="96">
        <v>525</v>
      </c>
      <c r="K17" s="1416">
        <v>5.6059797116924721E-2</v>
      </c>
      <c r="L17" s="1043">
        <v>69</v>
      </c>
      <c r="M17" s="81">
        <v>0.13142857142857142</v>
      </c>
      <c r="N17" s="96">
        <v>917</v>
      </c>
      <c r="O17" s="1416">
        <v>9.7917778964228513E-2</v>
      </c>
      <c r="P17" s="1043">
        <v>169</v>
      </c>
      <c r="Q17" s="81">
        <v>0.18429661941112324</v>
      </c>
      <c r="R17" s="1043">
        <v>62</v>
      </c>
      <c r="S17" s="1126">
        <v>205</v>
      </c>
      <c r="T17" s="366">
        <v>9365</v>
      </c>
      <c r="U17" s="54"/>
    </row>
    <row r="18" spans="1:21">
      <c r="A18" s="388">
        <v>2011</v>
      </c>
      <c r="B18" s="103">
        <v>1376</v>
      </c>
      <c r="C18" s="1417">
        <v>0.14250207125103562</v>
      </c>
      <c r="D18" s="1045">
        <v>284</v>
      </c>
      <c r="E18" s="1418">
        <v>0.20639534883720931</v>
      </c>
      <c r="F18" s="103">
        <v>6768</v>
      </c>
      <c r="G18" s="1417">
        <v>0.70091135045567521</v>
      </c>
      <c r="H18" s="1045">
        <v>1030</v>
      </c>
      <c r="I18" s="1418">
        <v>0.15218676122931443</v>
      </c>
      <c r="J18" s="103">
        <v>496</v>
      </c>
      <c r="K18" s="1417">
        <v>5.136702568351284E-2</v>
      </c>
      <c r="L18" s="1045">
        <v>73</v>
      </c>
      <c r="M18" s="1418">
        <v>0.14717741935483872</v>
      </c>
      <c r="N18" s="103">
        <v>1016</v>
      </c>
      <c r="O18" s="1417">
        <v>0.10521955260977631</v>
      </c>
      <c r="P18" s="1045">
        <v>212</v>
      </c>
      <c r="Q18" s="1418">
        <v>0.20866141732283464</v>
      </c>
      <c r="R18" s="1045">
        <v>81</v>
      </c>
      <c r="S18" s="1130">
        <v>197</v>
      </c>
      <c r="T18" s="374">
        <v>9656</v>
      </c>
      <c r="U18" s="54"/>
    </row>
    <row r="19" spans="1:21">
      <c r="A19" s="384">
        <v>2012</v>
      </c>
      <c r="B19" s="96">
        <v>1464</v>
      </c>
      <c r="C19" s="1416">
        <v>0.14590392664939206</v>
      </c>
      <c r="D19" s="1043">
        <v>261</v>
      </c>
      <c r="E19" s="81">
        <v>0.17827868852459017</v>
      </c>
      <c r="F19" s="96">
        <v>7079</v>
      </c>
      <c r="G19" s="1416">
        <v>0.7055012955949771</v>
      </c>
      <c r="H19" s="1043">
        <v>1121</v>
      </c>
      <c r="I19" s="81">
        <v>0.15835569995762114</v>
      </c>
      <c r="J19" s="96">
        <v>496</v>
      </c>
      <c r="K19" s="1416">
        <v>4.9431931433127366E-2</v>
      </c>
      <c r="L19" s="1043">
        <v>82</v>
      </c>
      <c r="M19" s="81">
        <v>0.16532258064516128</v>
      </c>
      <c r="N19" s="96">
        <v>995</v>
      </c>
      <c r="O19" s="1416">
        <v>9.9162846322503495E-2</v>
      </c>
      <c r="P19" s="1043">
        <v>190</v>
      </c>
      <c r="Q19" s="81">
        <v>0.19095477386934673</v>
      </c>
      <c r="R19" s="1043">
        <v>81</v>
      </c>
      <c r="S19" s="1126">
        <v>217</v>
      </c>
      <c r="T19" s="366">
        <v>10034</v>
      </c>
      <c r="U19" s="54"/>
    </row>
    <row r="20" spans="1:21">
      <c r="A20" s="388">
        <v>2013</v>
      </c>
      <c r="B20" s="103">
        <v>1439</v>
      </c>
      <c r="C20" s="1417">
        <v>0.14033547883752681</v>
      </c>
      <c r="D20" s="1045">
        <v>310</v>
      </c>
      <c r="E20" s="1418">
        <v>0.21542738012508686</v>
      </c>
      <c r="F20" s="103">
        <v>7180</v>
      </c>
      <c r="G20" s="1417">
        <v>0.70021455041934855</v>
      </c>
      <c r="H20" s="1045">
        <v>1078</v>
      </c>
      <c r="I20" s="1418">
        <v>0.15013927576601671</v>
      </c>
      <c r="J20" s="103">
        <v>549</v>
      </c>
      <c r="K20" s="1417">
        <v>5.3540081919251026E-2</v>
      </c>
      <c r="L20" s="1045">
        <v>72</v>
      </c>
      <c r="M20" s="1418">
        <v>0.13114754098360656</v>
      </c>
      <c r="N20" s="103">
        <v>1086</v>
      </c>
      <c r="O20" s="1417">
        <v>0.10590988882387362</v>
      </c>
      <c r="P20" s="1045">
        <v>233</v>
      </c>
      <c r="Q20" s="1418">
        <v>0.21454880294659301</v>
      </c>
      <c r="R20" s="1045">
        <v>88</v>
      </c>
      <c r="S20" s="1130">
        <v>216</v>
      </c>
      <c r="T20" s="374">
        <v>10254</v>
      </c>
      <c r="U20" s="54"/>
    </row>
    <row r="21" spans="1:21">
      <c r="A21" s="384">
        <v>2014</v>
      </c>
      <c r="B21" s="96">
        <v>1555</v>
      </c>
      <c r="C21" s="1416">
        <v>0.14711447492904448</v>
      </c>
      <c r="D21" s="1043">
        <v>299</v>
      </c>
      <c r="E21" s="81">
        <v>0.19228295819935692</v>
      </c>
      <c r="F21" s="96">
        <v>7376</v>
      </c>
      <c r="G21" s="1416">
        <v>0.69782403027436135</v>
      </c>
      <c r="H21" s="1043">
        <v>1154</v>
      </c>
      <c r="I21" s="81">
        <v>0.15645336225596529</v>
      </c>
      <c r="J21" s="96">
        <v>514</v>
      </c>
      <c r="K21" s="1416">
        <v>4.8628192999053924E-2</v>
      </c>
      <c r="L21" s="1043">
        <v>68</v>
      </c>
      <c r="M21" s="81">
        <v>0.13229571984435798</v>
      </c>
      <c r="N21" s="96">
        <v>1125</v>
      </c>
      <c r="O21" s="1416">
        <v>0.10643330179754021</v>
      </c>
      <c r="P21" s="1043">
        <v>201</v>
      </c>
      <c r="Q21" s="81">
        <v>0.17866666666666667</v>
      </c>
      <c r="R21" s="1043">
        <v>69</v>
      </c>
      <c r="S21" s="1126">
        <v>225</v>
      </c>
      <c r="T21" s="366">
        <v>10570</v>
      </c>
      <c r="U21" s="54"/>
    </row>
    <row r="22" spans="1:21">
      <c r="A22" s="388">
        <v>2015</v>
      </c>
      <c r="B22" s="103">
        <v>1661</v>
      </c>
      <c r="C22" s="1417">
        <v>0.15385327899221934</v>
      </c>
      <c r="D22" s="1045">
        <v>351</v>
      </c>
      <c r="E22" s="1418">
        <v>0.21131848284166166</v>
      </c>
      <c r="F22" s="103">
        <v>7433</v>
      </c>
      <c r="G22" s="1417">
        <v>0.68849573916265283</v>
      </c>
      <c r="H22" s="1045">
        <v>1157</v>
      </c>
      <c r="I22" s="1418">
        <v>0.15565720435893987</v>
      </c>
      <c r="J22" s="103">
        <v>557</v>
      </c>
      <c r="K22" s="1417">
        <v>5.1593182660244534E-2</v>
      </c>
      <c r="L22" s="1045">
        <v>88</v>
      </c>
      <c r="M22" s="1418">
        <v>0.15798922800718132</v>
      </c>
      <c r="N22" s="103">
        <v>1145</v>
      </c>
      <c r="O22" s="1417">
        <v>0.10605779918488328</v>
      </c>
      <c r="P22" s="1045">
        <v>202</v>
      </c>
      <c r="Q22" s="1418">
        <v>0.17641921397379912</v>
      </c>
      <c r="R22" s="1045">
        <v>59</v>
      </c>
      <c r="S22" s="1130">
        <v>247</v>
      </c>
      <c r="T22" s="374">
        <v>10796</v>
      </c>
      <c r="U22" s="54"/>
    </row>
    <row r="23" spans="1:21">
      <c r="A23" s="60">
        <v>2016</v>
      </c>
      <c r="B23" s="96">
        <v>1672</v>
      </c>
      <c r="C23" s="1416">
        <v>0.15670103092783505</v>
      </c>
      <c r="D23" s="1043">
        <v>367</v>
      </c>
      <c r="E23" s="81">
        <v>0.21949760765550239</v>
      </c>
      <c r="F23" s="96">
        <v>7397</v>
      </c>
      <c r="G23" s="1416">
        <v>0.69325210871602627</v>
      </c>
      <c r="H23" s="1043">
        <v>1221</v>
      </c>
      <c r="I23" s="81">
        <v>0.16506691902122483</v>
      </c>
      <c r="J23" s="96">
        <v>545</v>
      </c>
      <c r="K23" s="1416">
        <v>5.107778819119025E-2</v>
      </c>
      <c r="L23" s="1043">
        <v>91</v>
      </c>
      <c r="M23" s="81">
        <v>0.16697247706422019</v>
      </c>
      <c r="N23" s="96">
        <v>1056</v>
      </c>
      <c r="O23" s="1416">
        <v>9.8969072164948449E-2</v>
      </c>
      <c r="P23" s="1043">
        <v>183</v>
      </c>
      <c r="Q23" s="81">
        <v>0.17329545454545456</v>
      </c>
      <c r="R23" s="1043">
        <v>64</v>
      </c>
      <c r="S23" s="1126">
        <v>223</v>
      </c>
      <c r="T23" s="366">
        <v>10670</v>
      </c>
      <c r="U23" s="54"/>
    </row>
    <row r="24" spans="1:21">
      <c r="A24" s="796">
        <v>2017</v>
      </c>
      <c r="B24" s="103">
        <v>1772</v>
      </c>
      <c r="C24" s="1417">
        <v>0.1583132314839632</v>
      </c>
      <c r="D24" s="1045">
        <v>375</v>
      </c>
      <c r="E24" s="1418">
        <v>0.21162528216704288</v>
      </c>
      <c r="F24" s="103">
        <v>7707</v>
      </c>
      <c r="G24" s="1417">
        <v>0.68855534709193245</v>
      </c>
      <c r="H24" s="1045">
        <v>1233</v>
      </c>
      <c r="I24" s="1418">
        <v>0.15998442973919813</v>
      </c>
      <c r="J24" s="103">
        <v>587</v>
      </c>
      <c r="K24" s="1417">
        <v>5.2443491467881714E-2</v>
      </c>
      <c r="L24" s="1045">
        <v>99</v>
      </c>
      <c r="M24" s="1418">
        <v>0.1686541737649063</v>
      </c>
      <c r="N24" s="103">
        <v>1127</v>
      </c>
      <c r="O24" s="1417">
        <v>0.10068792995622264</v>
      </c>
      <c r="P24" s="1045">
        <v>235</v>
      </c>
      <c r="Q24" s="1418">
        <v>0.20851818988464951</v>
      </c>
      <c r="R24" s="1045">
        <v>77</v>
      </c>
      <c r="S24" s="1130">
        <v>230</v>
      </c>
      <c r="T24" s="374">
        <v>11193</v>
      </c>
      <c r="U24" s="54"/>
    </row>
    <row r="25" spans="1:21">
      <c r="A25" s="597">
        <v>2018</v>
      </c>
      <c r="B25" s="96">
        <v>1707</v>
      </c>
      <c r="C25" s="1416">
        <v>0.15224759186585801</v>
      </c>
      <c r="D25" s="1043">
        <v>372</v>
      </c>
      <c r="E25" s="81">
        <v>0.2179261862917399</v>
      </c>
      <c r="F25" s="96">
        <v>7798</v>
      </c>
      <c r="G25" s="1416">
        <v>0.69550481626828398</v>
      </c>
      <c r="H25" s="1043">
        <v>1296</v>
      </c>
      <c r="I25" s="81">
        <v>0.16619646063093102</v>
      </c>
      <c r="J25" s="96">
        <v>563</v>
      </c>
      <c r="K25" s="1416">
        <v>5.0214056368176954E-2</v>
      </c>
      <c r="L25" s="1043">
        <v>100</v>
      </c>
      <c r="M25" s="81">
        <v>0.17761989342806395</v>
      </c>
      <c r="N25" s="96">
        <v>1144</v>
      </c>
      <c r="O25" s="1416">
        <v>0.10203353549768106</v>
      </c>
      <c r="P25" s="1043">
        <v>233</v>
      </c>
      <c r="Q25" s="81">
        <v>0.20367132867132867</v>
      </c>
      <c r="R25" s="1043">
        <v>64</v>
      </c>
      <c r="S25" s="1126">
        <v>252</v>
      </c>
      <c r="T25" s="366">
        <v>11212</v>
      </c>
      <c r="U25" s="54"/>
    </row>
    <row r="26" spans="1:21">
      <c r="A26" s="737">
        <v>2019</v>
      </c>
      <c r="B26" s="103">
        <v>1790</v>
      </c>
      <c r="C26" s="1419">
        <v>0.1585614314819736</v>
      </c>
      <c r="D26" s="1045">
        <v>381</v>
      </c>
      <c r="E26" s="1420">
        <v>0.21284916201117318</v>
      </c>
      <c r="F26" s="103">
        <v>7664</v>
      </c>
      <c r="G26" s="1419">
        <v>0.67889095579767911</v>
      </c>
      <c r="H26" s="1045">
        <v>1306</v>
      </c>
      <c r="I26" s="1420">
        <v>0.17040709812108559</v>
      </c>
      <c r="J26" s="103">
        <v>595</v>
      </c>
      <c r="K26" s="1419">
        <v>5.2706174151829217E-2</v>
      </c>
      <c r="L26" s="1045">
        <v>110</v>
      </c>
      <c r="M26" s="1420">
        <v>0.18487394957983194</v>
      </c>
      <c r="N26" s="103">
        <v>1240</v>
      </c>
      <c r="O26" s="1419">
        <v>0.10984143856851802</v>
      </c>
      <c r="P26" s="1045">
        <v>266</v>
      </c>
      <c r="Q26" s="1420">
        <v>0.21451612903225806</v>
      </c>
      <c r="R26" s="1045">
        <v>71</v>
      </c>
      <c r="S26" s="1130">
        <v>288</v>
      </c>
      <c r="T26" s="374">
        <v>11289</v>
      </c>
      <c r="U26" s="54"/>
    </row>
    <row r="27" spans="1:21">
      <c r="A27" s="738">
        <v>2020</v>
      </c>
      <c r="B27" s="96">
        <v>1838</v>
      </c>
      <c r="C27" s="1421">
        <v>0.15602716468590833</v>
      </c>
      <c r="D27" s="1043">
        <v>420</v>
      </c>
      <c r="E27" s="1422">
        <v>0.22850924918389554</v>
      </c>
      <c r="F27" s="96">
        <v>8149</v>
      </c>
      <c r="G27" s="1421">
        <v>0.69176570458404074</v>
      </c>
      <c r="H27" s="1043">
        <v>1387</v>
      </c>
      <c r="I27" s="1422">
        <v>0.17020493312062829</v>
      </c>
      <c r="J27" s="96">
        <v>567</v>
      </c>
      <c r="K27" s="1421">
        <v>4.8132427843803054E-2</v>
      </c>
      <c r="L27" s="1043">
        <v>96</v>
      </c>
      <c r="M27" s="1422">
        <v>0.1693121693121693</v>
      </c>
      <c r="N27" s="96">
        <v>1226</v>
      </c>
      <c r="O27" s="1421">
        <v>0.10407470288624787</v>
      </c>
      <c r="P27" s="1043">
        <v>244</v>
      </c>
      <c r="Q27" s="1422">
        <v>0.19902120717781402</v>
      </c>
      <c r="R27" s="1043">
        <v>26</v>
      </c>
      <c r="S27" s="1126">
        <v>149</v>
      </c>
      <c r="T27" s="366">
        <v>11780</v>
      </c>
    </row>
    <row r="28" spans="1:21">
      <c r="A28" s="948">
        <v>2021</v>
      </c>
      <c r="B28" s="103">
        <v>2017</v>
      </c>
      <c r="C28" s="1417">
        <v>0.16107650535058296</v>
      </c>
      <c r="D28" s="1045">
        <v>477</v>
      </c>
      <c r="E28" s="1423">
        <v>0.23648983639067922</v>
      </c>
      <c r="F28" s="370">
        <v>8586</v>
      </c>
      <c r="G28" s="1417">
        <v>0.68567321514135127</v>
      </c>
      <c r="H28" s="1045">
        <v>1457</v>
      </c>
      <c r="I28" s="1424">
        <v>0.16969485208478918</v>
      </c>
      <c r="J28" s="103">
        <v>570</v>
      </c>
      <c r="K28" s="1417">
        <v>4.5519885002395781E-2</v>
      </c>
      <c r="L28" s="1045">
        <v>100</v>
      </c>
      <c r="M28" s="1423">
        <v>0.17543859649122806</v>
      </c>
      <c r="N28" s="370">
        <v>1349</v>
      </c>
      <c r="O28" s="1417">
        <v>0.10773039450567003</v>
      </c>
      <c r="P28" s="1045">
        <v>249</v>
      </c>
      <c r="Q28" s="1425">
        <v>0.18458117123795403</v>
      </c>
      <c r="R28" s="374">
        <v>16</v>
      </c>
      <c r="S28" s="1130">
        <v>269</v>
      </c>
      <c r="T28" s="374">
        <v>12522</v>
      </c>
    </row>
    <row r="30" spans="1:21">
      <c r="A30" s="2464" t="s">
        <v>395</v>
      </c>
      <c r="B30" s="2464"/>
      <c r="C30" s="2464"/>
      <c r="D30" s="2464"/>
      <c r="E30" s="2464"/>
      <c r="F30" s="2464"/>
      <c r="G30" s="2464"/>
      <c r="H30" s="2464"/>
      <c r="I30" s="2464"/>
      <c r="J30" s="2464"/>
      <c r="K30" s="2464"/>
      <c r="L30" s="2464"/>
      <c r="M30" s="2464"/>
      <c r="N30" s="2464"/>
      <c r="O30" s="2464"/>
      <c r="P30" s="2464"/>
      <c r="Q30" s="2464"/>
      <c r="R30" s="2464"/>
      <c r="S30" s="2464"/>
      <c r="T30" s="2464"/>
    </row>
  </sheetData>
  <mergeCells count="20">
    <mergeCell ref="A1:T1"/>
    <mergeCell ref="B3:Q3"/>
    <mergeCell ref="R3:S3"/>
    <mergeCell ref="R4:R5"/>
    <mergeCell ref="B5:C5"/>
    <mergeCell ref="D5:E5"/>
    <mergeCell ref="P5:Q5"/>
    <mergeCell ref="A30:T30"/>
    <mergeCell ref="F5:G5"/>
    <mergeCell ref="H5:I5"/>
    <mergeCell ref="J5:K5"/>
    <mergeCell ref="L5:M5"/>
    <mergeCell ref="N5:O5"/>
    <mergeCell ref="S4:S5"/>
    <mergeCell ref="T3:T6"/>
    <mergeCell ref="B4:E4"/>
    <mergeCell ref="F4:I4"/>
    <mergeCell ref="J4:M4"/>
    <mergeCell ref="N4:Q4"/>
    <mergeCell ref="A3:A6"/>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0E4A-FD1D-4422-81BD-D59A55137BDE}">
  <dimension ref="A1:X29"/>
  <sheetViews>
    <sheetView workbookViewId="0">
      <selection sqref="A1:XFD1048576"/>
    </sheetView>
  </sheetViews>
  <sheetFormatPr defaultColWidth="9" defaultRowHeight="14"/>
  <cols>
    <col min="1" max="1" width="12.58203125" style="316" customWidth="1"/>
    <col min="2" max="21" width="9.58203125" style="270" customWidth="1"/>
    <col min="22" max="22" width="11.58203125" style="270" customWidth="1"/>
    <col min="23" max="23" width="9" style="270"/>
    <col min="24" max="24" width="9" style="269"/>
    <col min="25" max="16384" width="9" style="270"/>
  </cols>
  <sheetData>
    <row r="1" spans="1:24" ht="25">
      <c r="A1" s="2453" t="s">
        <v>1179</v>
      </c>
      <c r="B1" s="2453"/>
      <c r="C1" s="2453"/>
      <c r="D1" s="2453"/>
      <c r="E1" s="2453"/>
      <c r="F1" s="2453"/>
      <c r="G1" s="2453"/>
      <c r="H1" s="2453"/>
      <c r="I1" s="2453"/>
      <c r="J1" s="2453"/>
      <c r="K1" s="2453"/>
      <c r="L1" s="2453"/>
      <c r="M1" s="2453"/>
      <c r="N1" s="2453"/>
      <c r="O1" s="2453"/>
      <c r="P1" s="2453"/>
      <c r="Q1" s="2453"/>
      <c r="R1" s="2453"/>
      <c r="S1" s="2453"/>
      <c r="T1" s="2453"/>
      <c r="U1" s="2453"/>
      <c r="V1" s="2453"/>
      <c r="W1" s="64"/>
    </row>
    <row r="3" spans="1:24" ht="20">
      <c r="A3" s="2454" t="s">
        <v>338</v>
      </c>
      <c r="B3" s="2653" t="s">
        <v>252</v>
      </c>
      <c r="C3" s="2654"/>
      <c r="D3" s="2654"/>
      <c r="E3" s="2654"/>
      <c r="F3" s="2654"/>
      <c r="G3" s="2654"/>
      <c r="H3" s="2654"/>
      <c r="I3" s="2654"/>
      <c r="J3" s="2654"/>
      <c r="K3" s="2654"/>
      <c r="L3" s="2654"/>
      <c r="M3" s="2654"/>
      <c r="N3" s="2654"/>
      <c r="O3" s="2654"/>
      <c r="P3" s="2654"/>
      <c r="Q3" s="2654"/>
      <c r="R3" s="2654"/>
      <c r="S3" s="2654"/>
      <c r="T3" s="2654"/>
      <c r="U3" s="2654"/>
      <c r="V3" s="2655"/>
      <c r="W3" s="40"/>
      <c r="X3" s="29"/>
    </row>
    <row r="4" spans="1:24" ht="32.5">
      <c r="A4" s="2455"/>
      <c r="B4" s="2468" t="s">
        <v>1174</v>
      </c>
      <c r="C4" s="2470"/>
      <c r="D4" s="2468" t="s">
        <v>85</v>
      </c>
      <c r="E4" s="2470"/>
      <c r="F4" s="2468" t="s">
        <v>90</v>
      </c>
      <c r="G4" s="2470"/>
      <c r="H4" s="2468" t="s">
        <v>91</v>
      </c>
      <c r="I4" s="2470"/>
      <c r="J4" s="2468" t="s">
        <v>92</v>
      </c>
      <c r="K4" s="2470"/>
      <c r="L4" s="2549" t="s">
        <v>93</v>
      </c>
      <c r="M4" s="2551"/>
      <c r="N4" s="2459" t="s">
        <v>94</v>
      </c>
      <c r="O4" s="2461"/>
      <c r="P4" s="2460" t="s">
        <v>95</v>
      </c>
      <c r="Q4" s="2461"/>
      <c r="R4" s="2460" t="s">
        <v>96</v>
      </c>
      <c r="S4" s="2461"/>
      <c r="T4" s="2468" t="s">
        <v>97</v>
      </c>
      <c r="U4" s="2470"/>
      <c r="V4" s="2475" t="s">
        <v>414</v>
      </c>
      <c r="W4" s="43"/>
      <c r="X4" s="65"/>
    </row>
    <row r="5" spans="1:24" s="405" customFormat="1" ht="20">
      <c r="A5" s="2456"/>
      <c r="B5" s="653" t="s">
        <v>112</v>
      </c>
      <c r="C5" s="654" t="s">
        <v>152</v>
      </c>
      <c r="D5" s="653" t="s">
        <v>112</v>
      </c>
      <c r="E5" s="654" t="s">
        <v>152</v>
      </c>
      <c r="F5" s="653" t="s">
        <v>112</v>
      </c>
      <c r="G5" s="654" t="s">
        <v>152</v>
      </c>
      <c r="H5" s="653" t="s">
        <v>112</v>
      </c>
      <c r="I5" s="654" t="s">
        <v>152</v>
      </c>
      <c r="J5" s="653" t="s">
        <v>112</v>
      </c>
      <c r="K5" s="654" t="s">
        <v>152</v>
      </c>
      <c r="L5" s="653" t="s">
        <v>112</v>
      </c>
      <c r="M5" s="654" t="s">
        <v>152</v>
      </c>
      <c r="N5" s="653" t="s">
        <v>112</v>
      </c>
      <c r="O5" s="654" t="s">
        <v>152</v>
      </c>
      <c r="P5" s="653" t="s">
        <v>112</v>
      </c>
      <c r="Q5" s="797" t="s">
        <v>152</v>
      </c>
      <c r="R5" s="798" t="s">
        <v>112</v>
      </c>
      <c r="S5" s="797" t="s">
        <v>152</v>
      </c>
      <c r="T5" s="653" t="s">
        <v>112</v>
      </c>
      <c r="U5" s="654" t="s">
        <v>152</v>
      </c>
      <c r="V5" s="3122"/>
      <c r="W5" s="40"/>
      <c r="X5" s="29"/>
    </row>
    <row r="6" spans="1:24" s="45" customFormat="1">
      <c r="A6" s="799">
        <v>2000</v>
      </c>
      <c r="B6" s="53">
        <v>2106</v>
      </c>
      <c r="C6" s="800">
        <f>B6/V6</f>
        <v>0.25881774609807057</v>
      </c>
      <c r="D6" s="53">
        <v>1345</v>
      </c>
      <c r="E6" s="800">
        <f>D6/V6</f>
        <v>0.16529433452132236</v>
      </c>
      <c r="F6" s="53">
        <v>526</v>
      </c>
      <c r="G6" s="800">
        <f>F6/V6</f>
        <v>6.4642988816517144E-2</v>
      </c>
      <c r="H6" s="53">
        <v>1147</v>
      </c>
      <c r="I6" s="800">
        <f>H6/V6</f>
        <v>0.14096104215312769</v>
      </c>
      <c r="J6" s="53">
        <v>2432</v>
      </c>
      <c r="K6" s="800">
        <f>J6/V6</f>
        <v>0.29888165171439107</v>
      </c>
      <c r="L6" s="53">
        <v>63</v>
      </c>
      <c r="M6" s="800">
        <f>L6/V6</f>
        <v>7.7424112080619395E-3</v>
      </c>
      <c r="N6" s="53">
        <v>33</v>
      </c>
      <c r="O6" s="800">
        <f>N6/V6</f>
        <v>4.0555487280324442E-3</v>
      </c>
      <c r="P6" s="53">
        <v>195</v>
      </c>
      <c r="Q6" s="800">
        <f>P6/V6</f>
        <v>2.3964606120191717E-2</v>
      </c>
      <c r="R6" s="53">
        <v>160</v>
      </c>
      <c r="S6" s="800">
        <f>R6/V6</f>
        <v>1.9663266560157305E-2</v>
      </c>
      <c r="T6" s="53">
        <v>119</v>
      </c>
      <c r="U6" s="800">
        <f>T6/V6</f>
        <v>1.4624554504116996E-2</v>
      </c>
      <c r="V6" s="366">
        <v>8137</v>
      </c>
      <c r="W6" s="54"/>
      <c r="X6" s="54"/>
    </row>
    <row r="7" spans="1:24" s="45" customFormat="1">
      <c r="A7" s="801">
        <v>2001</v>
      </c>
      <c r="B7" s="58">
        <v>2127</v>
      </c>
      <c r="C7" s="802">
        <f t="shared" ref="C7:C27" si="0">B7/V7</f>
        <v>0.25860182370820667</v>
      </c>
      <c r="D7" s="58">
        <v>1310</v>
      </c>
      <c r="E7" s="802">
        <f t="shared" ref="E7:E27" si="1">D7/V7</f>
        <v>0.15927051671732523</v>
      </c>
      <c r="F7" s="58">
        <v>507</v>
      </c>
      <c r="G7" s="802">
        <f t="shared" ref="G7:G27" si="2">F7/V7</f>
        <v>6.1641337386018236E-2</v>
      </c>
      <c r="H7" s="58">
        <v>1183</v>
      </c>
      <c r="I7" s="802">
        <f t="shared" ref="I7:I27" si="3">H7/V7</f>
        <v>0.14382978723404255</v>
      </c>
      <c r="J7" s="58">
        <v>2522</v>
      </c>
      <c r="K7" s="802">
        <f t="shared" ref="K7:K27" si="4">J7/V7</f>
        <v>0.30662613981762921</v>
      </c>
      <c r="L7" s="58">
        <v>50</v>
      </c>
      <c r="M7" s="802">
        <f t="shared" ref="M7:M27" si="5">L7/V7</f>
        <v>6.0790273556231003E-3</v>
      </c>
      <c r="N7" s="58">
        <v>31</v>
      </c>
      <c r="O7" s="802">
        <f t="shared" ref="O7:O27" si="6">N7/V7</f>
        <v>3.7689969604863221E-3</v>
      </c>
      <c r="P7" s="58">
        <v>199</v>
      </c>
      <c r="Q7" s="802">
        <f t="shared" ref="Q7:Q27" si="7">P7/V7</f>
        <v>2.4194528875379939E-2</v>
      </c>
      <c r="R7" s="58">
        <v>175</v>
      </c>
      <c r="S7" s="802">
        <f t="shared" ref="S7:S27" si="8">R7/V7</f>
        <v>2.1276595744680851E-2</v>
      </c>
      <c r="T7" s="58">
        <v>111</v>
      </c>
      <c r="U7" s="802">
        <f t="shared" ref="U7:U27" si="9">T7/V7</f>
        <v>1.3495440729483282E-2</v>
      </c>
      <c r="V7" s="374">
        <v>8225</v>
      </c>
      <c r="W7" s="54"/>
      <c r="X7" s="54"/>
    </row>
    <row r="8" spans="1:24" s="45" customFormat="1">
      <c r="A8" s="799">
        <v>2002</v>
      </c>
      <c r="B8" s="53">
        <v>2208</v>
      </c>
      <c r="C8" s="800">
        <f t="shared" si="0"/>
        <v>0.25605937608720863</v>
      </c>
      <c r="D8" s="53">
        <v>1434</v>
      </c>
      <c r="E8" s="800">
        <f t="shared" si="1"/>
        <v>0.16629943175229039</v>
      </c>
      <c r="F8" s="53">
        <v>529</v>
      </c>
      <c r="G8" s="800">
        <f t="shared" si="2"/>
        <v>6.1347558854227068E-2</v>
      </c>
      <c r="H8" s="53">
        <v>1207</v>
      </c>
      <c r="I8" s="800">
        <f t="shared" si="3"/>
        <v>0.13997448683752756</v>
      </c>
      <c r="J8" s="53">
        <v>2659</v>
      </c>
      <c r="K8" s="800">
        <f t="shared" si="4"/>
        <v>0.30836135915574625</v>
      </c>
      <c r="L8" s="53">
        <v>66</v>
      </c>
      <c r="M8" s="800">
        <f t="shared" si="5"/>
        <v>7.653948741737214E-3</v>
      </c>
      <c r="N8" s="53">
        <v>33</v>
      </c>
      <c r="O8" s="800">
        <f t="shared" si="6"/>
        <v>3.826974370868607E-3</v>
      </c>
      <c r="P8" s="53">
        <v>179</v>
      </c>
      <c r="Q8" s="800">
        <f t="shared" si="7"/>
        <v>2.0758436738953959E-2</v>
      </c>
      <c r="R8" s="53">
        <v>189</v>
      </c>
      <c r="S8" s="800">
        <f t="shared" si="8"/>
        <v>2.1918125942247478E-2</v>
      </c>
      <c r="T8" s="53">
        <v>105</v>
      </c>
      <c r="U8" s="800">
        <f t="shared" si="9"/>
        <v>1.2176736634581933E-2</v>
      </c>
      <c r="V8" s="366">
        <v>8623</v>
      </c>
      <c r="W8" s="54"/>
      <c r="X8" s="54"/>
    </row>
    <row r="9" spans="1:24" s="45" customFormat="1">
      <c r="A9" s="801">
        <v>2003</v>
      </c>
      <c r="B9" s="58">
        <v>2213</v>
      </c>
      <c r="C9" s="802">
        <f t="shared" si="0"/>
        <v>0.25076487252124646</v>
      </c>
      <c r="D9" s="58">
        <v>1440</v>
      </c>
      <c r="E9" s="802">
        <f t="shared" si="1"/>
        <v>0.1631728045325779</v>
      </c>
      <c r="F9" s="58">
        <v>587</v>
      </c>
      <c r="G9" s="802">
        <f t="shared" si="2"/>
        <v>6.6515580736543914E-2</v>
      </c>
      <c r="H9" s="58">
        <v>1235</v>
      </c>
      <c r="I9" s="802">
        <f t="shared" si="3"/>
        <v>0.13994334277620396</v>
      </c>
      <c r="J9" s="58">
        <v>2709</v>
      </c>
      <c r="K9" s="802">
        <f t="shared" si="4"/>
        <v>0.3069688385269122</v>
      </c>
      <c r="L9" s="58">
        <v>66</v>
      </c>
      <c r="M9" s="802">
        <f t="shared" si="5"/>
        <v>7.4787535410764869E-3</v>
      </c>
      <c r="N9" s="58">
        <v>36</v>
      </c>
      <c r="O9" s="802">
        <f t="shared" si="6"/>
        <v>4.0793201133144472E-3</v>
      </c>
      <c r="P9" s="58">
        <v>225</v>
      </c>
      <c r="Q9" s="802">
        <f t="shared" si="7"/>
        <v>2.5495750708215296E-2</v>
      </c>
      <c r="R9" s="58">
        <v>174</v>
      </c>
      <c r="S9" s="802">
        <f t="shared" si="8"/>
        <v>1.971671388101983E-2</v>
      </c>
      <c r="T9" s="58">
        <v>129</v>
      </c>
      <c r="U9" s="802">
        <f t="shared" si="9"/>
        <v>1.461756373937677E-2</v>
      </c>
      <c r="V9" s="374">
        <v>8825</v>
      </c>
      <c r="W9" s="54"/>
      <c r="X9" s="54"/>
    </row>
    <row r="10" spans="1:24" s="45" customFormat="1">
      <c r="A10" s="799">
        <v>2004</v>
      </c>
      <c r="B10" s="53">
        <v>2249</v>
      </c>
      <c r="C10" s="800">
        <f t="shared" si="0"/>
        <v>0.25400948723740679</v>
      </c>
      <c r="D10" s="53">
        <v>1450</v>
      </c>
      <c r="E10" s="800">
        <f t="shared" si="1"/>
        <v>0.1637677885701378</v>
      </c>
      <c r="F10" s="53">
        <v>600</v>
      </c>
      <c r="G10" s="800">
        <f t="shared" si="2"/>
        <v>6.7765981477298398E-2</v>
      </c>
      <c r="H10" s="53">
        <v>1194</v>
      </c>
      <c r="I10" s="800">
        <f t="shared" si="3"/>
        <v>0.1348543031398238</v>
      </c>
      <c r="J10" s="53">
        <v>2733</v>
      </c>
      <c r="K10" s="800">
        <f t="shared" si="4"/>
        <v>0.30867404562909417</v>
      </c>
      <c r="L10" s="53">
        <v>66</v>
      </c>
      <c r="M10" s="800">
        <f t="shared" si="5"/>
        <v>7.4542579625028237E-3</v>
      </c>
      <c r="N10" s="53">
        <v>35</v>
      </c>
      <c r="O10" s="800">
        <f t="shared" si="6"/>
        <v>3.9530155861757397E-3</v>
      </c>
      <c r="P10" s="53">
        <v>209</v>
      </c>
      <c r="Q10" s="800">
        <f t="shared" si="7"/>
        <v>2.3605150214592276E-2</v>
      </c>
      <c r="R10" s="53">
        <v>217</v>
      </c>
      <c r="S10" s="800">
        <f t="shared" si="8"/>
        <v>2.4508696634289586E-2</v>
      </c>
      <c r="T10" s="53">
        <v>90</v>
      </c>
      <c r="U10" s="800">
        <f t="shared" si="9"/>
        <v>1.0164897221594759E-2</v>
      </c>
      <c r="V10" s="366">
        <v>8854</v>
      </c>
      <c r="W10" s="54"/>
      <c r="X10" s="54"/>
    </row>
    <row r="11" spans="1:24" s="45" customFormat="1">
      <c r="A11" s="801">
        <v>2005</v>
      </c>
      <c r="B11" s="58">
        <v>2342</v>
      </c>
      <c r="C11" s="802">
        <f t="shared" si="0"/>
        <v>0.26138392857142856</v>
      </c>
      <c r="D11" s="58">
        <v>1527</v>
      </c>
      <c r="E11" s="802">
        <f t="shared" si="1"/>
        <v>0.17042410714285713</v>
      </c>
      <c r="F11" s="58">
        <v>543</v>
      </c>
      <c r="G11" s="802">
        <f t="shared" si="2"/>
        <v>6.0602678571428571E-2</v>
      </c>
      <c r="H11" s="58">
        <v>1174</v>
      </c>
      <c r="I11" s="802">
        <f t="shared" si="3"/>
        <v>0.13102678571428572</v>
      </c>
      <c r="J11" s="58">
        <v>2666</v>
      </c>
      <c r="K11" s="802">
        <f t="shared" si="4"/>
        <v>0.29754464285714288</v>
      </c>
      <c r="L11" s="58">
        <v>72</v>
      </c>
      <c r="M11" s="802">
        <f t="shared" si="5"/>
        <v>8.0357142857142849E-3</v>
      </c>
      <c r="N11" s="58">
        <v>52</v>
      </c>
      <c r="O11" s="802">
        <f t="shared" si="6"/>
        <v>5.8035714285714288E-3</v>
      </c>
      <c r="P11" s="58">
        <v>235</v>
      </c>
      <c r="Q11" s="802">
        <f t="shared" si="7"/>
        <v>2.6227678571428572E-2</v>
      </c>
      <c r="R11" s="58">
        <v>214</v>
      </c>
      <c r="S11" s="802">
        <f t="shared" si="8"/>
        <v>2.388392857142857E-2</v>
      </c>
      <c r="T11" s="58">
        <v>109</v>
      </c>
      <c r="U11" s="802">
        <f t="shared" si="9"/>
        <v>1.2165178571428572E-2</v>
      </c>
      <c r="V11" s="374">
        <v>8960</v>
      </c>
      <c r="W11" s="54"/>
      <c r="X11" s="54"/>
    </row>
    <row r="12" spans="1:24" s="45" customFormat="1">
      <c r="A12" s="799">
        <v>2006</v>
      </c>
      <c r="B12" s="53">
        <v>2306</v>
      </c>
      <c r="C12" s="800">
        <f t="shared" si="0"/>
        <v>0.2487057808455565</v>
      </c>
      <c r="D12" s="53">
        <v>1503</v>
      </c>
      <c r="E12" s="800">
        <f t="shared" si="1"/>
        <v>0.1621009490940466</v>
      </c>
      <c r="F12" s="53">
        <v>568</v>
      </c>
      <c r="G12" s="800">
        <f t="shared" si="2"/>
        <v>6.1259706643658325E-2</v>
      </c>
      <c r="H12" s="53">
        <v>1231</v>
      </c>
      <c r="I12" s="800">
        <f t="shared" si="3"/>
        <v>0.13276531492666091</v>
      </c>
      <c r="J12" s="53">
        <v>2881</v>
      </c>
      <c r="K12" s="800">
        <f t="shared" si="4"/>
        <v>0.3107204486626402</v>
      </c>
      <c r="L12" s="53">
        <v>77</v>
      </c>
      <c r="M12" s="800">
        <f t="shared" si="5"/>
        <v>8.304572907679034E-3</v>
      </c>
      <c r="N12" s="53">
        <v>42</v>
      </c>
      <c r="O12" s="800">
        <f t="shared" si="6"/>
        <v>4.5297670405522001E-3</v>
      </c>
      <c r="P12" s="53">
        <v>230</v>
      </c>
      <c r="Q12" s="800">
        <f t="shared" si="7"/>
        <v>2.4805867126833477E-2</v>
      </c>
      <c r="R12" s="53">
        <v>260</v>
      </c>
      <c r="S12" s="800">
        <f t="shared" si="8"/>
        <v>2.8041415012942193E-2</v>
      </c>
      <c r="T12" s="53">
        <v>139</v>
      </c>
      <c r="U12" s="800">
        <f t="shared" si="9"/>
        <v>1.499137187230371E-2</v>
      </c>
      <c r="V12" s="366">
        <v>9272</v>
      </c>
      <c r="W12" s="54"/>
      <c r="X12" s="54"/>
    </row>
    <row r="13" spans="1:24" s="45" customFormat="1">
      <c r="A13" s="801">
        <v>2007</v>
      </c>
      <c r="B13" s="58">
        <v>2403</v>
      </c>
      <c r="C13" s="802">
        <f t="shared" si="0"/>
        <v>0.25866523143164694</v>
      </c>
      <c r="D13" s="58">
        <v>1543</v>
      </c>
      <c r="E13" s="802">
        <f t="shared" si="1"/>
        <v>0.16609257265877286</v>
      </c>
      <c r="F13" s="58">
        <v>564</v>
      </c>
      <c r="G13" s="802">
        <f t="shared" si="2"/>
        <v>6.0710441334768571E-2</v>
      </c>
      <c r="H13" s="58">
        <v>1231</v>
      </c>
      <c r="I13" s="802">
        <f t="shared" si="3"/>
        <v>0.13250807319698601</v>
      </c>
      <c r="J13" s="58">
        <v>2790</v>
      </c>
      <c r="K13" s="802">
        <f t="shared" si="4"/>
        <v>0.30032292787944026</v>
      </c>
      <c r="L13" s="58">
        <v>78</v>
      </c>
      <c r="M13" s="802">
        <f t="shared" si="5"/>
        <v>8.3961248654467174E-3</v>
      </c>
      <c r="N13" s="58">
        <v>47</v>
      </c>
      <c r="O13" s="802">
        <f t="shared" si="6"/>
        <v>5.059203444564047E-3</v>
      </c>
      <c r="P13" s="58">
        <v>238</v>
      </c>
      <c r="Q13" s="802">
        <f t="shared" si="7"/>
        <v>2.5618945102260496E-2</v>
      </c>
      <c r="R13" s="58">
        <v>257</v>
      </c>
      <c r="S13" s="802">
        <f t="shared" si="8"/>
        <v>2.7664155005382132E-2</v>
      </c>
      <c r="T13" s="58">
        <v>125</v>
      </c>
      <c r="U13" s="802">
        <f t="shared" si="9"/>
        <v>1.3455328310010764E-2</v>
      </c>
      <c r="V13" s="374">
        <v>9290</v>
      </c>
      <c r="W13" s="54"/>
      <c r="X13" s="54"/>
    </row>
    <row r="14" spans="1:24" s="45" customFormat="1">
      <c r="A14" s="799">
        <v>2008</v>
      </c>
      <c r="B14" s="53">
        <v>2364</v>
      </c>
      <c r="C14" s="800">
        <f t="shared" si="0"/>
        <v>0.25411157691067399</v>
      </c>
      <c r="D14" s="53">
        <v>1527</v>
      </c>
      <c r="E14" s="800">
        <f t="shared" si="1"/>
        <v>0.16414059980651402</v>
      </c>
      <c r="F14" s="53">
        <v>572</v>
      </c>
      <c r="G14" s="800">
        <f t="shared" si="2"/>
        <v>6.1485542298183385E-2</v>
      </c>
      <c r="H14" s="53">
        <v>1191</v>
      </c>
      <c r="I14" s="800">
        <f t="shared" si="3"/>
        <v>0.12802321831667204</v>
      </c>
      <c r="J14" s="53">
        <v>2860</v>
      </c>
      <c r="K14" s="800">
        <f t="shared" si="4"/>
        <v>0.30742771149091691</v>
      </c>
      <c r="L14" s="53">
        <v>77</v>
      </c>
      <c r="M14" s="800">
        <f t="shared" si="5"/>
        <v>8.2768999247554553E-3</v>
      </c>
      <c r="N14" s="53">
        <v>36</v>
      </c>
      <c r="O14" s="800">
        <f t="shared" si="6"/>
        <v>3.8697194453402128E-3</v>
      </c>
      <c r="P14" s="53">
        <v>265</v>
      </c>
      <c r="Q14" s="800">
        <f t="shared" si="7"/>
        <v>2.8485434805976567E-2</v>
      </c>
      <c r="R14" s="53">
        <v>266</v>
      </c>
      <c r="S14" s="800">
        <f t="shared" si="8"/>
        <v>2.8592927012791574E-2</v>
      </c>
      <c r="T14" s="53">
        <v>126</v>
      </c>
      <c r="U14" s="800">
        <f t="shared" si="9"/>
        <v>1.3544018058690745E-2</v>
      </c>
      <c r="V14" s="366">
        <v>9303</v>
      </c>
      <c r="W14" s="54"/>
      <c r="X14" s="54"/>
    </row>
    <row r="15" spans="1:24" s="45" customFormat="1">
      <c r="A15" s="801">
        <v>2009</v>
      </c>
      <c r="B15" s="58">
        <v>2428</v>
      </c>
      <c r="C15" s="802">
        <f t="shared" si="0"/>
        <v>0.25124172185430466</v>
      </c>
      <c r="D15" s="58">
        <v>1652</v>
      </c>
      <c r="E15" s="802">
        <f t="shared" si="1"/>
        <v>0.17094370860927152</v>
      </c>
      <c r="F15" s="58">
        <v>594</v>
      </c>
      <c r="G15" s="802">
        <f t="shared" si="2"/>
        <v>6.1465231788079472E-2</v>
      </c>
      <c r="H15" s="58">
        <v>1208</v>
      </c>
      <c r="I15" s="802">
        <f t="shared" si="3"/>
        <v>0.125</v>
      </c>
      <c r="J15" s="58">
        <v>2974</v>
      </c>
      <c r="K15" s="802">
        <f t="shared" si="4"/>
        <v>0.30774006622516559</v>
      </c>
      <c r="L15" s="58">
        <v>89</v>
      </c>
      <c r="M15" s="802">
        <f t="shared" si="5"/>
        <v>9.2094370860927154E-3</v>
      </c>
      <c r="N15" s="58">
        <v>48</v>
      </c>
      <c r="O15" s="802">
        <f t="shared" si="6"/>
        <v>4.9668874172185433E-3</v>
      </c>
      <c r="P15" s="58">
        <v>243</v>
      </c>
      <c r="Q15" s="802">
        <f t="shared" si="7"/>
        <v>2.5144867549668874E-2</v>
      </c>
      <c r="R15" s="58">
        <v>274</v>
      </c>
      <c r="S15" s="802">
        <f t="shared" si="8"/>
        <v>2.8352649006622516E-2</v>
      </c>
      <c r="T15" s="58">
        <v>131</v>
      </c>
      <c r="U15" s="802">
        <f t="shared" si="9"/>
        <v>1.355546357615894E-2</v>
      </c>
      <c r="V15" s="374">
        <v>9664</v>
      </c>
      <c r="W15" s="54"/>
      <c r="X15" s="54"/>
    </row>
    <row r="16" spans="1:24" s="45" customFormat="1">
      <c r="A16" s="799">
        <v>2010</v>
      </c>
      <c r="B16" s="53">
        <v>2379</v>
      </c>
      <c r="C16" s="800">
        <f t="shared" si="0"/>
        <v>0.25403096636412176</v>
      </c>
      <c r="D16" s="53">
        <v>1561</v>
      </c>
      <c r="E16" s="800">
        <f t="shared" si="1"/>
        <v>0.16668446342765617</v>
      </c>
      <c r="F16" s="53">
        <v>589</v>
      </c>
      <c r="G16" s="800">
        <f t="shared" si="2"/>
        <v>6.2893753336892691E-2</v>
      </c>
      <c r="H16" s="53">
        <v>1239</v>
      </c>
      <c r="I16" s="800">
        <f t="shared" si="3"/>
        <v>0.13230112119594234</v>
      </c>
      <c r="J16" s="53">
        <v>2747</v>
      </c>
      <c r="K16" s="800">
        <f t="shared" si="4"/>
        <v>0.29332621462893754</v>
      </c>
      <c r="L16" s="53">
        <v>77</v>
      </c>
      <c r="M16" s="800">
        <f t="shared" si="5"/>
        <v>8.2221035771489585E-3</v>
      </c>
      <c r="N16" s="53">
        <v>52</v>
      </c>
      <c r="O16" s="800">
        <f t="shared" si="6"/>
        <v>5.5525894287239723E-3</v>
      </c>
      <c r="P16" s="53">
        <v>276</v>
      </c>
      <c r="Q16" s="800">
        <f t="shared" si="7"/>
        <v>2.9471436198611853E-2</v>
      </c>
      <c r="R16" s="53">
        <v>308</v>
      </c>
      <c r="S16" s="800">
        <f t="shared" si="8"/>
        <v>3.2888414308595834E-2</v>
      </c>
      <c r="T16" s="53">
        <v>117</v>
      </c>
      <c r="U16" s="800">
        <f t="shared" si="9"/>
        <v>1.2493326214628937E-2</v>
      </c>
      <c r="V16" s="366">
        <v>9365</v>
      </c>
      <c r="W16" s="54"/>
      <c r="X16" s="54"/>
    </row>
    <row r="17" spans="1:24" s="45" customFormat="1">
      <c r="A17" s="801">
        <v>2011</v>
      </c>
      <c r="B17" s="58">
        <v>2491</v>
      </c>
      <c r="C17" s="802">
        <f t="shared" si="0"/>
        <v>0.25797431648715824</v>
      </c>
      <c r="D17" s="58">
        <v>1599</v>
      </c>
      <c r="E17" s="802">
        <f t="shared" si="1"/>
        <v>0.16559652029826014</v>
      </c>
      <c r="F17" s="58">
        <v>616</v>
      </c>
      <c r="G17" s="802">
        <f t="shared" si="2"/>
        <v>6.3794531897265944E-2</v>
      </c>
      <c r="H17" s="58">
        <v>1261</v>
      </c>
      <c r="I17" s="802">
        <f t="shared" si="3"/>
        <v>0.1305923777961889</v>
      </c>
      <c r="J17" s="58">
        <v>2822</v>
      </c>
      <c r="K17" s="802">
        <f t="shared" si="4"/>
        <v>0.29225352112676056</v>
      </c>
      <c r="L17" s="58">
        <v>66</v>
      </c>
      <c r="M17" s="802">
        <f t="shared" si="5"/>
        <v>6.8351284175642091E-3</v>
      </c>
      <c r="N17" s="58">
        <v>54</v>
      </c>
      <c r="O17" s="802">
        <f t="shared" si="6"/>
        <v>5.5923777961888977E-3</v>
      </c>
      <c r="P17" s="58">
        <v>248</v>
      </c>
      <c r="Q17" s="802">
        <f t="shared" si="7"/>
        <v>2.568351284175642E-2</v>
      </c>
      <c r="R17" s="58">
        <v>324</v>
      </c>
      <c r="S17" s="802">
        <f t="shared" si="8"/>
        <v>3.3554266777133392E-2</v>
      </c>
      <c r="T17" s="58">
        <v>137</v>
      </c>
      <c r="U17" s="802">
        <f t="shared" si="9"/>
        <v>1.4188069594034796E-2</v>
      </c>
      <c r="V17" s="374">
        <v>9656</v>
      </c>
      <c r="W17" s="54"/>
      <c r="X17" s="54"/>
    </row>
    <row r="18" spans="1:24" s="45" customFormat="1">
      <c r="A18" s="799">
        <v>2012</v>
      </c>
      <c r="B18" s="53">
        <v>2475</v>
      </c>
      <c r="C18" s="800">
        <f t="shared" si="0"/>
        <v>0.24666135140522225</v>
      </c>
      <c r="D18" s="53">
        <v>1654</v>
      </c>
      <c r="E18" s="800">
        <f t="shared" si="1"/>
        <v>0.16483954554514652</v>
      </c>
      <c r="F18" s="53">
        <v>585</v>
      </c>
      <c r="G18" s="800">
        <f t="shared" si="2"/>
        <v>5.8301773968507074E-2</v>
      </c>
      <c r="H18" s="53">
        <v>1361</v>
      </c>
      <c r="I18" s="800">
        <f t="shared" si="3"/>
        <v>0.1356388279848515</v>
      </c>
      <c r="J18" s="53">
        <v>3019</v>
      </c>
      <c r="K18" s="800">
        <f t="shared" si="4"/>
        <v>0.30087701813832968</v>
      </c>
      <c r="L18" s="53">
        <v>85</v>
      </c>
      <c r="M18" s="800">
        <f t="shared" si="5"/>
        <v>8.471197927048037E-3</v>
      </c>
      <c r="N18" s="53">
        <v>43</v>
      </c>
      <c r="O18" s="800">
        <f t="shared" si="6"/>
        <v>4.2854295395654777E-3</v>
      </c>
      <c r="P18" s="53">
        <v>271</v>
      </c>
      <c r="Q18" s="800">
        <f t="shared" si="7"/>
        <v>2.7008172214470799E-2</v>
      </c>
      <c r="R18" s="53">
        <v>310</v>
      </c>
      <c r="S18" s="800">
        <f t="shared" si="8"/>
        <v>3.0894957145704605E-2</v>
      </c>
      <c r="T18" s="53">
        <v>152</v>
      </c>
      <c r="U18" s="800">
        <f t="shared" si="9"/>
        <v>1.5148495116603548E-2</v>
      </c>
      <c r="V18" s="366">
        <v>10034</v>
      </c>
      <c r="W18" s="54"/>
      <c r="X18" s="54"/>
    </row>
    <row r="19" spans="1:24" s="45" customFormat="1">
      <c r="A19" s="801">
        <v>2013</v>
      </c>
      <c r="B19" s="58">
        <v>2474</v>
      </c>
      <c r="C19" s="802">
        <f t="shared" si="0"/>
        <v>0.24127169884922958</v>
      </c>
      <c r="D19" s="58">
        <v>1693</v>
      </c>
      <c r="E19" s="802">
        <f t="shared" si="1"/>
        <v>0.16510629998049542</v>
      </c>
      <c r="F19" s="58">
        <v>592</v>
      </c>
      <c r="G19" s="802">
        <f t="shared" si="2"/>
        <v>5.7733567388336259E-2</v>
      </c>
      <c r="H19" s="58">
        <v>1462</v>
      </c>
      <c r="I19" s="802">
        <f t="shared" si="3"/>
        <v>0.14257850594889798</v>
      </c>
      <c r="J19" s="58">
        <v>3065</v>
      </c>
      <c r="K19" s="802">
        <f t="shared" si="4"/>
        <v>0.29890774331968012</v>
      </c>
      <c r="L19" s="58">
        <v>99</v>
      </c>
      <c r="M19" s="802">
        <f t="shared" si="5"/>
        <v>9.6547688706846106E-3</v>
      </c>
      <c r="N19" s="58">
        <v>59</v>
      </c>
      <c r="O19" s="802">
        <f t="shared" si="6"/>
        <v>5.753852155256485E-3</v>
      </c>
      <c r="P19" s="58">
        <v>264</v>
      </c>
      <c r="Q19" s="802">
        <f t="shared" si="7"/>
        <v>2.5746050321825628E-2</v>
      </c>
      <c r="R19" s="58">
        <v>316</v>
      </c>
      <c r="S19" s="802">
        <f t="shared" si="8"/>
        <v>3.0817242051882191E-2</v>
      </c>
      <c r="T19" s="58">
        <v>127</v>
      </c>
      <c r="U19" s="802">
        <f t="shared" si="9"/>
        <v>1.2385410571484299E-2</v>
      </c>
      <c r="V19" s="374">
        <v>10254</v>
      </c>
      <c r="W19" s="54"/>
      <c r="X19" s="54"/>
    </row>
    <row r="20" spans="1:24" s="45" customFormat="1">
      <c r="A20" s="799">
        <v>2014</v>
      </c>
      <c r="B20" s="53">
        <v>2798</v>
      </c>
      <c r="C20" s="800">
        <f t="shared" si="0"/>
        <v>0.26471144749290443</v>
      </c>
      <c r="D20" s="53">
        <v>1722</v>
      </c>
      <c r="E20" s="800">
        <f t="shared" si="1"/>
        <v>0.16291390728476821</v>
      </c>
      <c r="F20" s="53">
        <v>604</v>
      </c>
      <c r="G20" s="800">
        <f t="shared" si="2"/>
        <v>5.7142857142857141E-2</v>
      </c>
      <c r="H20" s="53">
        <v>1374</v>
      </c>
      <c r="I20" s="800">
        <f t="shared" si="3"/>
        <v>0.12999053926206244</v>
      </c>
      <c r="J20" s="53">
        <v>3056</v>
      </c>
      <c r="K20" s="800">
        <f t="shared" si="4"/>
        <v>0.28912015137180702</v>
      </c>
      <c r="L20" s="53">
        <v>83</v>
      </c>
      <c r="M20" s="800">
        <f t="shared" si="5"/>
        <v>7.8524124881740771E-3</v>
      </c>
      <c r="N20" s="53">
        <v>52</v>
      </c>
      <c r="O20" s="800">
        <f t="shared" si="6"/>
        <v>4.9195837275307474E-3</v>
      </c>
      <c r="P20" s="53">
        <v>292</v>
      </c>
      <c r="Q20" s="800">
        <f t="shared" si="7"/>
        <v>2.762535477767266E-2</v>
      </c>
      <c r="R20" s="53">
        <v>348</v>
      </c>
      <c r="S20" s="800">
        <f t="shared" si="8"/>
        <v>3.2923368022705769E-2</v>
      </c>
      <c r="T20" s="53">
        <v>137</v>
      </c>
      <c r="U20" s="800">
        <f t="shared" si="9"/>
        <v>1.2961210974456008E-2</v>
      </c>
      <c r="V20" s="366">
        <v>10570</v>
      </c>
      <c r="W20" s="54"/>
      <c r="X20" s="54"/>
    </row>
    <row r="21" spans="1:24" s="45" customFormat="1">
      <c r="A21" s="801">
        <v>2015</v>
      </c>
      <c r="B21" s="58">
        <v>2643</v>
      </c>
      <c r="C21" s="802">
        <f t="shared" si="0"/>
        <v>0.24481289366432013</v>
      </c>
      <c r="D21" s="58">
        <v>1798</v>
      </c>
      <c r="E21" s="802">
        <f t="shared" si="1"/>
        <v>0.16654316413486475</v>
      </c>
      <c r="F21" s="58">
        <v>648</v>
      </c>
      <c r="G21" s="802">
        <f t="shared" si="2"/>
        <v>6.0022230455724343E-2</v>
      </c>
      <c r="H21" s="58">
        <v>1510</v>
      </c>
      <c r="I21" s="802">
        <f t="shared" si="3"/>
        <v>0.13986661726565394</v>
      </c>
      <c r="J21" s="58">
        <v>3141</v>
      </c>
      <c r="K21" s="802">
        <f t="shared" si="4"/>
        <v>0.29094108929233048</v>
      </c>
      <c r="L21" s="58">
        <v>110</v>
      </c>
      <c r="M21" s="802">
        <f t="shared" si="5"/>
        <v>1.018895887365691E-2</v>
      </c>
      <c r="N21" s="58">
        <v>59</v>
      </c>
      <c r="O21" s="802">
        <f t="shared" si="6"/>
        <v>5.4649870322341608E-3</v>
      </c>
      <c r="P21" s="58">
        <v>311</v>
      </c>
      <c r="Q21" s="802">
        <f t="shared" si="7"/>
        <v>2.8806965542793626E-2</v>
      </c>
      <c r="R21" s="58">
        <v>349</v>
      </c>
      <c r="S21" s="802">
        <f t="shared" si="8"/>
        <v>3.2326787699147833E-2</v>
      </c>
      <c r="T21" s="58">
        <v>130</v>
      </c>
      <c r="U21" s="802">
        <f t="shared" si="9"/>
        <v>1.2041496850685439E-2</v>
      </c>
      <c r="V21" s="374">
        <v>10796</v>
      </c>
      <c r="W21" s="54"/>
      <c r="X21" s="54"/>
    </row>
    <row r="22" spans="1:24">
      <c r="A22" s="72">
        <v>2016</v>
      </c>
      <c r="B22" s="53">
        <v>2607</v>
      </c>
      <c r="C22" s="800">
        <f t="shared" si="0"/>
        <v>0.24432989690721649</v>
      </c>
      <c r="D22" s="53">
        <v>1862</v>
      </c>
      <c r="E22" s="800">
        <f t="shared" si="1"/>
        <v>0.17450796626054357</v>
      </c>
      <c r="F22" s="53">
        <v>671</v>
      </c>
      <c r="G22" s="800">
        <f t="shared" si="2"/>
        <v>6.2886597938144329E-2</v>
      </c>
      <c r="H22" s="53">
        <v>1403</v>
      </c>
      <c r="I22" s="800">
        <f t="shared" si="3"/>
        <v>0.13149015932521088</v>
      </c>
      <c r="J22" s="53">
        <v>3084</v>
      </c>
      <c r="K22" s="800">
        <f t="shared" si="4"/>
        <v>0.28903467666354266</v>
      </c>
      <c r="L22" s="53">
        <v>99</v>
      </c>
      <c r="M22" s="800">
        <f t="shared" si="5"/>
        <v>9.2783505154639175E-3</v>
      </c>
      <c r="N22" s="53">
        <v>57</v>
      </c>
      <c r="O22" s="800">
        <f t="shared" si="6"/>
        <v>5.3420805998125589E-3</v>
      </c>
      <c r="P22" s="53">
        <v>258</v>
      </c>
      <c r="Q22" s="800">
        <f t="shared" si="7"/>
        <v>2.4179943767572633E-2</v>
      </c>
      <c r="R22" s="53">
        <v>382</v>
      </c>
      <c r="S22" s="800">
        <f t="shared" si="8"/>
        <v>3.5801312089971886E-2</v>
      </c>
      <c r="T22" s="53">
        <v>134</v>
      </c>
      <c r="U22" s="800">
        <f t="shared" si="9"/>
        <v>1.2558575445173383E-2</v>
      </c>
      <c r="V22" s="366">
        <v>10670</v>
      </c>
      <c r="W22" s="269"/>
    </row>
    <row r="23" spans="1:24" ht="14" customHeight="1">
      <c r="A23" s="803">
        <v>2017</v>
      </c>
      <c r="B23" s="58">
        <v>2747</v>
      </c>
      <c r="C23" s="802">
        <f t="shared" si="0"/>
        <v>0.24542124542124541</v>
      </c>
      <c r="D23" s="58">
        <v>1942</v>
      </c>
      <c r="E23" s="802">
        <f t="shared" si="1"/>
        <v>0.17350129545251497</v>
      </c>
      <c r="F23" s="58">
        <v>631</v>
      </c>
      <c r="G23" s="802">
        <f t="shared" si="2"/>
        <v>5.6374519789153935E-2</v>
      </c>
      <c r="H23" s="58">
        <v>1586</v>
      </c>
      <c r="I23" s="802">
        <f t="shared" si="3"/>
        <v>0.14169570267131243</v>
      </c>
      <c r="J23" s="58">
        <v>3118</v>
      </c>
      <c r="K23" s="802">
        <f t="shared" si="4"/>
        <v>0.27856696149379079</v>
      </c>
      <c r="L23" s="58">
        <v>119</v>
      </c>
      <c r="M23" s="802">
        <f t="shared" si="5"/>
        <v>1.0631644777986242E-2</v>
      </c>
      <c r="N23" s="58">
        <v>65</v>
      </c>
      <c r="O23" s="802">
        <f t="shared" si="6"/>
        <v>5.8072009291521487E-3</v>
      </c>
      <c r="P23" s="58">
        <v>306</v>
      </c>
      <c r="Q23" s="802">
        <f t="shared" si="7"/>
        <v>2.7338515143393194E-2</v>
      </c>
      <c r="R23" s="58">
        <v>408</v>
      </c>
      <c r="S23" s="802">
        <f t="shared" si="8"/>
        <v>3.6451353524524256E-2</v>
      </c>
      <c r="T23" s="58">
        <v>157</v>
      </c>
      <c r="U23" s="802">
        <f t="shared" si="9"/>
        <v>1.4026623782721345E-2</v>
      </c>
      <c r="V23" s="374">
        <v>11193</v>
      </c>
      <c r="W23" s="269"/>
    </row>
    <row r="24" spans="1:24">
      <c r="A24" s="72">
        <v>2018</v>
      </c>
      <c r="B24" s="53">
        <v>2689</v>
      </c>
      <c r="C24" s="800">
        <f t="shared" si="0"/>
        <v>0.23983232251159473</v>
      </c>
      <c r="D24" s="53">
        <v>2001</v>
      </c>
      <c r="E24" s="800">
        <f t="shared" si="1"/>
        <v>0.17846949696753478</v>
      </c>
      <c r="F24" s="53">
        <v>700</v>
      </c>
      <c r="G24" s="800">
        <f t="shared" si="2"/>
        <v>6.2433107384944703E-2</v>
      </c>
      <c r="H24" s="53">
        <v>1540</v>
      </c>
      <c r="I24" s="800">
        <f t="shared" si="3"/>
        <v>0.13735283624687836</v>
      </c>
      <c r="J24" s="53">
        <v>3124</v>
      </c>
      <c r="K24" s="800">
        <f t="shared" si="4"/>
        <v>0.27863003924366753</v>
      </c>
      <c r="L24" s="53">
        <v>108</v>
      </c>
      <c r="M24" s="804">
        <f t="shared" si="5"/>
        <v>9.632536567962896E-3</v>
      </c>
      <c r="N24" s="53">
        <v>54</v>
      </c>
      <c r="O24" s="804">
        <f t="shared" si="6"/>
        <v>4.816268283981448E-3</v>
      </c>
      <c r="P24" s="53">
        <v>326</v>
      </c>
      <c r="Q24" s="804">
        <f t="shared" si="7"/>
        <v>2.907599001070282E-2</v>
      </c>
      <c r="R24" s="53">
        <v>416</v>
      </c>
      <c r="S24" s="804">
        <f t="shared" si="8"/>
        <v>3.7103103817338563E-2</v>
      </c>
      <c r="T24" s="53">
        <v>148</v>
      </c>
      <c r="U24" s="804">
        <f t="shared" si="9"/>
        <v>1.3200142704245452E-2</v>
      </c>
      <c r="V24" s="366">
        <v>11212</v>
      </c>
      <c r="W24" s="269"/>
    </row>
    <row r="25" spans="1:24">
      <c r="A25" s="805">
        <v>2019</v>
      </c>
      <c r="B25" s="809">
        <v>2682</v>
      </c>
      <c r="C25" s="1426">
        <f t="shared" si="0"/>
        <v>0.23757640180706882</v>
      </c>
      <c r="D25" s="809">
        <v>2063</v>
      </c>
      <c r="E25" s="1426">
        <f t="shared" si="1"/>
        <v>0.182744264328107</v>
      </c>
      <c r="F25" s="809">
        <v>679</v>
      </c>
      <c r="G25" s="1426">
        <f t="shared" si="2"/>
        <v>6.0147045796793336E-2</v>
      </c>
      <c r="H25" s="809">
        <v>1579</v>
      </c>
      <c r="I25" s="1426">
        <f t="shared" si="3"/>
        <v>0.13987067056426611</v>
      </c>
      <c r="J25" s="809">
        <v>3151</v>
      </c>
      <c r="K25" s="1426">
        <f t="shared" si="4"/>
        <v>0.27912126849145186</v>
      </c>
      <c r="L25" s="809">
        <v>114</v>
      </c>
      <c r="M25" s="1426">
        <f t="shared" si="5"/>
        <v>1.0098325803879883E-2</v>
      </c>
      <c r="N25" s="809">
        <v>58</v>
      </c>
      <c r="O25" s="1426">
        <f t="shared" si="6"/>
        <v>5.1377447072371331E-3</v>
      </c>
      <c r="P25" s="809">
        <v>302</v>
      </c>
      <c r="Q25" s="1426">
        <f t="shared" si="7"/>
        <v>2.6751705199751973E-2</v>
      </c>
      <c r="R25" s="809">
        <v>431</v>
      </c>
      <c r="S25" s="1426">
        <f t="shared" si="8"/>
        <v>3.8178758083089737E-2</v>
      </c>
      <c r="T25" s="809">
        <v>141</v>
      </c>
      <c r="U25" s="1426">
        <f t="shared" si="9"/>
        <v>1.2490034546904066E-2</v>
      </c>
      <c r="V25" s="374">
        <v>11289</v>
      </c>
      <c r="W25" s="269"/>
    </row>
    <row r="26" spans="1:24">
      <c r="A26" s="1427">
        <v>2020</v>
      </c>
      <c r="B26" s="334">
        <v>2805</v>
      </c>
      <c r="C26" s="319">
        <f t="shared" si="0"/>
        <v>0.23811544991511036</v>
      </c>
      <c r="D26" s="334">
        <v>2147</v>
      </c>
      <c r="E26" s="319">
        <f t="shared" si="1"/>
        <v>0.18225806451612903</v>
      </c>
      <c r="F26" s="334">
        <v>673</v>
      </c>
      <c r="G26" s="319">
        <f t="shared" si="2"/>
        <v>5.713073005093379E-2</v>
      </c>
      <c r="H26" s="334">
        <v>1702</v>
      </c>
      <c r="I26" s="319">
        <f t="shared" si="3"/>
        <v>0.14448217317487266</v>
      </c>
      <c r="J26" s="334">
        <v>3055</v>
      </c>
      <c r="K26" s="319">
        <f t="shared" si="4"/>
        <v>0.2593378607809847</v>
      </c>
      <c r="L26" s="334">
        <v>144</v>
      </c>
      <c r="M26" s="319">
        <f t="shared" si="5"/>
        <v>1.2224108658743633E-2</v>
      </c>
      <c r="N26" s="334">
        <v>82</v>
      </c>
      <c r="O26" s="319">
        <f t="shared" si="6"/>
        <v>6.9609507640067915E-3</v>
      </c>
      <c r="P26" s="334">
        <v>338</v>
      </c>
      <c r="Q26" s="319">
        <f t="shared" si="7"/>
        <v>2.8692699490662138E-2</v>
      </c>
      <c r="R26" s="334">
        <v>547</v>
      </c>
      <c r="S26" s="319">
        <f t="shared" si="8"/>
        <v>4.6434634974533109E-2</v>
      </c>
      <c r="T26" s="334">
        <v>162</v>
      </c>
      <c r="U26" s="319">
        <f t="shared" si="9"/>
        <v>1.3752122241086587E-2</v>
      </c>
      <c r="V26" s="366">
        <v>11780</v>
      </c>
    </row>
    <row r="27" spans="1:24">
      <c r="A27" s="1036">
        <v>2021</v>
      </c>
      <c r="B27" s="370">
        <v>3000</v>
      </c>
      <c r="C27" s="551">
        <f t="shared" si="0"/>
        <v>0.23957834211787254</v>
      </c>
      <c r="D27" s="370">
        <v>2283</v>
      </c>
      <c r="E27" s="551">
        <f t="shared" si="1"/>
        <v>0.182319118351701</v>
      </c>
      <c r="F27" s="370">
        <v>668</v>
      </c>
      <c r="G27" s="551">
        <f t="shared" si="2"/>
        <v>5.3346110844912954E-2</v>
      </c>
      <c r="H27" s="370">
        <v>1884</v>
      </c>
      <c r="I27" s="551">
        <f t="shared" si="3"/>
        <v>0.15045519885002395</v>
      </c>
      <c r="J27" s="370">
        <v>3147</v>
      </c>
      <c r="K27" s="551">
        <f t="shared" si="4"/>
        <v>0.2513176808816483</v>
      </c>
      <c r="L27" s="370">
        <v>129</v>
      </c>
      <c r="M27" s="551">
        <f t="shared" si="5"/>
        <v>1.0301868711068519E-2</v>
      </c>
      <c r="N27" s="370">
        <v>0</v>
      </c>
      <c r="O27" s="551">
        <f t="shared" si="6"/>
        <v>0</v>
      </c>
      <c r="P27" s="370">
        <v>390</v>
      </c>
      <c r="Q27" s="551">
        <f t="shared" si="7"/>
        <v>3.1145184475323429E-2</v>
      </c>
      <c r="R27" s="370">
        <v>618</v>
      </c>
      <c r="S27" s="551">
        <f t="shared" si="8"/>
        <v>4.9353138476281741E-2</v>
      </c>
      <c r="T27" s="370">
        <v>173</v>
      </c>
      <c r="U27" s="551">
        <f t="shared" si="9"/>
        <v>1.3815684395463983E-2</v>
      </c>
      <c r="V27" s="374">
        <v>12522</v>
      </c>
    </row>
    <row r="29" spans="1:24">
      <c r="A29" s="2464" t="s">
        <v>418</v>
      </c>
      <c r="B29" s="2464"/>
      <c r="C29" s="2464"/>
      <c r="D29" s="2464"/>
      <c r="E29" s="2464"/>
      <c r="F29" s="2464"/>
      <c r="G29" s="2464"/>
      <c r="H29" s="2464"/>
      <c r="I29" s="2464"/>
      <c r="J29" s="2464"/>
      <c r="K29" s="2464"/>
      <c r="L29" s="2464"/>
      <c r="M29" s="2464"/>
      <c r="N29" s="2464"/>
      <c r="O29" s="2464"/>
      <c r="P29" s="2464"/>
      <c r="Q29" s="2464"/>
      <c r="R29" s="2464"/>
      <c r="S29" s="2464"/>
      <c r="T29" s="2464"/>
      <c r="U29" s="2464"/>
      <c r="V29" s="2464"/>
    </row>
  </sheetData>
  <mergeCells count="15">
    <mergeCell ref="A29:V29"/>
    <mergeCell ref="A1:V1"/>
    <mergeCell ref="A3:A5"/>
    <mergeCell ref="B3:V3"/>
    <mergeCell ref="B4:C4"/>
    <mergeCell ref="D4:E4"/>
    <mergeCell ref="F4:G4"/>
    <mergeCell ref="H4:I4"/>
    <mergeCell ref="J4:K4"/>
    <mergeCell ref="L4:M4"/>
    <mergeCell ref="N4:O4"/>
    <mergeCell ref="P4:Q4"/>
    <mergeCell ref="R4:S4"/>
    <mergeCell ref="T4:U4"/>
    <mergeCell ref="V4:V5"/>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B0A94-0BE4-4311-8AA6-53E86AB78E2D}">
  <dimension ref="A1:X58"/>
  <sheetViews>
    <sheetView workbookViewId="0">
      <selection sqref="A1:XFD1048576"/>
    </sheetView>
  </sheetViews>
  <sheetFormatPr defaultColWidth="9" defaultRowHeight="14"/>
  <cols>
    <col min="1" max="1" width="12.58203125" style="316" customWidth="1"/>
    <col min="2" max="21" width="9.58203125" style="270" customWidth="1"/>
    <col min="22" max="22" width="10.25" style="270" customWidth="1"/>
    <col min="23" max="23" width="9" style="270"/>
    <col min="24" max="24" width="9" style="269"/>
    <col min="25" max="16384" width="9" style="270"/>
  </cols>
  <sheetData>
    <row r="1" spans="1:24" ht="25">
      <c r="A1" s="2453" t="s">
        <v>1180</v>
      </c>
      <c r="B1" s="2453"/>
      <c r="C1" s="2453"/>
      <c r="D1" s="2453"/>
      <c r="E1" s="2453"/>
      <c r="F1" s="2453"/>
      <c r="G1" s="2453"/>
      <c r="H1" s="2453"/>
      <c r="I1" s="2453"/>
      <c r="J1" s="2453"/>
      <c r="K1" s="2453"/>
      <c r="L1" s="2453"/>
      <c r="M1" s="2453"/>
      <c r="N1" s="2453"/>
      <c r="O1" s="2453"/>
      <c r="P1" s="2453"/>
      <c r="Q1" s="2453"/>
      <c r="R1" s="2453"/>
      <c r="S1" s="2453"/>
      <c r="T1" s="2453"/>
      <c r="U1" s="2453"/>
      <c r="V1" s="2453"/>
      <c r="W1" s="64"/>
    </row>
    <row r="3" spans="1:24" ht="20">
      <c r="A3" s="3116" t="s">
        <v>338</v>
      </c>
      <c r="B3" s="2465" t="s">
        <v>419</v>
      </c>
      <c r="C3" s="2466"/>
      <c r="D3" s="2466"/>
      <c r="E3" s="2466"/>
      <c r="F3" s="2466"/>
      <c r="G3" s="2466"/>
      <c r="H3" s="2466"/>
      <c r="I3" s="2466"/>
      <c r="J3" s="2466"/>
      <c r="K3" s="2466"/>
      <c r="L3" s="2466"/>
      <c r="M3" s="2466"/>
      <c r="N3" s="2466"/>
      <c r="O3" s="2466"/>
      <c r="P3" s="2466"/>
      <c r="Q3" s="2466"/>
      <c r="R3" s="2466"/>
      <c r="S3" s="2466"/>
      <c r="T3" s="2466"/>
      <c r="U3" s="2814"/>
      <c r="V3" s="3123" t="s">
        <v>420</v>
      </c>
      <c r="W3" s="40"/>
      <c r="X3" s="29"/>
    </row>
    <row r="4" spans="1:24" ht="30">
      <c r="A4" s="3117"/>
      <c r="B4" s="2468" t="s">
        <v>1174</v>
      </c>
      <c r="C4" s="2470"/>
      <c r="D4" s="2468" t="s">
        <v>85</v>
      </c>
      <c r="E4" s="2470"/>
      <c r="F4" s="2468" t="s">
        <v>90</v>
      </c>
      <c r="G4" s="2470"/>
      <c r="H4" s="2468" t="s">
        <v>91</v>
      </c>
      <c r="I4" s="2470"/>
      <c r="J4" s="2468" t="s">
        <v>92</v>
      </c>
      <c r="K4" s="2470"/>
      <c r="L4" s="2468" t="s">
        <v>93</v>
      </c>
      <c r="M4" s="2667"/>
      <c r="N4" s="2459" t="s">
        <v>94</v>
      </c>
      <c r="O4" s="2461"/>
      <c r="P4" s="2471" t="s">
        <v>95</v>
      </c>
      <c r="Q4" s="2754"/>
      <c r="R4" s="2459" t="s">
        <v>96</v>
      </c>
      <c r="S4" s="2461"/>
      <c r="T4" s="2526" t="s">
        <v>97</v>
      </c>
      <c r="U4" s="2667"/>
      <c r="V4" s="3124"/>
      <c r="W4" s="43"/>
      <c r="X4" s="49"/>
    </row>
    <row r="5" spans="1:24" s="405" customFormat="1" ht="20">
      <c r="A5" s="3118"/>
      <c r="B5" s="402" t="s">
        <v>112</v>
      </c>
      <c r="C5" s="47" t="s">
        <v>86</v>
      </c>
      <c r="D5" s="402" t="s">
        <v>112</v>
      </c>
      <c r="E5" s="47" t="s">
        <v>86</v>
      </c>
      <c r="F5" s="402" t="s">
        <v>112</v>
      </c>
      <c r="G5" s="47" t="s">
        <v>86</v>
      </c>
      <c r="H5" s="402" t="s">
        <v>112</v>
      </c>
      <c r="I5" s="47" t="s">
        <v>86</v>
      </c>
      <c r="J5" s="402" t="s">
        <v>112</v>
      </c>
      <c r="K5" s="47" t="s">
        <v>86</v>
      </c>
      <c r="L5" s="402" t="s">
        <v>112</v>
      </c>
      <c r="M5" s="47" t="s">
        <v>86</v>
      </c>
      <c r="N5" s="402" t="s">
        <v>112</v>
      </c>
      <c r="O5" s="47" t="s">
        <v>86</v>
      </c>
      <c r="P5" s="402" t="s">
        <v>112</v>
      </c>
      <c r="Q5" s="47" t="s">
        <v>86</v>
      </c>
      <c r="R5" s="402" t="s">
        <v>112</v>
      </c>
      <c r="S5" s="48" t="s">
        <v>86</v>
      </c>
      <c r="T5" s="480" t="s">
        <v>112</v>
      </c>
      <c r="U5" s="48" t="s">
        <v>86</v>
      </c>
      <c r="V5" s="3125"/>
      <c r="W5" s="40"/>
      <c r="X5" s="29"/>
    </row>
    <row r="6" spans="1:24">
      <c r="A6" s="799">
        <v>2000</v>
      </c>
      <c r="B6" s="53">
        <v>1181</v>
      </c>
      <c r="C6" s="573">
        <f>B6/V6</f>
        <v>0.25938941357346806</v>
      </c>
      <c r="D6" s="53">
        <v>741</v>
      </c>
      <c r="E6" s="573">
        <f>D6/V6</f>
        <v>0.16274983527344608</v>
      </c>
      <c r="F6" s="53">
        <v>294</v>
      </c>
      <c r="G6" s="573">
        <f>F6/V6</f>
        <v>6.4572809136832859E-2</v>
      </c>
      <c r="H6" s="53">
        <v>754</v>
      </c>
      <c r="I6" s="573">
        <f>H6/V6</f>
        <v>0.16560509554140126</v>
      </c>
      <c r="J6" s="53">
        <v>1274</v>
      </c>
      <c r="K6" s="573">
        <f>J6/V6</f>
        <v>0.27981550625960905</v>
      </c>
      <c r="L6" s="53">
        <v>41</v>
      </c>
      <c r="M6" s="806">
        <f>L6/V6</f>
        <v>9.0050516143202284E-3</v>
      </c>
      <c r="N6" s="53">
        <v>23</v>
      </c>
      <c r="O6" s="806">
        <f>N6/V6</f>
        <v>5.0516143202284204E-3</v>
      </c>
      <c r="P6" s="53">
        <v>89</v>
      </c>
      <c r="Q6" s="806">
        <f>P6/V6</f>
        <v>1.9547551065231716E-2</v>
      </c>
      <c r="R6" s="53">
        <v>88</v>
      </c>
      <c r="S6" s="806">
        <f>R6/V6</f>
        <v>1.9327915660004392E-2</v>
      </c>
      <c r="T6" s="53">
        <v>64</v>
      </c>
      <c r="U6" s="573">
        <f>T6/V6</f>
        <v>1.405666593454865E-2</v>
      </c>
      <c r="V6" s="1428">
        <v>4553</v>
      </c>
    </row>
    <row r="7" spans="1:24">
      <c r="A7" s="801">
        <v>2001</v>
      </c>
      <c r="B7" s="58">
        <v>1136</v>
      </c>
      <c r="C7" s="574">
        <f t="shared" ref="C7:C27" si="0">B7/V7</f>
        <v>0.25188470066518848</v>
      </c>
      <c r="D7" s="58">
        <v>713</v>
      </c>
      <c r="E7" s="574">
        <f t="shared" ref="E7:E27" si="1">D7/V7</f>
        <v>0.1580931263858093</v>
      </c>
      <c r="F7" s="58">
        <v>248</v>
      </c>
      <c r="G7" s="574">
        <f t="shared" ref="G7:G27" si="2">F7/V7</f>
        <v>5.4988913525498895E-2</v>
      </c>
      <c r="H7" s="58">
        <v>764</v>
      </c>
      <c r="I7" s="574">
        <f t="shared" ref="I7:I27" si="3">H7/V7</f>
        <v>0.16940133037694013</v>
      </c>
      <c r="J7" s="58">
        <v>1337</v>
      </c>
      <c r="K7" s="574">
        <f t="shared" ref="K7:K27" si="4">J7/V7</f>
        <v>0.29645232815964523</v>
      </c>
      <c r="L7" s="58">
        <v>34</v>
      </c>
      <c r="M7" s="807">
        <f t="shared" ref="M7:M27" si="5">L7/V7</f>
        <v>7.5388026607538803E-3</v>
      </c>
      <c r="N7" s="58">
        <v>21</v>
      </c>
      <c r="O7" s="807">
        <f t="shared" ref="O7:O27" si="6">N7/V7</f>
        <v>4.6563192904656324E-3</v>
      </c>
      <c r="P7" s="58">
        <v>108</v>
      </c>
      <c r="Q7" s="807">
        <f t="shared" ref="Q7:Q25" si="7">P7/V7</f>
        <v>2.394678492239468E-2</v>
      </c>
      <c r="R7" s="58">
        <v>85</v>
      </c>
      <c r="S7" s="807">
        <f t="shared" ref="S7:S27" si="8">R7/V7</f>
        <v>1.8847006651884702E-2</v>
      </c>
      <c r="T7" s="58">
        <v>59</v>
      </c>
      <c r="U7" s="574">
        <f t="shared" ref="U7:U27" si="9">T7/V7</f>
        <v>1.3082039911308204E-2</v>
      </c>
      <c r="V7" s="1403">
        <v>4510</v>
      </c>
    </row>
    <row r="8" spans="1:24">
      <c r="A8" s="799">
        <v>2002</v>
      </c>
      <c r="B8" s="53">
        <v>1202</v>
      </c>
      <c r="C8" s="573">
        <f t="shared" si="0"/>
        <v>0.25406890720777847</v>
      </c>
      <c r="D8" s="53">
        <v>757</v>
      </c>
      <c r="E8" s="573">
        <f t="shared" si="1"/>
        <v>0.16000845487212007</v>
      </c>
      <c r="F8" s="53">
        <v>286</v>
      </c>
      <c r="G8" s="573">
        <f t="shared" si="2"/>
        <v>6.0452335658423166E-2</v>
      </c>
      <c r="H8" s="53">
        <v>772</v>
      </c>
      <c r="I8" s="573">
        <f t="shared" si="3"/>
        <v>0.16317903191714225</v>
      </c>
      <c r="J8" s="53">
        <v>1400</v>
      </c>
      <c r="K8" s="573">
        <f t="shared" si="4"/>
        <v>0.29592052420207143</v>
      </c>
      <c r="L8" s="53">
        <v>43</v>
      </c>
      <c r="M8" s="808">
        <f t="shared" si="5"/>
        <v>9.0889875290636225E-3</v>
      </c>
      <c r="N8" s="53">
        <v>17</v>
      </c>
      <c r="O8" s="808">
        <f t="shared" si="6"/>
        <v>3.5933206510251532E-3</v>
      </c>
      <c r="P8" s="53">
        <v>77</v>
      </c>
      <c r="Q8" s="808">
        <f t="shared" si="7"/>
        <v>1.6275628831113928E-2</v>
      </c>
      <c r="R8" s="53">
        <v>112</v>
      </c>
      <c r="S8" s="808">
        <f t="shared" si="8"/>
        <v>2.3673641936165717E-2</v>
      </c>
      <c r="T8" s="53">
        <v>54</v>
      </c>
      <c r="U8" s="573">
        <f t="shared" si="9"/>
        <v>1.1414077362079899E-2</v>
      </c>
      <c r="V8" s="1428">
        <v>4731</v>
      </c>
    </row>
    <row r="9" spans="1:24">
      <c r="A9" s="801">
        <v>2003</v>
      </c>
      <c r="B9" s="58">
        <v>1296</v>
      </c>
      <c r="C9" s="574">
        <f t="shared" si="0"/>
        <v>0.26443582942256683</v>
      </c>
      <c r="D9" s="58">
        <v>755</v>
      </c>
      <c r="E9" s="574">
        <f t="shared" si="1"/>
        <v>0.15405019383799223</v>
      </c>
      <c r="F9" s="58">
        <v>316</v>
      </c>
      <c r="G9" s="574">
        <f t="shared" si="2"/>
        <v>6.4476637420934499E-2</v>
      </c>
      <c r="H9" s="58">
        <v>770</v>
      </c>
      <c r="I9" s="574">
        <f t="shared" si="3"/>
        <v>0.15711079371556824</v>
      </c>
      <c r="J9" s="58">
        <v>1443</v>
      </c>
      <c r="K9" s="574">
        <f t="shared" si="4"/>
        <v>0.29442970822281167</v>
      </c>
      <c r="L9" s="58">
        <v>43</v>
      </c>
      <c r="M9" s="807">
        <f t="shared" si="5"/>
        <v>8.7737196490512148E-3</v>
      </c>
      <c r="N9" s="58">
        <v>19</v>
      </c>
      <c r="O9" s="807">
        <f t="shared" si="6"/>
        <v>3.8767598449296063E-3</v>
      </c>
      <c r="P9" s="58">
        <v>91</v>
      </c>
      <c r="Q9" s="807">
        <f t="shared" si="7"/>
        <v>1.8567639257294429E-2</v>
      </c>
      <c r="R9" s="58">
        <v>97</v>
      </c>
      <c r="S9" s="807">
        <f t="shared" si="8"/>
        <v>1.9791879208324831E-2</v>
      </c>
      <c r="T9" s="58">
        <v>67</v>
      </c>
      <c r="U9" s="574">
        <f t="shared" si="9"/>
        <v>1.3670679453172822E-2</v>
      </c>
      <c r="V9" s="1403">
        <v>4901</v>
      </c>
    </row>
    <row r="10" spans="1:24">
      <c r="A10" s="799">
        <v>2004</v>
      </c>
      <c r="B10" s="53">
        <v>1260</v>
      </c>
      <c r="C10" s="573">
        <f t="shared" si="0"/>
        <v>0.25878003696857671</v>
      </c>
      <c r="D10" s="53">
        <v>812</v>
      </c>
      <c r="E10" s="573">
        <f t="shared" si="1"/>
        <v>0.16676935715752722</v>
      </c>
      <c r="F10" s="53">
        <v>295</v>
      </c>
      <c r="G10" s="573">
        <f t="shared" si="2"/>
        <v>6.0587389607722322E-2</v>
      </c>
      <c r="H10" s="53">
        <v>737</v>
      </c>
      <c r="I10" s="573">
        <f t="shared" si="3"/>
        <v>0.15136578352844526</v>
      </c>
      <c r="J10" s="53">
        <v>1424</v>
      </c>
      <c r="K10" s="573">
        <f t="shared" si="4"/>
        <v>0.29246251797083589</v>
      </c>
      <c r="L10" s="53">
        <v>43</v>
      </c>
      <c r="M10" s="808">
        <f t="shared" si="5"/>
        <v>8.8313822140069827E-3</v>
      </c>
      <c r="N10" s="53">
        <v>14</v>
      </c>
      <c r="O10" s="808">
        <f t="shared" si="6"/>
        <v>2.875333744095297E-3</v>
      </c>
      <c r="P10" s="53">
        <v>99</v>
      </c>
      <c r="Q10" s="808">
        <f t="shared" si="7"/>
        <v>2.0332717190388171E-2</v>
      </c>
      <c r="R10" s="53">
        <v>125</v>
      </c>
      <c r="S10" s="808">
        <f t="shared" si="8"/>
        <v>2.5672622715136578E-2</v>
      </c>
      <c r="T10" s="53">
        <v>51</v>
      </c>
      <c r="U10" s="573">
        <f t="shared" si="9"/>
        <v>1.0474430067775724E-2</v>
      </c>
      <c r="V10" s="1428">
        <v>4869</v>
      </c>
    </row>
    <row r="11" spans="1:24">
      <c r="A11" s="801">
        <v>2005</v>
      </c>
      <c r="B11" s="58">
        <v>1291</v>
      </c>
      <c r="C11" s="574">
        <f t="shared" si="0"/>
        <v>0.264386647552734</v>
      </c>
      <c r="D11" s="58">
        <v>810</v>
      </c>
      <c r="E11" s="574">
        <f t="shared" si="1"/>
        <v>0.16588163014540241</v>
      </c>
      <c r="F11" s="58">
        <v>287</v>
      </c>
      <c r="G11" s="574">
        <f t="shared" si="2"/>
        <v>5.877534302682777E-2</v>
      </c>
      <c r="H11" s="58">
        <v>720</v>
      </c>
      <c r="I11" s="574">
        <f t="shared" si="3"/>
        <v>0.14745033790702436</v>
      </c>
      <c r="J11" s="58">
        <v>1381</v>
      </c>
      <c r="K11" s="574">
        <f t="shared" si="4"/>
        <v>0.28281793979111203</v>
      </c>
      <c r="L11" s="58">
        <v>54</v>
      </c>
      <c r="M11" s="807">
        <f t="shared" si="5"/>
        <v>1.1058775343026827E-2</v>
      </c>
      <c r="N11" s="58">
        <v>26</v>
      </c>
      <c r="O11" s="807">
        <f t="shared" si="6"/>
        <v>5.3245955355314357E-3</v>
      </c>
      <c r="P11" s="58">
        <v>106</v>
      </c>
      <c r="Q11" s="807">
        <f t="shared" si="7"/>
        <v>2.1707966414089699E-2</v>
      </c>
      <c r="R11" s="58">
        <v>122</v>
      </c>
      <c r="S11" s="807">
        <f t="shared" si="8"/>
        <v>2.4984640589801353E-2</v>
      </c>
      <c r="T11" s="58">
        <v>66</v>
      </c>
      <c r="U11" s="574">
        <f t="shared" si="9"/>
        <v>1.3516280974810568E-2</v>
      </c>
      <c r="V11" s="1403">
        <v>4883</v>
      </c>
    </row>
    <row r="12" spans="1:24">
      <c r="A12" s="799">
        <v>2006</v>
      </c>
      <c r="B12" s="53">
        <v>1317</v>
      </c>
      <c r="C12" s="573">
        <f t="shared" si="0"/>
        <v>0.26156901688182721</v>
      </c>
      <c r="D12" s="53">
        <v>793</v>
      </c>
      <c r="E12" s="573">
        <f t="shared" si="1"/>
        <v>0.15749751737835155</v>
      </c>
      <c r="F12" s="53">
        <v>285</v>
      </c>
      <c r="G12" s="573">
        <f t="shared" si="2"/>
        <v>5.6603773584905662E-2</v>
      </c>
      <c r="H12" s="53">
        <v>733</v>
      </c>
      <c r="I12" s="573">
        <f t="shared" si="3"/>
        <v>0.14558093346573983</v>
      </c>
      <c r="J12" s="53">
        <v>1486</v>
      </c>
      <c r="K12" s="573">
        <f t="shared" si="4"/>
        <v>0.29513406156901689</v>
      </c>
      <c r="L12" s="53">
        <v>52</v>
      </c>
      <c r="M12" s="808">
        <f t="shared" si="5"/>
        <v>1.0327706057596822E-2</v>
      </c>
      <c r="N12" s="53">
        <v>22</v>
      </c>
      <c r="O12" s="808">
        <f t="shared" si="6"/>
        <v>4.3694141012909629E-3</v>
      </c>
      <c r="P12" s="53">
        <v>105</v>
      </c>
      <c r="Q12" s="808">
        <f t="shared" si="7"/>
        <v>2.0854021847070508E-2</v>
      </c>
      <c r="R12" s="53">
        <v>135</v>
      </c>
      <c r="S12" s="808">
        <f t="shared" si="8"/>
        <v>2.6812313803376366E-2</v>
      </c>
      <c r="T12" s="53">
        <v>82</v>
      </c>
      <c r="U12" s="573">
        <f t="shared" si="9"/>
        <v>1.6285998013902681E-2</v>
      </c>
      <c r="V12" s="1428">
        <v>5035</v>
      </c>
    </row>
    <row r="13" spans="1:24">
      <c r="A13" s="801">
        <v>2007</v>
      </c>
      <c r="B13" s="58">
        <v>1377</v>
      </c>
      <c r="C13" s="574">
        <f t="shared" si="0"/>
        <v>0.27348560079443895</v>
      </c>
      <c r="D13" s="58">
        <v>811</v>
      </c>
      <c r="E13" s="574">
        <f t="shared" si="1"/>
        <v>0.16107249255213504</v>
      </c>
      <c r="F13" s="58">
        <v>289</v>
      </c>
      <c r="G13" s="574">
        <f t="shared" si="2"/>
        <v>5.7398212512413109E-2</v>
      </c>
      <c r="H13" s="58">
        <v>729</v>
      </c>
      <c r="I13" s="574">
        <f t="shared" si="3"/>
        <v>0.14478649453823236</v>
      </c>
      <c r="J13" s="58">
        <v>1409</v>
      </c>
      <c r="K13" s="574">
        <f t="shared" si="4"/>
        <v>0.27984111221449853</v>
      </c>
      <c r="L13" s="58">
        <v>55</v>
      </c>
      <c r="M13" s="807">
        <f t="shared" si="5"/>
        <v>1.0923535253227408E-2</v>
      </c>
      <c r="N13" s="58">
        <v>30</v>
      </c>
      <c r="O13" s="807">
        <f t="shared" si="6"/>
        <v>5.9582919563058593E-3</v>
      </c>
      <c r="P13" s="58">
        <v>118</v>
      </c>
      <c r="Q13" s="807">
        <f t="shared" si="7"/>
        <v>2.3435948361469713E-2</v>
      </c>
      <c r="R13" s="58">
        <v>138</v>
      </c>
      <c r="S13" s="807">
        <f t="shared" si="8"/>
        <v>2.740814299900695E-2</v>
      </c>
      <c r="T13" s="58">
        <v>69</v>
      </c>
      <c r="U13" s="574">
        <f t="shared" si="9"/>
        <v>1.3704071499503475E-2</v>
      </c>
      <c r="V13" s="1403">
        <v>5035</v>
      </c>
    </row>
    <row r="14" spans="1:24">
      <c r="A14" s="799">
        <v>2008</v>
      </c>
      <c r="B14" s="53">
        <v>1350</v>
      </c>
      <c r="C14" s="573">
        <f t="shared" si="0"/>
        <v>0.26743264659270999</v>
      </c>
      <c r="D14" s="53">
        <v>831</v>
      </c>
      <c r="E14" s="573">
        <f t="shared" si="1"/>
        <v>0.16461965134706816</v>
      </c>
      <c r="F14" s="53">
        <v>295</v>
      </c>
      <c r="G14" s="573">
        <f t="shared" si="2"/>
        <v>5.8438985736925513E-2</v>
      </c>
      <c r="H14" s="53">
        <v>710</v>
      </c>
      <c r="I14" s="573">
        <f t="shared" si="3"/>
        <v>0.14064976228209192</v>
      </c>
      <c r="J14" s="53">
        <v>1421</v>
      </c>
      <c r="K14" s="573">
        <f t="shared" si="4"/>
        <v>0.28149762282091917</v>
      </c>
      <c r="L14" s="53">
        <v>57</v>
      </c>
      <c r="M14" s="808">
        <f t="shared" si="5"/>
        <v>1.1291600633914422E-2</v>
      </c>
      <c r="N14" s="53">
        <v>20</v>
      </c>
      <c r="O14" s="808">
        <f t="shared" si="6"/>
        <v>3.9619651347068147E-3</v>
      </c>
      <c r="P14" s="53">
        <v>131</v>
      </c>
      <c r="Q14" s="808">
        <f t="shared" si="7"/>
        <v>2.5950871632329637E-2</v>
      </c>
      <c r="R14" s="53">
        <v>149</v>
      </c>
      <c r="S14" s="808">
        <f t="shared" si="8"/>
        <v>2.9516640253565769E-2</v>
      </c>
      <c r="T14" s="53">
        <v>69</v>
      </c>
      <c r="U14" s="573">
        <f t="shared" si="9"/>
        <v>1.366877971473851E-2</v>
      </c>
      <c r="V14" s="1428">
        <v>5048</v>
      </c>
    </row>
    <row r="15" spans="1:24">
      <c r="A15" s="801">
        <v>2009</v>
      </c>
      <c r="B15" s="58">
        <v>1391</v>
      </c>
      <c r="C15" s="574">
        <f t="shared" si="0"/>
        <v>0.26374668183541905</v>
      </c>
      <c r="D15" s="58">
        <v>941</v>
      </c>
      <c r="E15" s="574">
        <f t="shared" si="1"/>
        <v>0.17842244975350777</v>
      </c>
      <c r="F15" s="58">
        <v>292</v>
      </c>
      <c r="G15" s="574">
        <f t="shared" si="2"/>
        <v>5.5365946150929088E-2</v>
      </c>
      <c r="H15" s="58">
        <v>692</v>
      </c>
      <c r="I15" s="574">
        <f t="shared" si="3"/>
        <v>0.13120970800151688</v>
      </c>
      <c r="J15" s="58">
        <v>1504</v>
      </c>
      <c r="K15" s="574">
        <f t="shared" si="4"/>
        <v>0.28517254455821006</v>
      </c>
      <c r="L15" s="58">
        <v>67</v>
      </c>
      <c r="M15" s="807">
        <f t="shared" si="5"/>
        <v>1.2703830109973455E-2</v>
      </c>
      <c r="N15" s="58">
        <v>31</v>
      </c>
      <c r="O15" s="807">
        <f t="shared" si="6"/>
        <v>5.8778915434205539E-3</v>
      </c>
      <c r="P15" s="58">
        <v>97</v>
      </c>
      <c r="Q15" s="807">
        <f t="shared" si="7"/>
        <v>1.839211224876754E-2</v>
      </c>
      <c r="R15" s="58">
        <v>169</v>
      </c>
      <c r="S15" s="807">
        <f t="shared" si="8"/>
        <v>3.204398938187334E-2</v>
      </c>
      <c r="T15" s="58">
        <v>74</v>
      </c>
      <c r="U15" s="574">
        <f t="shared" si="9"/>
        <v>1.4031095942358742E-2</v>
      </c>
      <c r="V15" s="1403">
        <v>5274</v>
      </c>
    </row>
    <row r="16" spans="1:24">
      <c r="A16" s="799">
        <v>2010</v>
      </c>
      <c r="B16" s="53">
        <v>1365</v>
      </c>
      <c r="C16" s="573">
        <f t="shared" si="0"/>
        <v>0.26769954893116299</v>
      </c>
      <c r="D16" s="53">
        <v>820</v>
      </c>
      <c r="E16" s="573">
        <f t="shared" si="1"/>
        <v>0.16081584624436163</v>
      </c>
      <c r="F16" s="53">
        <v>304</v>
      </c>
      <c r="G16" s="573">
        <f t="shared" si="2"/>
        <v>5.9619533241812121E-2</v>
      </c>
      <c r="H16" s="53">
        <v>703</v>
      </c>
      <c r="I16" s="573">
        <f t="shared" si="3"/>
        <v>0.13787017062169052</v>
      </c>
      <c r="J16" s="53">
        <v>1397</v>
      </c>
      <c r="K16" s="573">
        <f t="shared" si="4"/>
        <v>0.27397528927240633</v>
      </c>
      <c r="L16" s="53">
        <v>53</v>
      </c>
      <c r="M16" s="808">
        <f t="shared" si="5"/>
        <v>1.0394194940184349E-2</v>
      </c>
      <c r="N16" s="53">
        <v>35</v>
      </c>
      <c r="O16" s="808">
        <f t="shared" si="6"/>
        <v>6.8640909982349476E-3</v>
      </c>
      <c r="P16" s="53">
        <v>132</v>
      </c>
      <c r="Q16" s="808">
        <f t="shared" si="7"/>
        <v>2.5887428907628948E-2</v>
      </c>
      <c r="R16" s="53">
        <v>209</v>
      </c>
      <c r="S16" s="808">
        <f t="shared" si="8"/>
        <v>4.0988429103745831E-2</v>
      </c>
      <c r="T16" s="53">
        <v>69</v>
      </c>
      <c r="U16" s="573">
        <f t="shared" si="9"/>
        <v>1.3532065110806041E-2</v>
      </c>
      <c r="V16" s="1428">
        <v>5099</v>
      </c>
    </row>
    <row r="17" spans="1:24">
      <c r="A17" s="801">
        <v>2011</v>
      </c>
      <c r="B17" s="58">
        <v>1366</v>
      </c>
      <c r="C17" s="574">
        <f t="shared" si="0"/>
        <v>0.26488268373085128</v>
      </c>
      <c r="D17" s="58">
        <v>886</v>
      </c>
      <c r="E17" s="574">
        <f t="shared" si="1"/>
        <v>0.17180531316656972</v>
      </c>
      <c r="F17" s="58">
        <v>325</v>
      </c>
      <c r="G17" s="574">
        <f t="shared" si="2"/>
        <v>6.3021136319565643E-2</v>
      </c>
      <c r="H17" s="58">
        <v>694</v>
      </c>
      <c r="I17" s="574">
        <f t="shared" si="3"/>
        <v>0.13457436494085709</v>
      </c>
      <c r="J17" s="58">
        <v>1386</v>
      </c>
      <c r="K17" s="574">
        <f t="shared" si="4"/>
        <v>0.26876090750436299</v>
      </c>
      <c r="L17" s="58">
        <v>49</v>
      </c>
      <c r="M17" s="807">
        <f t="shared" si="5"/>
        <v>9.5016482451037425E-3</v>
      </c>
      <c r="N17" s="58">
        <v>29</v>
      </c>
      <c r="O17" s="807">
        <f t="shared" si="6"/>
        <v>5.6234244715920112E-3</v>
      </c>
      <c r="P17" s="58">
        <v>118</v>
      </c>
      <c r="Q17" s="807">
        <f t="shared" si="7"/>
        <v>2.2881520263719216E-2</v>
      </c>
      <c r="R17" s="58">
        <v>197</v>
      </c>
      <c r="S17" s="807">
        <f t="shared" si="8"/>
        <v>3.8200504169090557E-2</v>
      </c>
      <c r="T17" s="58">
        <v>80</v>
      </c>
      <c r="U17" s="574">
        <f t="shared" si="9"/>
        <v>1.5512895094046927E-2</v>
      </c>
      <c r="V17" s="1403">
        <v>5157</v>
      </c>
    </row>
    <row r="18" spans="1:24">
      <c r="A18" s="799">
        <v>2012</v>
      </c>
      <c r="B18" s="53">
        <v>1438</v>
      </c>
      <c r="C18" s="573">
        <f t="shared" si="0"/>
        <v>0.26964185261578849</v>
      </c>
      <c r="D18" s="53">
        <v>875</v>
      </c>
      <c r="E18" s="573">
        <f t="shared" si="1"/>
        <v>0.16407275454715919</v>
      </c>
      <c r="F18" s="53">
        <v>287</v>
      </c>
      <c r="G18" s="573">
        <f t="shared" si="2"/>
        <v>5.3815863491468219E-2</v>
      </c>
      <c r="H18" s="53">
        <v>747</v>
      </c>
      <c r="I18" s="573">
        <f t="shared" si="3"/>
        <v>0.14007125445340335</v>
      </c>
      <c r="J18" s="53">
        <v>1433</v>
      </c>
      <c r="K18" s="573">
        <f t="shared" si="4"/>
        <v>0.26870429401837614</v>
      </c>
      <c r="L18" s="53">
        <v>60</v>
      </c>
      <c r="M18" s="808">
        <f t="shared" si="5"/>
        <v>1.1250703168948059E-2</v>
      </c>
      <c r="N18" s="53">
        <v>24</v>
      </c>
      <c r="O18" s="808">
        <f t="shared" si="6"/>
        <v>4.5002812675792236E-3</v>
      </c>
      <c r="P18" s="53">
        <v>133</v>
      </c>
      <c r="Q18" s="808">
        <f t="shared" si="7"/>
        <v>2.4939058691168199E-2</v>
      </c>
      <c r="R18" s="53">
        <v>194</v>
      </c>
      <c r="S18" s="808">
        <f t="shared" si="8"/>
        <v>3.6377273579598725E-2</v>
      </c>
      <c r="T18" s="53">
        <v>86</v>
      </c>
      <c r="U18" s="573">
        <f t="shared" si="9"/>
        <v>1.6126007875492218E-2</v>
      </c>
      <c r="V18" s="1428">
        <v>5333</v>
      </c>
    </row>
    <row r="19" spans="1:24">
      <c r="A19" s="801">
        <v>2013</v>
      </c>
      <c r="B19" s="58">
        <v>1390</v>
      </c>
      <c r="C19" s="574">
        <f t="shared" si="0"/>
        <v>0.25584391680471197</v>
      </c>
      <c r="D19" s="58">
        <v>918</v>
      </c>
      <c r="E19" s="574">
        <f t="shared" si="1"/>
        <v>0.16896742131419104</v>
      </c>
      <c r="F19" s="58">
        <v>296</v>
      </c>
      <c r="G19" s="574">
        <f t="shared" si="2"/>
        <v>5.4481870053377505E-2</v>
      </c>
      <c r="H19" s="58">
        <v>806</v>
      </c>
      <c r="I19" s="574">
        <f t="shared" si="3"/>
        <v>0.14835265967237254</v>
      </c>
      <c r="J19" s="58">
        <v>1456</v>
      </c>
      <c r="K19" s="574">
        <f t="shared" si="4"/>
        <v>0.2679919013436407</v>
      </c>
      <c r="L19" s="58">
        <v>62</v>
      </c>
      <c r="M19" s="807">
        <f t="shared" si="5"/>
        <v>1.1411743051720965E-2</v>
      </c>
      <c r="N19" s="58">
        <v>38</v>
      </c>
      <c r="O19" s="807">
        <f t="shared" si="6"/>
        <v>6.9942941284741392E-3</v>
      </c>
      <c r="P19" s="58">
        <v>134</v>
      </c>
      <c r="Q19" s="807">
        <f t="shared" si="7"/>
        <v>2.4664089821461441E-2</v>
      </c>
      <c r="R19" s="58">
        <v>173</v>
      </c>
      <c r="S19" s="807">
        <f t="shared" si="8"/>
        <v>3.184244432173753E-2</v>
      </c>
      <c r="T19" s="58">
        <v>82</v>
      </c>
      <c r="U19" s="574">
        <f t="shared" si="9"/>
        <v>1.5092950487759986E-2</v>
      </c>
      <c r="V19" s="1403">
        <v>5433</v>
      </c>
    </row>
    <row r="20" spans="1:24">
      <c r="A20" s="799">
        <v>2014</v>
      </c>
      <c r="B20" s="53">
        <v>1567</v>
      </c>
      <c r="C20" s="573">
        <f t="shared" si="0"/>
        <v>0.28037215959921274</v>
      </c>
      <c r="D20" s="53">
        <v>978</v>
      </c>
      <c r="E20" s="573">
        <f t="shared" si="1"/>
        <v>0.17498658078368223</v>
      </c>
      <c r="F20" s="53">
        <v>314</v>
      </c>
      <c r="G20" s="573">
        <f t="shared" si="2"/>
        <v>5.6181785650384682E-2</v>
      </c>
      <c r="H20" s="53">
        <v>743</v>
      </c>
      <c r="I20" s="573">
        <f t="shared" si="3"/>
        <v>0.13293970298801217</v>
      </c>
      <c r="J20" s="53">
        <v>1415</v>
      </c>
      <c r="K20" s="573">
        <f t="shared" si="4"/>
        <v>0.25317588119520484</v>
      </c>
      <c r="L20" s="53">
        <v>60</v>
      </c>
      <c r="M20" s="808">
        <f t="shared" si="5"/>
        <v>1.0735373054213635E-2</v>
      </c>
      <c r="N20" s="53">
        <v>30</v>
      </c>
      <c r="O20" s="808">
        <f t="shared" si="6"/>
        <v>5.3676865271068174E-3</v>
      </c>
      <c r="P20" s="53">
        <v>132</v>
      </c>
      <c r="Q20" s="808">
        <f t="shared" si="7"/>
        <v>2.3617820719269995E-2</v>
      </c>
      <c r="R20" s="53">
        <v>215</v>
      </c>
      <c r="S20" s="808">
        <f t="shared" si="8"/>
        <v>3.846842011093219E-2</v>
      </c>
      <c r="T20" s="53">
        <v>68</v>
      </c>
      <c r="U20" s="573">
        <f t="shared" si="9"/>
        <v>1.2166756128108785E-2</v>
      </c>
      <c r="V20" s="1428">
        <v>5589</v>
      </c>
    </row>
    <row r="21" spans="1:24">
      <c r="A21" s="801">
        <v>2015</v>
      </c>
      <c r="B21" s="58">
        <v>1490</v>
      </c>
      <c r="C21" s="574">
        <f t="shared" si="0"/>
        <v>0.26395039858281666</v>
      </c>
      <c r="D21" s="58">
        <v>961</v>
      </c>
      <c r="E21" s="574">
        <f t="shared" si="1"/>
        <v>0.17023914968999115</v>
      </c>
      <c r="F21" s="58">
        <v>306</v>
      </c>
      <c r="G21" s="574">
        <f t="shared" si="2"/>
        <v>5.4207263064658992E-2</v>
      </c>
      <c r="H21" s="58">
        <v>808</v>
      </c>
      <c r="I21" s="574">
        <f t="shared" si="3"/>
        <v>0.14313551815766165</v>
      </c>
      <c r="J21" s="58">
        <v>1467</v>
      </c>
      <c r="K21" s="574">
        <f t="shared" si="4"/>
        <v>0.25987599645704162</v>
      </c>
      <c r="L21" s="58">
        <v>77</v>
      </c>
      <c r="M21" s="807">
        <f t="shared" si="5"/>
        <v>1.3640389725420726E-2</v>
      </c>
      <c r="N21" s="58">
        <v>41</v>
      </c>
      <c r="O21" s="807">
        <f t="shared" si="6"/>
        <v>7.263064658990257E-3</v>
      </c>
      <c r="P21" s="58">
        <v>146</v>
      </c>
      <c r="Q21" s="807">
        <f t="shared" si="7"/>
        <v>2.5863596102745794E-2</v>
      </c>
      <c r="R21" s="58">
        <v>216</v>
      </c>
      <c r="S21" s="807">
        <f t="shared" si="8"/>
        <v>3.8263950398582817E-2</v>
      </c>
      <c r="T21" s="58">
        <v>72</v>
      </c>
      <c r="U21" s="574">
        <f t="shared" si="9"/>
        <v>1.2754650132860939E-2</v>
      </c>
      <c r="V21" s="1403">
        <v>5645</v>
      </c>
    </row>
    <row r="22" spans="1:24">
      <c r="A22" s="72">
        <v>2016</v>
      </c>
      <c r="B22" s="53">
        <v>1481</v>
      </c>
      <c r="C22" s="573">
        <f t="shared" si="0"/>
        <v>0.26175326970661011</v>
      </c>
      <c r="D22" s="53">
        <v>1040</v>
      </c>
      <c r="E22" s="573">
        <f t="shared" si="1"/>
        <v>0.1838105337575115</v>
      </c>
      <c r="F22" s="53">
        <v>317</v>
      </c>
      <c r="G22" s="573">
        <f t="shared" si="2"/>
        <v>5.6026864616472251E-2</v>
      </c>
      <c r="H22" s="53">
        <v>762</v>
      </c>
      <c r="I22" s="573">
        <f t="shared" si="3"/>
        <v>0.13467656415694593</v>
      </c>
      <c r="J22" s="53">
        <v>1452</v>
      </c>
      <c r="K22" s="573">
        <f t="shared" si="4"/>
        <v>0.25662778366914102</v>
      </c>
      <c r="L22" s="53">
        <v>67</v>
      </c>
      <c r="M22" s="808">
        <f t="shared" si="5"/>
        <v>1.1841640155531991E-2</v>
      </c>
      <c r="N22" s="53">
        <v>32</v>
      </c>
      <c r="O22" s="808">
        <f t="shared" si="6"/>
        <v>5.6557087310003537E-3</v>
      </c>
      <c r="P22" s="53">
        <v>117</v>
      </c>
      <c r="Q22" s="808">
        <f t="shared" si="7"/>
        <v>2.0678685047720042E-2</v>
      </c>
      <c r="R22" s="53">
        <v>233</v>
      </c>
      <c r="S22" s="808">
        <f t="shared" si="8"/>
        <v>4.1180629197596325E-2</v>
      </c>
      <c r="T22" s="53">
        <v>76</v>
      </c>
      <c r="U22" s="573">
        <f t="shared" si="9"/>
        <v>1.343230823612584E-2</v>
      </c>
      <c r="V22" s="1428">
        <v>5658</v>
      </c>
    </row>
    <row r="23" spans="1:24">
      <c r="A23" s="803">
        <v>2017</v>
      </c>
      <c r="B23" s="58">
        <v>1584</v>
      </c>
      <c r="C23" s="574">
        <f t="shared" si="0"/>
        <v>0.26532663316582916</v>
      </c>
      <c r="D23" s="58">
        <v>1080</v>
      </c>
      <c r="E23" s="574">
        <f t="shared" si="1"/>
        <v>0.18090452261306533</v>
      </c>
      <c r="F23" s="58">
        <v>312</v>
      </c>
      <c r="G23" s="574">
        <f t="shared" si="2"/>
        <v>5.2261306532663317E-2</v>
      </c>
      <c r="H23" s="58">
        <v>873</v>
      </c>
      <c r="I23" s="574">
        <f t="shared" si="3"/>
        <v>0.14623115577889448</v>
      </c>
      <c r="J23" s="58">
        <v>1446</v>
      </c>
      <c r="K23" s="574">
        <f t="shared" si="4"/>
        <v>0.2422110552763819</v>
      </c>
      <c r="L23" s="58">
        <v>82</v>
      </c>
      <c r="M23" s="807">
        <f t="shared" si="5"/>
        <v>1.373534338358459E-2</v>
      </c>
      <c r="N23" s="58">
        <v>41</v>
      </c>
      <c r="O23" s="807">
        <f t="shared" si="6"/>
        <v>6.867671691792295E-3</v>
      </c>
      <c r="P23" s="809">
        <v>142</v>
      </c>
      <c r="Q23" s="810">
        <f t="shared" si="7"/>
        <v>2.3785594639865997E-2</v>
      </c>
      <c r="R23" s="809">
        <v>234</v>
      </c>
      <c r="S23" s="810">
        <f t="shared" si="8"/>
        <v>3.9195979899497489E-2</v>
      </c>
      <c r="T23" s="809">
        <v>94</v>
      </c>
      <c r="U23" s="811">
        <f t="shared" si="9"/>
        <v>1.5745393634840871E-2</v>
      </c>
      <c r="V23" s="1403">
        <v>5970</v>
      </c>
    </row>
    <row r="24" spans="1:24">
      <c r="A24" s="812">
        <v>2018</v>
      </c>
      <c r="B24" s="813">
        <v>1573</v>
      </c>
      <c r="C24" s="814">
        <f t="shared" si="0"/>
        <v>0.26383763837638374</v>
      </c>
      <c r="D24" s="813">
        <v>1148</v>
      </c>
      <c r="E24" s="814">
        <f t="shared" si="1"/>
        <v>0.19255283461925529</v>
      </c>
      <c r="F24" s="813">
        <v>326</v>
      </c>
      <c r="G24" s="814">
        <f t="shared" si="2"/>
        <v>5.4679637705467965E-2</v>
      </c>
      <c r="H24" s="813">
        <v>829</v>
      </c>
      <c r="I24" s="814">
        <f t="shared" si="3"/>
        <v>0.13904729956390474</v>
      </c>
      <c r="J24" s="813">
        <v>1444</v>
      </c>
      <c r="K24" s="814">
        <f t="shared" si="4"/>
        <v>0.24220060382422007</v>
      </c>
      <c r="L24" s="813">
        <v>66</v>
      </c>
      <c r="M24" s="815">
        <f t="shared" si="5"/>
        <v>1.107011070110701E-2</v>
      </c>
      <c r="N24" s="813">
        <v>22</v>
      </c>
      <c r="O24" s="815">
        <f t="shared" si="6"/>
        <v>3.6900369003690036E-3</v>
      </c>
      <c r="P24" s="816">
        <v>134</v>
      </c>
      <c r="Q24" s="644">
        <f t="shared" si="7"/>
        <v>2.2475679302247569E-2</v>
      </c>
      <c r="R24" s="53">
        <v>251</v>
      </c>
      <c r="S24" s="644">
        <f t="shared" si="8"/>
        <v>4.2099966454209999E-2</v>
      </c>
      <c r="T24" s="53">
        <v>80</v>
      </c>
      <c r="U24" s="573">
        <f t="shared" si="9"/>
        <v>1.3418316001341831E-2</v>
      </c>
      <c r="V24" s="1428">
        <v>5962</v>
      </c>
    </row>
    <row r="25" spans="1:24">
      <c r="A25" s="817">
        <v>2019</v>
      </c>
      <c r="B25" s="58">
        <v>1573</v>
      </c>
      <c r="C25" s="574">
        <f t="shared" si="0"/>
        <v>0.26138251910933863</v>
      </c>
      <c r="D25" s="58">
        <v>1141</v>
      </c>
      <c r="E25" s="574">
        <f t="shared" si="1"/>
        <v>0.1895978730475241</v>
      </c>
      <c r="F25" s="58">
        <v>332</v>
      </c>
      <c r="G25" s="574">
        <f t="shared" si="2"/>
        <v>5.5167829843801926E-2</v>
      </c>
      <c r="H25" s="58">
        <v>845</v>
      </c>
      <c r="I25" s="574">
        <f t="shared" si="3"/>
        <v>0.14041209704220672</v>
      </c>
      <c r="J25" s="58">
        <v>1455</v>
      </c>
      <c r="K25" s="574">
        <f t="shared" si="4"/>
        <v>0.24177467597208374</v>
      </c>
      <c r="L25" s="58">
        <v>82</v>
      </c>
      <c r="M25" s="807">
        <f t="shared" si="5"/>
        <v>1.3625789298770355E-2</v>
      </c>
      <c r="N25" s="58">
        <v>33</v>
      </c>
      <c r="O25" s="807">
        <f t="shared" si="6"/>
        <v>5.4835493519441673E-3</v>
      </c>
      <c r="P25" s="818">
        <v>153</v>
      </c>
      <c r="Q25" s="807">
        <f t="shared" si="7"/>
        <v>2.5423728813559324E-2</v>
      </c>
      <c r="R25" s="818">
        <v>252</v>
      </c>
      <c r="S25" s="807">
        <f t="shared" si="8"/>
        <v>4.1874376869391827E-2</v>
      </c>
      <c r="T25" s="818">
        <v>85</v>
      </c>
      <c r="U25" s="819">
        <f t="shared" si="9"/>
        <v>1.4124293785310734E-2</v>
      </c>
      <c r="V25" s="1403">
        <v>6018</v>
      </c>
    </row>
    <row r="26" spans="1:24">
      <c r="A26" s="820">
        <v>2020</v>
      </c>
      <c r="B26" s="76">
        <v>1684</v>
      </c>
      <c r="C26" s="634">
        <f t="shared" si="0"/>
        <v>0.26544766708701134</v>
      </c>
      <c r="D26" s="76">
        <v>1186</v>
      </c>
      <c r="E26" s="634">
        <f t="shared" si="1"/>
        <v>0.18694829760403531</v>
      </c>
      <c r="F26" s="76">
        <v>322</v>
      </c>
      <c r="G26" s="634">
        <f t="shared" si="2"/>
        <v>5.0756620428751578E-2</v>
      </c>
      <c r="H26" s="76">
        <v>901</v>
      </c>
      <c r="I26" s="634">
        <f t="shared" si="3"/>
        <v>0.14202395964691047</v>
      </c>
      <c r="J26" s="76">
        <v>1434</v>
      </c>
      <c r="K26" s="634">
        <f t="shared" si="4"/>
        <v>0.22604035308953341</v>
      </c>
      <c r="L26" s="76">
        <v>97</v>
      </c>
      <c r="M26" s="652">
        <f t="shared" si="5"/>
        <v>1.5290037831021437E-2</v>
      </c>
      <c r="N26" s="76">
        <v>48</v>
      </c>
      <c r="O26" s="652">
        <f t="shared" si="6"/>
        <v>7.5662042875157629E-3</v>
      </c>
      <c r="P26" s="76">
        <v>166</v>
      </c>
      <c r="Q26" s="652">
        <f>P26/V26</f>
        <v>2.6166456494325346E-2</v>
      </c>
      <c r="R26" s="76">
        <v>320</v>
      </c>
      <c r="S26" s="652">
        <f t="shared" si="8"/>
        <v>5.0441361916771753E-2</v>
      </c>
      <c r="T26" s="76">
        <v>92</v>
      </c>
      <c r="U26" s="634">
        <f t="shared" si="9"/>
        <v>1.4501891551071878E-2</v>
      </c>
      <c r="V26" s="1428">
        <v>6344</v>
      </c>
    </row>
    <row r="27" spans="1:24">
      <c r="A27" s="948">
        <v>2021</v>
      </c>
      <c r="B27" s="438">
        <v>1759</v>
      </c>
      <c r="C27" s="819">
        <f t="shared" si="0"/>
        <v>0.26156133828996281</v>
      </c>
      <c r="D27" s="438">
        <v>1278</v>
      </c>
      <c r="E27" s="819">
        <f t="shared" si="1"/>
        <v>0.19003717472118958</v>
      </c>
      <c r="F27" s="438">
        <v>322</v>
      </c>
      <c r="G27" s="819">
        <f t="shared" si="2"/>
        <v>4.7881040892193312E-2</v>
      </c>
      <c r="H27" s="438">
        <v>1029</v>
      </c>
      <c r="I27" s="819">
        <f t="shared" si="3"/>
        <v>0.15301115241635688</v>
      </c>
      <c r="J27" s="438">
        <v>1460</v>
      </c>
      <c r="K27" s="819">
        <f t="shared" si="4"/>
        <v>0.21710037174721189</v>
      </c>
      <c r="L27" s="438">
        <v>86</v>
      </c>
      <c r="M27" s="1429">
        <f t="shared" si="5"/>
        <v>1.2788104089219331E-2</v>
      </c>
      <c r="N27" s="438">
        <v>0</v>
      </c>
      <c r="O27" s="1429">
        <f t="shared" si="6"/>
        <v>0</v>
      </c>
      <c r="P27" s="438">
        <v>182</v>
      </c>
      <c r="Q27" s="1429">
        <f>P27/V27</f>
        <v>2.7063197026022306E-2</v>
      </c>
      <c r="R27" s="438">
        <v>363</v>
      </c>
      <c r="S27" s="1429">
        <f t="shared" si="8"/>
        <v>5.3977695167286247E-2</v>
      </c>
      <c r="T27" s="438">
        <v>101</v>
      </c>
      <c r="U27" s="819">
        <f t="shared" si="9"/>
        <v>1.5018587360594795E-2</v>
      </c>
      <c r="V27" s="1430">
        <v>6725</v>
      </c>
    </row>
    <row r="28" spans="1:24">
      <c r="V28" s="1431"/>
    </row>
    <row r="29" spans="1:24">
      <c r="A29" s="2504" t="s">
        <v>421</v>
      </c>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2" spans="1:24" ht="17.5">
      <c r="A32" s="3116" t="s">
        <v>338</v>
      </c>
      <c r="B32" s="2465" t="s">
        <v>422</v>
      </c>
      <c r="C32" s="2466"/>
      <c r="D32" s="2466"/>
      <c r="E32" s="2466"/>
      <c r="F32" s="2466"/>
      <c r="G32" s="2466"/>
      <c r="H32" s="2466"/>
      <c r="I32" s="2466"/>
      <c r="J32" s="2466"/>
      <c r="K32" s="2466"/>
      <c r="L32" s="2466"/>
      <c r="M32" s="2466"/>
      <c r="N32" s="2466"/>
      <c r="O32" s="2466"/>
      <c r="P32" s="2466"/>
      <c r="Q32" s="2466"/>
      <c r="R32" s="2466"/>
      <c r="S32" s="2466"/>
      <c r="T32" s="2466"/>
      <c r="U32" s="2814"/>
      <c r="V32" s="3123" t="s">
        <v>423</v>
      </c>
      <c r="X32" s="29"/>
    </row>
    <row r="33" spans="1:24" ht="30">
      <c r="A33" s="3117"/>
      <c r="B33" s="2468" t="s">
        <v>89</v>
      </c>
      <c r="C33" s="2470"/>
      <c r="D33" s="2468" t="s">
        <v>85</v>
      </c>
      <c r="E33" s="2470"/>
      <c r="F33" s="2468" t="s">
        <v>90</v>
      </c>
      <c r="G33" s="2470"/>
      <c r="H33" s="2468" t="s">
        <v>91</v>
      </c>
      <c r="I33" s="2470"/>
      <c r="J33" s="2468" t="s">
        <v>92</v>
      </c>
      <c r="K33" s="2470"/>
      <c r="L33" s="2468" t="s">
        <v>93</v>
      </c>
      <c r="M33" s="2470"/>
      <c r="N33" s="2459" t="s">
        <v>94</v>
      </c>
      <c r="O33" s="2460"/>
      <c r="P33" s="2471" t="s">
        <v>95</v>
      </c>
      <c r="Q33" s="2472"/>
      <c r="R33" s="2459" t="s">
        <v>96</v>
      </c>
      <c r="S33" s="2461"/>
      <c r="T33" s="2526" t="s">
        <v>97</v>
      </c>
      <c r="U33" s="2667"/>
      <c r="V33" s="3124"/>
      <c r="W33" s="43"/>
      <c r="X33" s="49"/>
    </row>
    <row r="34" spans="1:24" ht="17.5">
      <c r="A34" s="3118"/>
      <c r="B34" s="402" t="s">
        <v>112</v>
      </c>
      <c r="C34" s="47" t="s">
        <v>86</v>
      </c>
      <c r="D34" s="402" t="s">
        <v>112</v>
      </c>
      <c r="E34" s="47" t="s">
        <v>86</v>
      </c>
      <c r="F34" s="402" t="s">
        <v>112</v>
      </c>
      <c r="G34" s="47" t="s">
        <v>86</v>
      </c>
      <c r="H34" s="402" t="s">
        <v>112</v>
      </c>
      <c r="I34" s="47" t="s">
        <v>86</v>
      </c>
      <c r="J34" s="402" t="s">
        <v>112</v>
      </c>
      <c r="K34" s="47" t="s">
        <v>86</v>
      </c>
      <c r="L34" s="402" t="s">
        <v>112</v>
      </c>
      <c r="M34" s="47" t="s">
        <v>86</v>
      </c>
      <c r="N34" s="402" t="s">
        <v>112</v>
      </c>
      <c r="O34" s="47" t="s">
        <v>86</v>
      </c>
      <c r="P34" s="402" t="s">
        <v>112</v>
      </c>
      <c r="Q34" s="47" t="s">
        <v>86</v>
      </c>
      <c r="R34" s="402" t="s">
        <v>112</v>
      </c>
      <c r="S34" s="48" t="s">
        <v>86</v>
      </c>
      <c r="T34" s="480" t="s">
        <v>112</v>
      </c>
      <c r="U34" s="48" t="s">
        <v>86</v>
      </c>
      <c r="V34" s="3125"/>
      <c r="X34" s="29"/>
    </row>
    <row r="35" spans="1:24">
      <c r="A35" s="799">
        <v>2000</v>
      </c>
      <c r="B35" s="53">
        <v>925</v>
      </c>
      <c r="C35" s="573">
        <f>B35/V35</f>
        <v>0.25816355009768349</v>
      </c>
      <c r="D35" s="53">
        <v>604</v>
      </c>
      <c r="E35" s="573">
        <f>D35/V35</f>
        <v>0.16857382082054145</v>
      </c>
      <c r="F35" s="53">
        <v>232</v>
      </c>
      <c r="G35" s="573">
        <f>F35/V35</f>
        <v>6.4750209321797383E-2</v>
      </c>
      <c r="H35" s="53">
        <v>393</v>
      </c>
      <c r="I35" s="573">
        <f>H35/V35</f>
        <v>0.10968462182528607</v>
      </c>
      <c r="J35" s="53">
        <v>1158</v>
      </c>
      <c r="K35" s="573">
        <f>J35/V35</f>
        <v>0.32319285514931623</v>
      </c>
      <c r="L35" s="53">
        <v>22</v>
      </c>
      <c r="M35" s="573">
        <f>L35/V35</f>
        <v>6.140106056377337E-3</v>
      </c>
      <c r="N35" s="53">
        <v>10</v>
      </c>
      <c r="O35" s="573">
        <f>N35/V35</f>
        <v>2.7909572983533353E-3</v>
      </c>
      <c r="P35" s="53">
        <v>105</v>
      </c>
      <c r="Q35" s="573">
        <f>P35/V35</f>
        <v>2.9305051632710018E-2</v>
      </c>
      <c r="R35" s="53">
        <v>72</v>
      </c>
      <c r="S35" s="573">
        <f>R35/V35</f>
        <v>2.0094892548144012E-2</v>
      </c>
      <c r="T35" s="53">
        <v>55</v>
      </c>
      <c r="U35" s="573">
        <f>T35/V35</f>
        <v>1.5350265140943344E-2</v>
      </c>
      <c r="V35" s="1428">
        <v>3583</v>
      </c>
    </row>
    <row r="36" spans="1:24">
      <c r="A36" s="801">
        <v>2001</v>
      </c>
      <c r="B36" s="58">
        <v>991</v>
      </c>
      <c r="C36" s="574">
        <f t="shared" ref="C36:C56" si="10">B36/V36</f>
        <v>0.2667563930013459</v>
      </c>
      <c r="D36" s="58">
        <v>597</v>
      </c>
      <c r="E36" s="574">
        <f t="shared" ref="E36:E56" si="11">D36/V36</f>
        <v>0.16069986541049799</v>
      </c>
      <c r="F36" s="58">
        <v>259</v>
      </c>
      <c r="G36" s="574">
        <f t="shared" ref="G36:G56" si="12">F36/V36</f>
        <v>6.9717362045760428E-2</v>
      </c>
      <c r="H36" s="58">
        <v>419</v>
      </c>
      <c r="I36" s="574">
        <f t="shared" ref="I36:I56" si="13">H36/V36</f>
        <v>0.11278600269179004</v>
      </c>
      <c r="J36" s="58">
        <v>1185</v>
      </c>
      <c r="K36" s="574">
        <f t="shared" ref="K36:K56" si="14">J36/V36</f>
        <v>0.31897711978465682</v>
      </c>
      <c r="L36" s="58">
        <v>16</v>
      </c>
      <c r="M36" s="574">
        <f t="shared" ref="M36:M56" si="15">L36/V36</f>
        <v>4.3068640646029607E-3</v>
      </c>
      <c r="N36" s="58">
        <v>10</v>
      </c>
      <c r="O36" s="574">
        <f t="shared" ref="O36:O56" si="16">N36/V36</f>
        <v>2.6917900403768506E-3</v>
      </c>
      <c r="P36" s="58">
        <v>91</v>
      </c>
      <c r="Q36" s="574">
        <f t="shared" ref="Q36:Q56" si="17">P36/V36</f>
        <v>2.449528936742934E-2</v>
      </c>
      <c r="R36" s="58">
        <v>90</v>
      </c>
      <c r="S36" s="574">
        <f t="shared" ref="S36:S56" si="18">R36/V36</f>
        <v>2.4226110363391656E-2</v>
      </c>
      <c r="T36" s="58">
        <v>52</v>
      </c>
      <c r="U36" s="574">
        <f t="shared" ref="U36:U56" si="19">T36/V36</f>
        <v>1.3997308209959623E-2</v>
      </c>
      <c r="V36" s="1403">
        <v>3715</v>
      </c>
    </row>
    <row r="37" spans="1:24">
      <c r="A37" s="799">
        <v>2002</v>
      </c>
      <c r="B37" s="53">
        <v>1006</v>
      </c>
      <c r="C37" s="573">
        <f t="shared" si="10"/>
        <v>0.25861182519280207</v>
      </c>
      <c r="D37" s="53">
        <v>677</v>
      </c>
      <c r="E37" s="573">
        <f t="shared" si="11"/>
        <v>0.17403598971722364</v>
      </c>
      <c r="F37" s="53">
        <v>243</v>
      </c>
      <c r="G37" s="573">
        <f t="shared" si="12"/>
        <v>6.2467866323907453E-2</v>
      </c>
      <c r="H37" s="53">
        <v>435</v>
      </c>
      <c r="I37" s="573">
        <f t="shared" si="13"/>
        <v>0.11182519280205655</v>
      </c>
      <c r="J37" s="53">
        <v>1257</v>
      </c>
      <c r="K37" s="573">
        <f t="shared" si="14"/>
        <v>0.32313624678663239</v>
      </c>
      <c r="L37" s="53">
        <v>23</v>
      </c>
      <c r="M37" s="573">
        <f t="shared" si="15"/>
        <v>5.9125964010282774E-3</v>
      </c>
      <c r="N37" s="53">
        <v>16</v>
      </c>
      <c r="O37" s="573">
        <f t="shared" si="16"/>
        <v>4.1131105398457581E-3</v>
      </c>
      <c r="P37" s="53">
        <v>102</v>
      </c>
      <c r="Q37" s="573">
        <f t="shared" si="17"/>
        <v>2.622107969151671E-2</v>
      </c>
      <c r="R37" s="53">
        <v>77</v>
      </c>
      <c r="S37" s="573">
        <f t="shared" si="18"/>
        <v>1.9794344473007711E-2</v>
      </c>
      <c r="T37" s="53">
        <v>51</v>
      </c>
      <c r="U37" s="573">
        <f t="shared" si="19"/>
        <v>1.3110539845758355E-2</v>
      </c>
      <c r="V37" s="1428">
        <v>3890</v>
      </c>
    </row>
    <row r="38" spans="1:24">
      <c r="A38" s="801">
        <v>2003</v>
      </c>
      <c r="B38" s="58">
        <v>917</v>
      </c>
      <c r="C38" s="574">
        <f t="shared" si="10"/>
        <v>0.23369011213047911</v>
      </c>
      <c r="D38" s="58">
        <v>685</v>
      </c>
      <c r="E38" s="574">
        <f t="shared" si="11"/>
        <v>0.17456676860346584</v>
      </c>
      <c r="F38" s="58">
        <v>271</v>
      </c>
      <c r="G38" s="574">
        <f t="shared" si="12"/>
        <v>6.9062181447502549E-2</v>
      </c>
      <c r="H38" s="58">
        <v>465</v>
      </c>
      <c r="I38" s="574">
        <f t="shared" si="13"/>
        <v>0.11850152905198777</v>
      </c>
      <c r="J38" s="58">
        <v>1266</v>
      </c>
      <c r="K38" s="574">
        <f t="shared" si="14"/>
        <v>0.32262996941896027</v>
      </c>
      <c r="L38" s="58">
        <v>23</v>
      </c>
      <c r="M38" s="574">
        <f t="shared" si="15"/>
        <v>5.861365953109072E-3</v>
      </c>
      <c r="N38" s="58">
        <v>17</v>
      </c>
      <c r="O38" s="574">
        <f t="shared" si="16"/>
        <v>4.3323139653414881E-3</v>
      </c>
      <c r="P38" s="58">
        <v>134</v>
      </c>
      <c r="Q38" s="574">
        <f t="shared" si="17"/>
        <v>3.4148827726809376E-2</v>
      </c>
      <c r="R38" s="58">
        <v>77</v>
      </c>
      <c r="S38" s="574">
        <f t="shared" si="18"/>
        <v>1.9622833843017329E-2</v>
      </c>
      <c r="T38" s="58">
        <v>62</v>
      </c>
      <c r="U38" s="574">
        <f t="shared" si="19"/>
        <v>1.580020387359837E-2</v>
      </c>
      <c r="V38" s="1403">
        <v>3924</v>
      </c>
    </row>
    <row r="39" spans="1:24">
      <c r="A39" s="799">
        <v>2004</v>
      </c>
      <c r="B39" s="53">
        <v>989</v>
      </c>
      <c r="C39" s="573">
        <f t="shared" si="10"/>
        <v>0.24824297188755021</v>
      </c>
      <c r="D39" s="53">
        <v>638</v>
      </c>
      <c r="E39" s="573">
        <f t="shared" si="11"/>
        <v>0.16014056224899598</v>
      </c>
      <c r="F39" s="53">
        <v>305</v>
      </c>
      <c r="G39" s="573">
        <f t="shared" si="12"/>
        <v>7.6556224899598388E-2</v>
      </c>
      <c r="H39" s="53">
        <v>457</v>
      </c>
      <c r="I39" s="573">
        <f t="shared" si="13"/>
        <v>0.11470883534136546</v>
      </c>
      <c r="J39" s="53">
        <v>1309</v>
      </c>
      <c r="K39" s="573">
        <f t="shared" si="14"/>
        <v>0.32856425702811243</v>
      </c>
      <c r="L39" s="53">
        <v>23</v>
      </c>
      <c r="M39" s="573">
        <f t="shared" si="15"/>
        <v>5.7730923694779114E-3</v>
      </c>
      <c r="N39" s="53">
        <v>21</v>
      </c>
      <c r="O39" s="573">
        <f t="shared" si="16"/>
        <v>5.2710843373493972E-3</v>
      </c>
      <c r="P39" s="53">
        <v>110</v>
      </c>
      <c r="Q39" s="573">
        <f t="shared" si="17"/>
        <v>2.7610441767068273E-2</v>
      </c>
      <c r="R39" s="53">
        <v>91</v>
      </c>
      <c r="S39" s="573">
        <f t="shared" si="18"/>
        <v>2.2841365461847389E-2</v>
      </c>
      <c r="T39" s="53">
        <v>39</v>
      </c>
      <c r="U39" s="573">
        <f t="shared" si="19"/>
        <v>9.7891566265060244E-3</v>
      </c>
      <c r="V39" s="1428">
        <v>3984</v>
      </c>
    </row>
    <row r="40" spans="1:24">
      <c r="A40" s="801">
        <v>2005</v>
      </c>
      <c r="B40" s="58">
        <v>1051</v>
      </c>
      <c r="C40" s="574">
        <f t="shared" si="10"/>
        <v>0.25778758891341674</v>
      </c>
      <c r="D40" s="58">
        <v>717</v>
      </c>
      <c r="E40" s="574">
        <f t="shared" si="11"/>
        <v>0.17586460632818249</v>
      </c>
      <c r="F40" s="58">
        <v>256</v>
      </c>
      <c r="G40" s="574">
        <f t="shared" si="12"/>
        <v>6.279126808928133E-2</v>
      </c>
      <c r="H40" s="58">
        <v>454</v>
      </c>
      <c r="I40" s="574">
        <f t="shared" si="13"/>
        <v>0.11135638950208486</v>
      </c>
      <c r="J40" s="58">
        <v>1285</v>
      </c>
      <c r="K40" s="574">
        <f t="shared" si="14"/>
        <v>0.31518273240127542</v>
      </c>
      <c r="L40" s="58">
        <v>18</v>
      </c>
      <c r="M40" s="574">
        <f t="shared" si="15"/>
        <v>4.4150110375275938E-3</v>
      </c>
      <c r="N40" s="58">
        <v>26</v>
      </c>
      <c r="O40" s="574">
        <f t="shared" si="16"/>
        <v>6.3772381653176358E-3</v>
      </c>
      <c r="P40" s="58">
        <v>129</v>
      </c>
      <c r="Q40" s="574">
        <f t="shared" si="17"/>
        <v>3.164091243561442E-2</v>
      </c>
      <c r="R40" s="58">
        <v>92</v>
      </c>
      <c r="S40" s="574">
        <f t="shared" si="18"/>
        <v>2.2565611969585481E-2</v>
      </c>
      <c r="T40" s="58">
        <v>43</v>
      </c>
      <c r="U40" s="574">
        <f t="shared" si="19"/>
        <v>1.0546970811871474E-2</v>
      </c>
      <c r="V40" s="1403">
        <v>4077</v>
      </c>
    </row>
    <row r="41" spans="1:24">
      <c r="A41" s="799">
        <v>2006</v>
      </c>
      <c r="B41" s="53">
        <v>989</v>
      </c>
      <c r="C41" s="573">
        <f t="shared" si="10"/>
        <v>0.23341987255133348</v>
      </c>
      <c r="D41" s="53">
        <v>710</v>
      </c>
      <c r="E41" s="573">
        <f t="shared" si="11"/>
        <v>0.16757139485485012</v>
      </c>
      <c r="F41" s="53">
        <v>283</v>
      </c>
      <c r="G41" s="573">
        <f t="shared" si="12"/>
        <v>6.6792541892848709E-2</v>
      </c>
      <c r="H41" s="53">
        <v>498</v>
      </c>
      <c r="I41" s="573">
        <f t="shared" si="13"/>
        <v>0.11753599244748643</v>
      </c>
      <c r="J41" s="53">
        <v>1395</v>
      </c>
      <c r="K41" s="573">
        <f t="shared" si="14"/>
        <v>0.32924238848241683</v>
      </c>
      <c r="L41" s="53">
        <v>25</v>
      </c>
      <c r="M41" s="573">
        <f t="shared" si="15"/>
        <v>5.9004012272834555E-3</v>
      </c>
      <c r="N41" s="53">
        <v>20</v>
      </c>
      <c r="O41" s="573">
        <f t="shared" si="16"/>
        <v>4.7203209818267641E-3</v>
      </c>
      <c r="P41" s="53">
        <v>125</v>
      </c>
      <c r="Q41" s="573">
        <f t="shared" si="17"/>
        <v>2.9502006136417278E-2</v>
      </c>
      <c r="R41" s="53">
        <v>125</v>
      </c>
      <c r="S41" s="573">
        <f t="shared" si="18"/>
        <v>2.9502006136417278E-2</v>
      </c>
      <c r="T41" s="53">
        <v>57</v>
      </c>
      <c r="U41" s="573">
        <f t="shared" si="19"/>
        <v>1.3452914798206279E-2</v>
      </c>
      <c r="V41" s="1428">
        <v>4237</v>
      </c>
    </row>
    <row r="42" spans="1:24">
      <c r="A42" s="801">
        <v>2007</v>
      </c>
      <c r="B42" s="58">
        <v>1026</v>
      </c>
      <c r="C42" s="574">
        <f t="shared" si="10"/>
        <v>0.24118476727785615</v>
      </c>
      <c r="D42" s="58">
        <v>731</v>
      </c>
      <c r="E42" s="574">
        <f t="shared" si="11"/>
        <v>0.17183826986365774</v>
      </c>
      <c r="F42" s="58">
        <v>275</v>
      </c>
      <c r="G42" s="574">
        <f t="shared" si="12"/>
        <v>6.4645039962388337E-2</v>
      </c>
      <c r="H42" s="58">
        <v>502</v>
      </c>
      <c r="I42" s="574">
        <f t="shared" si="13"/>
        <v>0.11800658204043253</v>
      </c>
      <c r="J42" s="58">
        <v>1381</v>
      </c>
      <c r="K42" s="574">
        <f t="shared" si="14"/>
        <v>0.32463563704748472</v>
      </c>
      <c r="L42" s="58">
        <v>23</v>
      </c>
      <c r="M42" s="574">
        <f t="shared" si="15"/>
        <v>5.4066760695815706E-3</v>
      </c>
      <c r="N42" s="58">
        <v>17</v>
      </c>
      <c r="O42" s="574">
        <f t="shared" si="16"/>
        <v>3.9962388340385518E-3</v>
      </c>
      <c r="P42" s="58">
        <v>120</v>
      </c>
      <c r="Q42" s="574">
        <f t="shared" si="17"/>
        <v>2.8208744710860368E-2</v>
      </c>
      <c r="R42" s="58">
        <v>119</v>
      </c>
      <c r="S42" s="574">
        <f t="shared" si="18"/>
        <v>2.7973671838269865E-2</v>
      </c>
      <c r="T42" s="58">
        <v>56</v>
      </c>
      <c r="U42" s="574">
        <f t="shared" si="19"/>
        <v>1.3164080865068171E-2</v>
      </c>
      <c r="V42" s="1403">
        <v>4254</v>
      </c>
    </row>
    <row r="43" spans="1:24">
      <c r="A43" s="799">
        <v>2008</v>
      </c>
      <c r="B43" s="53">
        <v>1014</v>
      </c>
      <c r="C43" s="573">
        <f t="shared" si="10"/>
        <v>0.23830787309048179</v>
      </c>
      <c r="D43" s="53">
        <v>696</v>
      </c>
      <c r="E43" s="573">
        <f t="shared" si="11"/>
        <v>0.16357226792009399</v>
      </c>
      <c r="F43" s="53">
        <v>277</v>
      </c>
      <c r="G43" s="573">
        <f t="shared" si="12"/>
        <v>6.5099882491186839E-2</v>
      </c>
      <c r="H43" s="53">
        <v>481</v>
      </c>
      <c r="I43" s="573">
        <f t="shared" si="13"/>
        <v>0.11304347826086956</v>
      </c>
      <c r="J43" s="53">
        <v>1439</v>
      </c>
      <c r="K43" s="573">
        <f t="shared" si="14"/>
        <v>0.3381903642773208</v>
      </c>
      <c r="L43" s="53">
        <v>20</v>
      </c>
      <c r="M43" s="573">
        <f t="shared" si="15"/>
        <v>4.7003525264394828E-3</v>
      </c>
      <c r="N43" s="53">
        <v>16</v>
      </c>
      <c r="O43" s="573">
        <f t="shared" si="16"/>
        <v>3.7602820211515863E-3</v>
      </c>
      <c r="P43" s="53">
        <v>134</v>
      </c>
      <c r="Q43" s="573">
        <f t="shared" si="17"/>
        <v>3.1492361927144538E-2</v>
      </c>
      <c r="R43" s="53">
        <v>117</v>
      </c>
      <c r="S43" s="573">
        <f t="shared" si="18"/>
        <v>2.7497062279670977E-2</v>
      </c>
      <c r="T43" s="53">
        <v>57</v>
      </c>
      <c r="U43" s="573">
        <f t="shared" si="19"/>
        <v>1.3396004700352527E-2</v>
      </c>
      <c r="V43" s="1428">
        <v>4255</v>
      </c>
    </row>
    <row r="44" spans="1:24">
      <c r="A44" s="801">
        <v>2009</v>
      </c>
      <c r="B44" s="58">
        <v>1037</v>
      </c>
      <c r="C44" s="574">
        <f t="shared" si="10"/>
        <v>0.23621867881548975</v>
      </c>
      <c r="D44" s="58">
        <v>711</v>
      </c>
      <c r="E44" s="574">
        <f t="shared" si="11"/>
        <v>0.16195899772209568</v>
      </c>
      <c r="F44" s="58">
        <v>302</v>
      </c>
      <c r="G44" s="574">
        <f t="shared" si="12"/>
        <v>6.879271070615034E-2</v>
      </c>
      <c r="H44" s="58">
        <v>516</v>
      </c>
      <c r="I44" s="574">
        <f t="shared" si="13"/>
        <v>0.11753986332574032</v>
      </c>
      <c r="J44" s="58">
        <v>1470</v>
      </c>
      <c r="K44" s="574">
        <f t="shared" si="14"/>
        <v>0.33485193621867881</v>
      </c>
      <c r="L44" s="58">
        <v>22</v>
      </c>
      <c r="M44" s="574">
        <f t="shared" si="15"/>
        <v>5.0113895216400911E-3</v>
      </c>
      <c r="N44" s="58">
        <v>17</v>
      </c>
      <c r="O44" s="574">
        <f t="shared" si="16"/>
        <v>3.8724373576309794E-3</v>
      </c>
      <c r="P44" s="58">
        <v>146</v>
      </c>
      <c r="Q44" s="574">
        <f t="shared" si="17"/>
        <v>3.3257403189066059E-2</v>
      </c>
      <c r="R44" s="58">
        <v>105</v>
      </c>
      <c r="S44" s="574">
        <f t="shared" si="18"/>
        <v>2.3917995444191344E-2</v>
      </c>
      <c r="T44" s="58">
        <v>57</v>
      </c>
      <c r="U44" s="574">
        <f t="shared" si="19"/>
        <v>1.2984054669703872E-2</v>
      </c>
      <c r="V44" s="1403">
        <v>4390</v>
      </c>
    </row>
    <row r="45" spans="1:24">
      <c r="A45" s="799">
        <v>2010</v>
      </c>
      <c r="B45" s="53">
        <v>1014</v>
      </c>
      <c r="C45" s="573">
        <f t="shared" si="10"/>
        <v>0.23769338959212377</v>
      </c>
      <c r="D45" s="53">
        <v>741</v>
      </c>
      <c r="E45" s="573">
        <f t="shared" si="11"/>
        <v>0.17369901547116737</v>
      </c>
      <c r="F45" s="53">
        <v>285</v>
      </c>
      <c r="G45" s="573">
        <f t="shared" si="12"/>
        <v>6.6807313642756674E-2</v>
      </c>
      <c r="H45" s="53">
        <v>536</v>
      </c>
      <c r="I45" s="573">
        <f t="shared" si="13"/>
        <v>0.1256446319737459</v>
      </c>
      <c r="J45" s="53">
        <v>1350</v>
      </c>
      <c r="K45" s="573">
        <f t="shared" si="14"/>
        <v>0.31645569620253167</v>
      </c>
      <c r="L45" s="53">
        <v>24</v>
      </c>
      <c r="M45" s="573">
        <f t="shared" si="15"/>
        <v>5.6258790436005627E-3</v>
      </c>
      <c r="N45" s="53">
        <v>17</v>
      </c>
      <c r="O45" s="573">
        <f t="shared" si="16"/>
        <v>3.9849976558837315E-3</v>
      </c>
      <c r="P45" s="53">
        <v>144</v>
      </c>
      <c r="Q45" s="573">
        <f t="shared" si="17"/>
        <v>3.3755274261603373E-2</v>
      </c>
      <c r="R45" s="53">
        <v>99</v>
      </c>
      <c r="S45" s="573">
        <f t="shared" si="18"/>
        <v>2.3206751054852322E-2</v>
      </c>
      <c r="T45" s="53">
        <v>48</v>
      </c>
      <c r="U45" s="573">
        <f t="shared" si="19"/>
        <v>1.1251758087201125E-2</v>
      </c>
      <c r="V45" s="1428">
        <v>4266</v>
      </c>
    </row>
    <row r="46" spans="1:24">
      <c r="A46" s="801">
        <v>2011</v>
      </c>
      <c r="B46" s="58">
        <v>1125</v>
      </c>
      <c r="C46" s="574">
        <f t="shared" si="10"/>
        <v>0.25005556790397865</v>
      </c>
      <c r="D46" s="58">
        <v>713</v>
      </c>
      <c r="E46" s="574">
        <f t="shared" si="11"/>
        <v>0.15847966214714382</v>
      </c>
      <c r="F46" s="58">
        <v>291</v>
      </c>
      <c r="G46" s="574">
        <f t="shared" si="12"/>
        <v>6.4681040231162487E-2</v>
      </c>
      <c r="H46" s="58">
        <v>567</v>
      </c>
      <c r="I46" s="574">
        <f t="shared" si="13"/>
        <v>0.12602800622360524</v>
      </c>
      <c r="J46" s="58">
        <v>1436</v>
      </c>
      <c r="K46" s="574">
        <f t="shared" si="14"/>
        <v>0.31918204045343412</v>
      </c>
      <c r="L46" s="58">
        <v>17</v>
      </c>
      <c r="M46" s="574">
        <f t="shared" si="15"/>
        <v>3.778617470549011E-3</v>
      </c>
      <c r="N46" s="58">
        <v>25</v>
      </c>
      <c r="O46" s="574">
        <f t="shared" si="16"/>
        <v>5.5567903978661921E-3</v>
      </c>
      <c r="P46" s="58">
        <v>130</v>
      </c>
      <c r="Q46" s="574">
        <f t="shared" si="17"/>
        <v>2.8895310068904202E-2</v>
      </c>
      <c r="R46" s="58">
        <v>127</v>
      </c>
      <c r="S46" s="574">
        <f t="shared" si="18"/>
        <v>2.822849522116026E-2</v>
      </c>
      <c r="T46" s="58">
        <v>57</v>
      </c>
      <c r="U46" s="574">
        <f t="shared" si="19"/>
        <v>1.2669482107134918E-2</v>
      </c>
      <c r="V46" s="1403">
        <v>4499</v>
      </c>
    </row>
    <row r="47" spans="1:24">
      <c r="A47" s="799">
        <v>2012</v>
      </c>
      <c r="B47" s="53">
        <v>1037</v>
      </c>
      <c r="C47" s="573">
        <f t="shared" si="10"/>
        <v>0.22063829787234043</v>
      </c>
      <c r="D47" s="53">
        <v>779</v>
      </c>
      <c r="E47" s="573">
        <f t="shared" si="11"/>
        <v>0.16574468085106384</v>
      </c>
      <c r="F47" s="53">
        <v>298</v>
      </c>
      <c r="G47" s="573">
        <f t="shared" si="12"/>
        <v>6.3404255319148936E-2</v>
      </c>
      <c r="H47" s="53">
        <v>614</v>
      </c>
      <c r="I47" s="573">
        <f t="shared" si="13"/>
        <v>0.13063829787234044</v>
      </c>
      <c r="J47" s="53">
        <v>1586</v>
      </c>
      <c r="K47" s="573">
        <f t="shared" si="14"/>
        <v>0.3374468085106383</v>
      </c>
      <c r="L47" s="53">
        <v>25</v>
      </c>
      <c r="M47" s="573">
        <f t="shared" si="15"/>
        <v>5.3191489361702126E-3</v>
      </c>
      <c r="N47" s="53">
        <v>19</v>
      </c>
      <c r="O47" s="573">
        <f t="shared" si="16"/>
        <v>4.0425531914893616E-3</v>
      </c>
      <c r="P47" s="53">
        <v>138</v>
      </c>
      <c r="Q47" s="573">
        <f t="shared" si="17"/>
        <v>2.9361702127659574E-2</v>
      </c>
      <c r="R47" s="53">
        <v>116</v>
      </c>
      <c r="S47" s="573">
        <f t="shared" si="18"/>
        <v>2.4680851063829789E-2</v>
      </c>
      <c r="T47" s="53">
        <v>66</v>
      </c>
      <c r="U47" s="573">
        <f t="shared" si="19"/>
        <v>1.4042553191489362E-2</v>
      </c>
      <c r="V47" s="1428">
        <v>4700</v>
      </c>
    </row>
    <row r="48" spans="1:24">
      <c r="A48" s="801">
        <v>2013</v>
      </c>
      <c r="B48" s="58">
        <v>1084</v>
      </c>
      <c r="C48" s="574">
        <f t="shared" si="10"/>
        <v>0.22484961626218627</v>
      </c>
      <c r="D48" s="58">
        <v>775</v>
      </c>
      <c r="E48" s="574">
        <f t="shared" si="11"/>
        <v>0.16075503007674757</v>
      </c>
      <c r="F48" s="58">
        <v>296</v>
      </c>
      <c r="G48" s="574">
        <f t="shared" si="12"/>
        <v>6.1398050197054556E-2</v>
      </c>
      <c r="H48" s="58">
        <v>656</v>
      </c>
      <c r="I48" s="574">
        <f t="shared" si="13"/>
        <v>0.13607135449076954</v>
      </c>
      <c r="J48" s="58">
        <v>1609</v>
      </c>
      <c r="K48" s="574">
        <f t="shared" si="14"/>
        <v>0.33374818502385395</v>
      </c>
      <c r="L48" s="58">
        <v>37</v>
      </c>
      <c r="M48" s="574">
        <f t="shared" si="15"/>
        <v>7.6747562746318195E-3</v>
      </c>
      <c r="N48" s="58">
        <v>21</v>
      </c>
      <c r="O48" s="574">
        <f t="shared" si="16"/>
        <v>4.3559427504667085E-3</v>
      </c>
      <c r="P48" s="58">
        <v>130</v>
      </c>
      <c r="Q48" s="574">
        <f t="shared" si="17"/>
        <v>2.6965359883841526E-2</v>
      </c>
      <c r="R48" s="58">
        <v>143</v>
      </c>
      <c r="S48" s="574">
        <f t="shared" si="18"/>
        <v>2.9661895872225678E-2</v>
      </c>
      <c r="T48" s="58">
        <v>45</v>
      </c>
      <c r="U48" s="574">
        <f t="shared" si="19"/>
        <v>9.3341630367143741E-3</v>
      </c>
      <c r="V48" s="1403">
        <v>4821</v>
      </c>
    </row>
    <row r="49" spans="1:22">
      <c r="A49" s="799">
        <v>2014</v>
      </c>
      <c r="B49" s="53">
        <v>1230</v>
      </c>
      <c r="C49" s="573">
        <f t="shared" si="10"/>
        <v>0.24698795180722891</v>
      </c>
      <c r="D49" s="53">
        <v>744</v>
      </c>
      <c r="E49" s="573">
        <f t="shared" si="11"/>
        <v>0.14939759036144579</v>
      </c>
      <c r="F49" s="53">
        <v>290</v>
      </c>
      <c r="G49" s="573">
        <f t="shared" si="12"/>
        <v>5.8232931726907633E-2</v>
      </c>
      <c r="H49" s="53">
        <v>631</v>
      </c>
      <c r="I49" s="573">
        <f t="shared" si="13"/>
        <v>0.12670682730923694</v>
      </c>
      <c r="J49" s="53">
        <v>1641</v>
      </c>
      <c r="K49" s="573">
        <f t="shared" si="14"/>
        <v>0.32951807228915664</v>
      </c>
      <c r="L49" s="53">
        <v>23</v>
      </c>
      <c r="M49" s="573">
        <f t="shared" si="15"/>
        <v>4.6184738955823293E-3</v>
      </c>
      <c r="N49" s="53">
        <v>22</v>
      </c>
      <c r="O49" s="573">
        <f t="shared" si="16"/>
        <v>4.4176706827309233E-3</v>
      </c>
      <c r="P49" s="53">
        <v>160</v>
      </c>
      <c r="Q49" s="573">
        <f t="shared" si="17"/>
        <v>3.2128514056224897E-2</v>
      </c>
      <c r="R49" s="53">
        <v>133</v>
      </c>
      <c r="S49" s="573">
        <f t="shared" si="18"/>
        <v>2.6706827309236948E-2</v>
      </c>
      <c r="T49" s="53">
        <v>69</v>
      </c>
      <c r="U49" s="573">
        <f t="shared" si="19"/>
        <v>1.3855421686746987E-2</v>
      </c>
      <c r="V49" s="1428">
        <v>4980</v>
      </c>
    </row>
    <row r="50" spans="1:22">
      <c r="A50" s="801">
        <v>2015</v>
      </c>
      <c r="B50" s="58">
        <v>1153</v>
      </c>
      <c r="C50" s="574">
        <f t="shared" si="10"/>
        <v>0.22384003106192973</v>
      </c>
      <c r="D50" s="58">
        <v>837</v>
      </c>
      <c r="E50" s="574">
        <f t="shared" si="11"/>
        <v>0.16249271986022132</v>
      </c>
      <c r="F50" s="58">
        <v>342</v>
      </c>
      <c r="G50" s="574">
        <f t="shared" si="12"/>
        <v>6.6394874781595808E-2</v>
      </c>
      <c r="H50" s="58">
        <v>702</v>
      </c>
      <c r="I50" s="574">
        <f t="shared" si="13"/>
        <v>0.13628421665695981</v>
      </c>
      <c r="J50" s="58">
        <v>1674</v>
      </c>
      <c r="K50" s="574">
        <f t="shared" si="14"/>
        <v>0.32498543972044264</v>
      </c>
      <c r="L50" s="58">
        <v>33</v>
      </c>
      <c r="M50" s="574">
        <f t="shared" si="15"/>
        <v>6.4065230052417002E-3</v>
      </c>
      <c r="N50" s="58">
        <v>18</v>
      </c>
      <c r="O50" s="574">
        <f t="shared" si="16"/>
        <v>3.4944670937682005E-3</v>
      </c>
      <c r="P50" s="58">
        <v>165</v>
      </c>
      <c r="Q50" s="574">
        <f t="shared" si="17"/>
        <v>3.2032615026208501E-2</v>
      </c>
      <c r="R50" s="58">
        <v>133</v>
      </c>
      <c r="S50" s="574">
        <f t="shared" si="18"/>
        <v>2.5820229081731701E-2</v>
      </c>
      <c r="T50" s="58">
        <v>58</v>
      </c>
      <c r="U50" s="574">
        <f t="shared" si="19"/>
        <v>1.1259949524364201E-2</v>
      </c>
      <c r="V50" s="1403">
        <v>5151</v>
      </c>
    </row>
    <row r="51" spans="1:22">
      <c r="A51" s="72">
        <v>2016</v>
      </c>
      <c r="B51" s="53">
        <v>1126</v>
      </c>
      <c r="C51" s="573">
        <f t="shared" si="10"/>
        <v>0.2246608140462889</v>
      </c>
      <c r="D51" s="53">
        <v>822</v>
      </c>
      <c r="E51" s="573">
        <f t="shared" si="11"/>
        <v>0.16400638467677575</v>
      </c>
      <c r="F51" s="53">
        <v>354</v>
      </c>
      <c r="G51" s="573">
        <f t="shared" si="12"/>
        <v>7.0630486831604153E-2</v>
      </c>
      <c r="H51" s="53">
        <v>641</v>
      </c>
      <c r="I51" s="573">
        <f t="shared" si="13"/>
        <v>0.12789305666400638</v>
      </c>
      <c r="J51" s="53">
        <v>1632</v>
      </c>
      <c r="K51" s="573">
        <f t="shared" si="14"/>
        <v>0.32561851556264965</v>
      </c>
      <c r="L51" s="53">
        <v>32</v>
      </c>
      <c r="M51" s="573">
        <f t="shared" si="15"/>
        <v>6.3846767757382286E-3</v>
      </c>
      <c r="N51" s="53">
        <v>25</v>
      </c>
      <c r="O51" s="573">
        <f t="shared" si="16"/>
        <v>4.9880287310454909E-3</v>
      </c>
      <c r="P51" s="53">
        <v>141</v>
      </c>
      <c r="Q51" s="573">
        <f t="shared" si="17"/>
        <v>2.8132482043096568E-2</v>
      </c>
      <c r="R51" s="53">
        <v>149</v>
      </c>
      <c r="S51" s="573">
        <f t="shared" si="18"/>
        <v>2.9728651237031126E-2</v>
      </c>
      <c r="T51" s="53">
        <v>58</v>
      </c>
      <c r="U51" s="573">
        <f t="shared" si="19"/>
        <v>1.1572226656025539E-2</v>
      </c>
      <c r="V51" s="1428">
        <v>5012</v>
      </c>
    </row>
    <row r="52" spans="1:22">
      <c r="A52" s="803">
        <v>2017</v>
      </c>
      <c r="B52" s="58">
        <v>1163</v>
      </c>
      <c r="C52" s="574">
        <f t="shared" si="10"/>
        <v>0.22266896419682175</v>
      </c>
      <c r="D52" s="58">
        <v>862</v>
      </c>
      <c r="E52" s="574">
        <f t="shared" si="11"/>
        <v>0.16503924947348267</v>
      </c>
      <c r="F52" s="58">
        <v>319</v>
      </c>
      <c r="G52" s="574">
        <f t="shared" si="12"/>
        <v>6.1076009955964003E-2</v>
      </c>
      <c r="H52" s="58">
        <v>713</v>
      </c>
      <c r="I52" s="574">
        <f t="shared" si="13"/>
        <v>0.13651158338119854</v>
      </c>
      <c r="J52" s="58">
        <v>1672</v>
      </c>
      <c r="K52" s="574">
        <f t="shared" si="14"/>
        <v>0.32012253494160442</v>
      </c>
      <c r="L52" s="58">
        <v>37</v>
      </c>
      <c r="M52" s="574">
        <f t="shared" si="15"/>
        <v>7.084051311506797E-3</v>
      </c>
      <c r="N52" s="58">
        <v>24</v>
      </c>
      <c r="O52" s="574">
        <f t="shared" si="16"/>
        <v>4.595060310166571E-3</v>
      </c>
      <c r="P52" s="58">
        <v>164</v>
      </c>
      <c r="Q52" s="574">
        <f t="shared" si="17"/>
        <v>3.1399578786138235E-2</v>
      </c>
      <c r="R52" s="58">
        <v>174</v>
      </c>
      <c r="S52" s="574">
        <f t="shared" si="18"/>
        <v>3.331418724870764E-2</v>
      </c>
      <c r="T52" s="58">
        <v>63</v>
      </c>
      <c r="U52" s="574">
        <f t="shared" si="19"/>
        <v>1.2062033314187249E-2</v>
      </c>
      <c r="V52" s="1403">
        <v>5223</v>
      </c>
    </row>
    <row r="53" spans="1:22">
      <c r="A53" s="72">
        <v>2018</v>
      </c>
      <c r="B53" s="53">
        <v>1116</v>
      </c>
      <c r="C53" s="573">
        <f t="shared" si="10"/>
        <v>0.21257142857142858</v>
      </c>
      <c r="D53" s="53">
        <v>853</v>
      </c>
      <c r="E53" s="573">
        <f t="shared" si="11"/>
        <v>0.16247619047619047</v>
      </c>
      <c r="F53" s="53">
        <v>374</v>
      </c>
      <c r="G53" s="573">
        <f t="shared" si="12"/>
        <v>7.1238095238095239E-2</v>
      </c>
      <c r="H53" s="53">
        <v>711</v>
      </c>
      <c r="I53" s="573">
        <f t="shared" si="13"/>
        <v>0.13542857142857143</v>
      </c>
      <c r="J53" s="53">
        <v>1680</v>
      </c>
      <c r="K53" s="573">
        <f t="shared" si="14"/>
        <v>0.32</v>
      </c>
      <c r="L53" s="53">
        <v>42</v>
      </c>
      <c r="M53" s="573">
        <f t="shared" si="15"/>
        <v>8.0000000000000002E-3</v>
      </c>
      <c r="N53" s="53">
        <v>32</v>
      </c>
      <c r="O53" s="573">
        <f t="shared" si="16"/>
        <v>6.0952380952380954E-3</v>
      </c>
      <c r="P53" s="53">
        <v>192</v>
      </c>
      <c r="Q53" s="573">
        <f t="shared" si="17"/>
        <v>3.6571428571428574E-2</v>
      </c>
      <c r="R53" s="53">
        <v>165</v>
      </c>
      <c r="S53" s="573">
        <f t="shared" si="18"/>
        <v>3.1428571428571431E-2</v>
      </c>
      <c r="T53" s="53">
        <v>68</v>
      </c>
      <c r="U53" s="573">
        <f t="shared" si="19"/>
        <v>1.2952380952380953E-2</v>
      </c>
      <c r="V53" s="1428">
        <v>5250</v>
      </c>
    </row>
    <row r="54" spans="1:22">
      <c r="A54" s="805">
        <v>2019</v>
      </c>
      <c r="B54" s="58">
        <v>1109</v>
      </c>
      <c r="C54" s="574">
        <f t="shared" si="10"/>
        <v>0.21039650920129008</v>
      </c>
      <c r="D54" s="58">
        <v>922</v>
      </c>
      <c r="E54" s="574">
        <f t="shared" si="11"/>
        <v>0.17491937013849365</v>
      </c>
      <c r="F54" s="58">
        <v>347</v>
      </c>
      <c r="G54" s="574">
        <f t="shared" si="12"/>
        <v>6.5831910453424403E-2</v>
      </c>
      <c r="H54" s="58">
        <v>734</v>
      </c>
      <c r="I54" s="574">
        <f t="shared" si="13"/>
        <v>0.13925251375450579</v>
      </c>
      <c r="J54" s="58">
        <v>1696</v>
      </c>
      <c r="K54" s="574">
        <f t="shared" si="14"/>
        <v>0.32176057674065645</v>
      </c>
      <c r="L54" s="58">
        <v>32</v>
      </c>
      <c r="M54" s="574">
        <f t="shared" si="15"/>
        <v>6.0709542781255928E-3</v>
      </c>
      <c r="N54" s="58">
        <v>25</v>
      </c>
      <c r="O54" s="574">
        <f t="shared" si="16"/>
        <v>4.7429330297856197E-3</v>
      </c>
      <c r="P54" s="58">
        <v>149</v>
      </c>
      <c r="Q54" s="574">
        <f t="shared" si="17"/>
        <v>2.8267880857522291E-2</v>
      </c>
      <c r="R54" s="58">
        <v>179</v>
      </c>
      <c r="S54" s="574">
        <f t="shared" si="18"/>
        <v>3.3959400493265034E-2</v>
      </c>
      <c r="T54" s="58">
        <v>56</v>
      </c>
      <c r="U54" s="574">
        <f t="shared" si="19"/>
        <v>1.0624169986719787E-2</v>
      </c>
      <c r="V54" s="1403">
        <v>5271</v>
      </c>
    </row>
    <row r="55" spans="1:22">
      <c r="A55" s="820">
        <v>2020</v>
      </c>
      <c r="B55" s="813">
        <v>1121</v>
      </c>
      <c r="C55" s="814">
        <f t="shared" si="10"/>
        <v>0.20625574977000921</v>
      </c>
      <c r="D55" s="813">
        <v>960</v>
      </c>
      <c r="E55" s="814">
        <f t="shared" si="11"/>
        <v>0.17663293468261271</v>
      </c>
      <c r="F55" s="813">
        <v>351</v>
      </c>
      <c r="G55" s="814">
        <f t="shared" si="12"/>
        <v>6.4581416743330261E-2</v>
      </c>
      <c r="H55" s="813">
        <v>801</v>
      </c>
      <c r="I55" s="814">
        <f t="shared" si="13"/>
        <v>0.14737810487580497</v>
      </c>
      <c r="J55" s="813">
        <v>1621</v>
      </c>
      <c r="K55" s="814">
        <f t="shared" si="14"/>
        <v>0.29825206991720332</v>
      </c>
      <c r="L55" s="813">
        <v>47</v>
      </c>
      <c r="M55" s="814">
        <f t="shared" si="15"/>
        <v>8.6476540938362472E-3</v>
      </c>
      <c r="N55" s="813">
        <v>34</v>
      </c>
      <c r="O55" s="814">
        <f t="shared" si="16"/>
        <v>6.2557497700091993E-3</v>
      </c>
      <c r="P55" s="813">
        <v>172</v>
      </c>
      <c r="Q55" s="814">
        <f t="shared" si="17"/>
        <v>3.1646734130634777E-2</v>
      </c>
      <c r="R55" s="813">
        <v>227</v>
      </c>
      <c r="S55" s="814">
        <f t="shared" si="18"/>
        <v>4.1766329346826128E-2</v>
      </c>
      <c r="T55" s="813">
        <v>70</v>
      </c>
      <c r="U55" s="814">
        <f t="shared" si="19"/>
        <v>1.2879484820607176E-2</v>
      </c>
      <c r="V55" s="1428">
        <v>5435</v>
      </c>
    </row>
    <row r="56" spans="1:22">
      <c r="A56" s="948">
        <v>2021</v>
      </c>
      <c r="B56" s="1432">
        <v>1241</v>
      </c>
      <c r="C56" s="574">
        <f t="shared" si="10"/>
        <v>0.21407624633431085</v>
      </c>
      <c r="D56" s="438">
        <v>1005</v>
      </c>
      <c r="E56" s="574">
        <f t="shared" si="11"/>
        <v>0.1733655338968432</v>
      </c>
      <c r="F56" s="438">
        <v>346</v>
      </c>
      <c r="G56" s="574">
        <f t="shared" si="12"/>
        <v>5.968604450577885E-2</v>
      </c>
      <c r="H56" s="438">
        <v>855</v>
      </c>
      <c r="I56" s="574">
        <f t="shared" si="13"/>
        <v>0.14749008107641884</v>
      </c>
      <c r="J56" s="438">
        <v>1687</v>
      </c>
      <c r="K56" s="574">
        <f t="shared" si="14"/>
        <v>0.29101259272037261</v>
      </c>
      <c r="L56" s="438">
        <v>43</v>
      </c>
      <c r="M56" s="574">
        <f t="shared" si="15"/>
        <v>7.4176298085216492E-3</v>
      </c>
      <c r="N56" s="438">
        <v>0</v>
      </c>
      <c r="O56" s="574">
        <f t="shared" si="16"/>
        <v>0</v>
      </c>
      <c r="P56" s="438">
        <v>208</v>
      </c>
      <c r="Q56" s="574">
        <f t="shared" si="17"/>
        <v>3.5880627910988443E-2</v>
      </c>
      <c r="R56" s="438">
        <v>255</v>
      </c>
      <c r="S56" s="574">
        <f t="shared" si="18"/>
        <v>4.398826979472141E-2</v>
      </c>
      <c r="T56" s="438">
        <v>72</v>
      </c>
      <c r="U56" s="574">
        <f t="shared" si="19"/>
        <v>1.2420217353803692E-2</v>
      </c>
      <c r="V56" s="438">
        <v>5797</v>
      </c>
    </row>
    <row r="57" spans="1:22">
      <c r="I57" s="821"/>
    </row>
    <row r="58" spans="1:22">
      <c r="A58" s="2504" t="s">
        <v>421</v>
      </c>
      <c r="B58" s="2504"/>
      <c r="C58" s="2504"/>
      <c r="D58" s="2504"/>
      <c r="E58" s="2504"/>
      <c r="F58" s="2504"/>
      <c r="G58" s="2504"/>
      <c r="H58" s="2504"/>
      <c r="I58" s="2504"/>
      <c r="J58" s="2504"/>
      <c r="K58" s="2504"/>
      <c r="L58" s="2504"/>
      <c r="M58" s="2504"/>
      <c r="N58" s="2504"/>
      <c r="O58" s="2504"/>
      <c r="P58" s="2504"/>
      <c r="Q58" s="2504"/>
      <c r="R58" s="2504"/>
      <c r="S58" s="2504"/>
      <c r="T58" s="2504"/>
      <c r="U58" s="2504"/>
      <c r="V58" s="2504"/>
    </row>
  </sheetData>
  <mergeCells count="29">
    <mergeCell ref="A29:V29"/>
    <mergeCell ref="A1:V1"/>
    <mergeCell ref="A3:A5"/>
    <mergeCell ref="B3:U3"/>
    <mergeCell ref="V3:V5"/>
    <mergeCell ref="B4:C4"/>
    <mergeCell ref="D4:E4"/>
    <mergeCell ref="F4:G4"/>
    <mergeCell ref="H4:I4"/>
    <mergeCell ref="J4:K4"/>
    <mergeCell ref="L4:M4"/>
    <mergeCell ref="N4:O4"/>
    <mergeCell ref="P4:Q4"/>
    <mergeCell ref="R4:S4"/>
    <mergeCell ref="T4:U4"/>
    <mergeCell ref="A58:V58"/>
    <mergeCell ref="A32:A34"/>
    <mergeCell ref="B32:U32"/>
    <mergeCell ref="V32:V34"/>
    <mergeCell ref="B33:C33"/>
    <mergeCell ref="D33:E33"/>
    <mergeCell ref="F33:G33"/>
    <mergeCell ref="H33:I33"/>
    <mergeCell ref="J33:K33"/>
    <mergeCell ref="L33:M33"/>
    <mergeCell ref="N33:O33"/>
    <mergeCell ref="P33:Q33"/>
    <mergeCell ref="R33:S33"/>
    <mergeCell ref="T33:U3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EBB8-2D2D-46B3-9CA7-45015B1F2D23}">
  <dimension ref="A1:P60"/>
  <sheetViews>
    <sheetView workbookViewId="0">
      <selection sqref="A1:XFD1048576"/>
    </sheetView>
  </sheetViews>
  <sheetFormatPr defaultColWidth="9" defaultRowHeight="14"/>
  <cols>
    <col min="1" max="1" width="12.58203125" style="316" customWidth="1"/>
    <col min="2" max="11" width="9.58203125" style="270" customWidth="1"/>
    <col min="12" max="12" width="12.75" style="270" customWidth="1"/>
    <col min="13" max="13" width="9" style="269"/>
    <col min="14" max="16384" width="9" style="270"/>
  </cols>
  <sheetData>
    <row r="1" spans="1:16" ht="25">
      <c r="A1" s="2453" t="s">
        <v>1475</v>
      </c>
      <c r="B1" s="2453"/>
      <c r="C1" s="2453"/>
      <c r="D1" s="2453"/>
      <c r="E1" s="2453"/>
      <c r="F1" s="2453"/>
      <c r="G1" s="2453"/>
      <c r="H1" s="2453"/>
      <c r="I1" s="2453"/>
      <c r="J1" s="2453"/>
      <c r="K1" s="2453"/>
      <c r="L1" s="2453"/>
      <c r="M1" s="268"/>
    </row>
    <row r="3" spans="1:16" ht="17.5" customHeight="1">
      <c r="A3" s="2572" t="s">
        <v>79</v>
      </c>
      <c r="B3" s="2578" t="s">
        <v>213</v>
      </c>
      <c r="C3" s="2579"/>
      <c r="D3" s="2579"/>
      <c r="E3" s="2579"/>
      <c r="F3" s="2579"/>
      <c r="G3" s="2579"/>
      <c r="H3" s="2579"/>
      <c r="I3" s="2579"/>
      <c r="J3" s="2579"/>
      <c r="K3" s="2580"/>
      <c r="L3" s="2575" t="s">
        <v>214</v>
      </c>
      <c r="M3" s="29"/>
    </row>
    <row r="4" spans="1:16" ht="26" customHeight="1">
      <c r="A4" s="2573"/>
      <c r="B4" s="2459" t="s">
        <v>215</v>
      </c>
      <c r="C4" s="2461"/>
      <c r="D4" s="2459" t="s">
        <v>216</v>
      </c>
      <c r="E4" s="2461"/>
      <c r="F4" s="2459" t="s">
        <v>217</v>
      </c>
      <c r="G4" s="2461"/>
      <c r="H4" s="2459" t="s">
        <v>218</v>
      </c>
      <c r="I4" s="2461"/>
      <c r="J4" s="2459" t="s">
        <v>219</v>
      </c>
      <c r="K4" s="2461"/>
      <c r="L4" s="2576"/>
      <c r="M4" s="29"/>
      <c r="N4" s="269"/>
      <c r="O4" s="269"/>
      <c r="P4" s="269"/>
    </row>
    <row r="5" spans="1:16" ht="17.5">
      <c r="A5" s="2574"/>
      <c r="B5" s="46" t="s">
        <v>112</v>
      </c>
      <c r="C5" s="450" t="s">
        <v>86</v>
      </c>
      <c r="D5" s="46" t="s">
        <v>112</v>
      </c>
      <c r="E5" s="450" t="s">
        <v>86</v>
      </c>
      <c r="F5" s="46" t="s">
        <v>112</v>
      </c>
      <c r="G5" s="450" t="s">
        <v>86</v>
      </c>
      <c r="H5" s="451" t="s">
        <v>112</v>
      </c>
      <c r="I5" s="450" t="s">
        <v>86</v>
      </c>
      <c r="J5" s="452" t="s">
        <v>112</v>
      </c>
      <c r="K5" s="450" t="s">
        <v>86</v>
      </c>
      <c r="L5" s="2577"/>
      <c r="M5" s="29"/>
      <c r="N5" s="269"/>
      <c r="O5" s="269"/>
      <c r="P5" s="269"/>
    </row>
    <row r="6" spans="1:16">
      <c r="A6" s="453">
        <v>2000</v>
      </c>
      <c r="B6" s="1428">
        <v>4624</v>
      </c>
      <c r="C6" s="1719">
        <f>B6/L6</f>
        <v>0.98320221135445462</v>
      </c>
      <c r="D6" s="1428">
        <v>83</v>
      </c>
      <c r="E6" s="1719">
        <f>D6/L6</f>
        <v>1.7648309589623646E-2</v>
      </c>
      <c r="F6" s="1401" t="s">
        <v>114</v>
      </c>
      <c r="G6" s="1720"/>
      <c r="H6" s="1428">
        <v>0</v>
      </c>
      <c r="I6" s="1721">
        <f>H6/L6</f>
        <v>0</v>
      </c>
      <c r="J6" s="1400">
        <v>0</v>
      </c>
      <c r="K6" s="1722">
        <f>J6/L6</f>
        <v>0</v>
      </c>
      <c r="L6" s="1723">
        <v>4703</v>
      </c>
      <c r="N6" s="269"/>
      <c r="O6" s="269"/>
      <c r="P6" s="269"/>
    </row>
    <row r="7" spans="1:16">
      <c r="A7" s="98">
        <v>2001</v>
      </c>
      <c r="B7" s="1403">
        <v>4488</v>
      </c>
      <c r="C7" s="1724">
        <f t="shared" ref="C7:C27" si="0">B7/L7</f>
        <v>0.97227036395147315</v>
      </c>
      <c r="D7" s="1403">
        <v>126</v>
      </c>
      <c r="E7" s="1724">
        <f t="shared" ref="E7:E27" si="1">D7/L7</f>
        <v>2.729636048526863E-2</v>
      </c>
      <c r="F7" s="1404" t="s">
        <v>114</v>
      </c>
      <c r="G7" s="1725"/>
      <c r="H7" s="1403">
        <v>0</v>
      </c>
      <c r="I7" s="1726">
        <f t="shared" ref="I7:I12" si="2">H7/L7</f>
        <v>0</v>
      </c>
      <c r="J7" s="1402">
        <v>0</v>
      </c>
      <c r="K7" s="1727">
        <f t="shared" ref="K7:K20" si="3">J7/L7</f>
        <v>0</v>
      </c>
      <c r="L7" s="1728">
        <v>4616</v>
      </c>
      <c r="N7" s="269"/>
      <c r="O7" s="269"/>
      <c r="P7" s="269"/>
    </row>
    <row r="8" spans="1:16">
      <c r="A8" s="92">
        <v>2002</v>
      </c>
      <c r="B8" s="1428">
        <v>4624</v>
      </c>
      <c r="C8" s="1719">
        <f t="shared" si="0"/>
        <v>0.97470489038785835</v>
      </c>
      <c r="D8" s="1428">
        <v>113</v>
      </c>
      <c r="E8" s="1719">
        <f t="shared" si="1"/>
        <v>2.3819561551433388E-2</v>
      </c>
      <c r="F8" s="1428">
        <v>12</v>
      </c>
      <c r="G8" s="1729">
        <f>F8/L8</f>
        <v>2.5295109612141651E-3</v>
      </c>
      <c r="H8" s="1428">
        <v>0</v>
      </c>
      <c r="I8" s="1721">
        <f t="shared" si="2"/>
        <v>0</v>
      </c>
      <c r="J8" s="1400">
        <v>0</v>
      </c>
      <c r="K8" s="1722">
        <f t="shared" si="3"/>
        <v>0</v>
      </c>
      <c r="L8" s="1723">
        <v>4744</v>
      </c>
    </row>
    <row r="9" spans="1:16">
      <c r="A9" s="98">
        <v>2003</v>
      </c>
      <c r="B9" s="1403">
        <v>4751</v>
      </c>
      <c r="C9" s="1724">
        <f t="shared" si="0"/>
        <v>0.97496408783090494</v>
      </c>
      <c r="D9" s="1403">
        <v>125</v>
      </c>
      <c r="E9" s="1724">
        <f t="shared" si="1"/>
        <v>2.5651549353580955E-2</v>
      </c>
      <c r="F9" s="1404" t="s">
        <v>114</v>
      </c>
      <c r="G9" s="1725"/>
      <c r="H9" s="1403">
        <v>0</v>
      </c>
      <c r="I9" s="1726">
        <f t="shared" si="2"/>
        <v>0</v>
      </c>
      <c r="J9" s="1402">
        <v>0</v>
      </c>
      <c r="K9" s="1727">
        <f t="shared" si="3"/>
        <v>0</v>
      </c>
      <c r="L9" s="1728">
        <v>4873</v>
      </c>
    </row>
    <row r="10" spans="1:16">
      <c r="A10" s="92">
        <v>2004</v>
      </c>
      <c r="B10" s="1428">
        <v>4895</v>
      </c>
      <c r="C10" s="1719">
        <f t="shared" si="0"/>
        <v>0.97335454364684826</v>
      </c>
      <c r="D10" s="1428">
        <v>137</v>
      </c>
      <c r="E10" s="1719">
        <f t="shared" si="1"/>
        <v>2.7241996420759595E-2</v>
      </c>
      <c r="F10" s="1428">
        <v>0</v>
      </c>
      <c r="G10" s="1729">
        <f>F10/L10</f>
        <v>0</v>
      </c>
      <c r="H10" s="1428">
        <v>0</v>
      </c>
      <c r="I10" s="1721">
        <f t="shared" si="2"/>
        <v>0</v>
      </c>
      <c r="J10" s="1400">
        <v>0</v>
      </c>
      <c r="K10" s="1722">
        <f t="shared" si="3"/>
        <v>0</v>
      </c>
      <c r="L10" s="1723">
        <v>5029</v>
      </c>
    </row>
    <row r="11" spans="1:16">
      <c r="A11" s="98">
        <v>2005</v>
      </c>
      <c r="B11" s="1403">
        <v>4945</v>
      </c>
      <c r="C11" s="1724">
        <f t="shared" si="0"/>
        <v>0.97553758137699742</v>
      </c>
      <c r="D11" s="1403">
        <v>125</v>
      </c>
      <c r="E11" s="1724">
        <f t="shared" si="1"/>
        <v>2.4659696192542907E-2</v>
      </c>
      <c r="F11" s="1404" t="s">
        <v>114</v>
      </c>
      <c r="G11" s="1725"/>
      <c r="H11" s="1403">
        <v>0</v>
      </c>
      <c r="I11" s="1726">
        <f t="shared" si="2"/>
        <v>0</v>
      </c>
      <c r="J11" s="1402">
        <v>0</v>
      </c>
      <c r="K11" s="1727">
        <f t="shared" si="3"/>
        <v>0</v>
      </c>
      <c r="L11" s="1728">
        <v>5069</v>
      </c>
    </row>
    <row r="12" spans="1:16">
      <c r="A12" s="92">
        <v>2006</v>
      </c>
      <c r="B12" s="1428">
        <v>5040</v>
      </c>
      <c r="C12" s="1719">
        <f t="shared" si="0"/>
        <v>0.97372488408037094</v>
      </c>
      <c r="D12" s="1428">
        <v>137</v>
      </c>
      <c r="E12" s="1719">
        <f t="shared" si="1"/>
        <v>2.6468315301391036E-2</v>
      </c>
      <c r="F12" s="1428">
        <v>0</v>
      </c>
      <c r="G12" s="1729">
        <f>F12/L12</f>
        <v>0</v>
      </c>
      <c r="H12" s="1428">
        <v>0</v>
      </c>
      <c r="I12" s="1721">
        <f t="shared" si="2"/>
        <v>0</v>
      </c>
      <c r="J12" s="1400">
        <v>0</v>
      </c>
      <c r="K12" s="1722">
        <f t="shared" si="3"/>
        <v>0</v>
      </c>
      <c r="L12" s="1723">
        <v>5176</v>
      </c>
    </row>
    <row r="13" spans="1:16">
      <c r="A13" s="98">
        <v>2007</v>
      </c>
      <c r="B13" s="1403">
        <v>5144</v>
      </c>
      <c r="C13" s="1724">
        <f t="shared" si="0"/>
        <v>0.97387353275274513</v>
      </c>
      <c r="D13" s="1403">
        <v>137</v>
      </c>
      <c r="E13" s="1724">
        <f t="shared" si="1"/>
        <v>2.5937145020825444E-2</v>
      </c>
      <c r="F13" s="1404" t="s">
        <v>114</v>
      </c>
      <c r="G13" s="1725"/>
      <c r="H13" s="1404" t="s">
        <v>114</v>
      </c>
      <c r="I13" s="917"/>
      <c r="J13" s="1402">
        <v>0</v>
      </c>
      <c r="K13" s="1727">
        <f t="shared" si="3"/>
        <v>0</v>
      </c>
      <c r="L13" s="1728">
        <v>5282</v>
      </c>
    </row>
    <row r="14" spans="1:16">
      <c r="A14" s="92">
        <v>2008</v>
      </c>
      <c r="B14" s="1428">
        <v>5252</v>
      </c>
      <c r="C14" s="1719">
        <f t="shared" si="0"/>
        <v>0.9780260707635009</v>
      </c>
      <c r="D14" s="1428">
        <v>119</v>
      </c>
      <c r="E14" s="1719">
        <f t="shared" si="1"/>
        <v>2.2160148975791435E-2</v>
      </c>
      <c r="F14" s="1401" t="s">
        <v>114</v>
      </c>
      <c r="G14" s="1730"/>
      <c r="H14" s="1428">
        <v>0</v>
      </c>
      <c r="I14" s="1721">
        <f t="shared" ref="I14:I27" si="4">H14/L14</f>
        <v>0</v>
      </c>
      <c r="J14" s="1400">
        <v>0</v>
      </c>
      <c r="K14" s="1722">
        <f t="shared" si="3"/>
        <v>0</v>
      </c>
      <c r="L14" s="1723">
        <v>5370</v>
      </c>
    </row>
    <row r="15" spans="1:16">
      <c r="A15" s="98">
        <v>2009</v>
      </c>
      <c r="B15" s="1403">
        <v>5202</v>
      </c>
      <c r="C15" s="1724">
        <f t="shared" si="0"/>
        <v>0.96889551126839257</v>
      </c>
      <c r="D15" s="1403">
        <v>163</v>
      </c>
      <c r="E15" s="1724">
        <f t="shared" si="1"/>
        <v>3.0359471037437139E-2</v>
      </c>
      <c r="F15" s="1404" t="s">
        <v>114</v>
      </c>
      <c r="G15" s="1725"/>
      <c r="H15" s="1403">
        <v>0</v>
      </c>
      <c r="I15" s="1726">
        <f t="shared" si="4"/>
        <v>0</v>
      </c>
      <c r="J15" s="1402">
        <v>0</v>
      </c>
      <c r="K15" s="1727">
        <f t="shared" si="3"/>
        <v>0</v>
      </c>
      <c r="L15" s="1728">
        <v>5369</v>
      </c>
    </row>
    <row r="16" spans="1:16">
      <c r="A16" s="92">
        <v>2010</v>
      </c>
      <c r="B16" s="1428">
        <v>4991</v>
      </c>
      <c r="C16" s="1719">
        <f t="shared" si="0"/>
        <v>0.97747747747747749</v>
      </c>
      <c r="D16" s="1428">
        <v>109</v>
      </c>
      <c r="E16" s="1719">
        <f t="shared" si="1"/>
        <v>2.1347434390912651E-2</v>
      </c>
      <c r="F16" s="1428">
        <v>10</v>
      </c>
      <c r="G16" s="1729">
        <f>F16/L16</f>
        <v>1.9584802193497847E-3</v>
      </c>
      <c r="H16" s="1428">
        <v>0</v>
      </c>
      <c r="I16" s="1721">
        <f t="shared" si="4"/>
        <v>0</v>
      </c>
      <c r="J16" s="1400">
        <v>0</v>
      </c>
      <c r="K16" s="1722">
        <f t="shared" si="3"/>
        <v>0</v>
      </c>
      <c r="L16" s="1723">
        <v>5106</v>
      </c>
    </row>
    <row r="17" spans="1:12">
      <c r="A17" s="98">
        <v>2011</v>
      </c>
      <c r="B17" s="1403">
        <v>4979</v>
      </c>
      <c r="C17" s="1724">
        <f t="shared" si="0"/>
        <v>0.97246093749999996</v>
      </c>
      <c r="D17" s="1403">
        <v>140</v>
      </c>
      <c r="E17" s="1724">
        <f t="shared" si="1"/>
        <v>2.734375E-2</v>
      </c>
      <c r="F17" s="1404" t="s">
        <v>114</v>
      </c>
      <c r="G17" s="1725"/>
      <c r="H17" s="1403">
        <v>0</v>
      </c>
      <c r="I17" s="1726">
        <f t="shared" si="4"/>
        <v>0</v>
      </c>
      <c r="J17" s="1402">
        <v>0</v>
      </c>
      <c r="K17" s="1727">
        <f t="shared" si="3"/>
        <v>0</v>
      </c>
      <c r="L17" s="1728">
        <v>5120</v>
      </c>
    </row>
    <row r="18" spans="1:12">
      <c r="A18" s="92">
        <v>2012</v>
      </c>
      <c r="B18" s="1428">
        <v>4900</v>
      </c>
      <c r="C18" s="1719">
        <f t="shared" si="0"/>
        <v>0.97357440890125169</v>
      </c>
      <c r="D18" s="1428">
        <v>133</v>
      </c>
      <c r="E18" s="1719">
        <f t="shared" si="1"/>
        <v>2.6425591098748261E-2</v>
      </c>
      <c r="F18" s="1401" t="s">
        <v>114</v>
      </c>
      <c r="G18" s="1730"/>
      <c r="H18" s="1428">
        <v>0</v>
      </c>
      <c r="I18" s="1721">
        <f t="shared" si="4"/>
        <v>0</v>
      </c>
      <c r="J18" s="1400">
        <v>0</v>
      </c>
      <c r="K18" s="1722">
        <f t="shared" si="3"/>
        <v>0</v>
      </c>
      <c r="L18" s="1723">
        <v>5033</v>
      </c>
    </row>
    <row r="19" spans="1:12">
      <c r="A19" s="98">
        <v>2013</v>
      </c>
      <c r="B19" s="1403">
        <v>4922</v>
      </c>
      <c r="C19" s="1724">
        <f t="shared" si="0"/>
        <v>0.97157520726411373</v>
      </c>
      <c r="D19" s="1403">
        <v>138</v>
      </c>
      <c r="E19" s="1724">
        <f t="shared" si="1"/>
        <v>2.7240426371891037E-2</v>
      </c>
      <c r="F19" s="1404" t="s">
        <v>114</v>
      </c>
      <c r="G19" s="1725"/>
      <c r="H19" s="1403">
        <v>0</v>
      </c>
      <c r="I19" s="1726">
        <f t="shared" si="4"/>
        <v>0</v>
      </c>
      <c r="J19" s="1402">
        <v>0</v>
      </c>
      <c r="K19" s="1727">
        <f t="shared" si="3"/>
        <v>0</v>
      </c>
      <c r="L19" s="1728">
        <v>5066</v>
      </c>
    </row>
    <row r="20" spans="1:12">
      <c r="A20" s="92">
        <v>2014</v>
      </c>
      <c r="B20" s="1428">
        <v>4601</v>
      </c>
      <c r="C20" s="1719">
        <f t="shared" si="0"/>
        <v>0.96781657551535549</v>
      </c>
      <c r="D20" s="1428">
        <v>136</v>
      </c>
      <c r="E20" s="1719">
        <f t="shared" si="1"/>
        <v>2.8607488430795119E-2</v>
      </c>
      <c r="F20" s="1401" t="s">
        <v>114</v>
      </c>
      <c r="G20" s="1730"/>
      <c r="H20" s="1428">
        <v>0</v>
      </c>
      <c r="I20" s="1721">
        <f t="shared" si="4"/>
        <v>0</v>
      </c>
      <c r="J20" s="1400">
        <v>0</v>
      </c>
      <c r="K20" s="1722">
        <f t="shared" si="3"/>
        <v>0</v>
      </c>
      <c r="L20" s="1723">
        <v>4754</v>
      </c>
    </row>
    <row r="21" spans="1:12">
      <c r="A21" s="98">
        <v>2015</v>
      </c>
      <c r="B21" s="1403">
        <v>4681</v>
      </c>
      <c r="C21" s="1724">
        <f t="shared" si="0"/>
        <v>0.97176665974673038</v>
      </c>
      <c r="D21" s="1403">
        <v>133</v>
      </c>
      <c r="E21" s="1724">
        <f t="shared" si="1"/>
        <v>2.7610545982976957E-2</v>
      </c>
      <c r="F21" s="1404" t="s">
        <v>114</v>
      </c>
      <c r="G21" s="1725"/>
      <c r="H21" s="1403">
        <v>0</v>
      </c>
      <c r="I21" s="1726">
        <f t="shared" si="4"/>
        <v>0</v>
      </c>
      <c r="J21" s="1493" t="s">
        <v>114</v>
      </c>
      <c r="K21" s="1731"/>
      <c r="L21" s="1728">
        <v>4817</v>
      </c>
    </row>
    <row r="22" spans="1:12">
      <c r="A22" s="460">
        <v>2016</v>
      </c>
      <c r="B22" s="1428">
        <v>4522</v>
      </c>
      <c r="C22" s="1719">
        <f t="shared" si="0"/>
        <v>0.96623931623931625</v>
      </c>
      <c r="D22" s="1428">
        <v>147</v>
      </c>
      <c r="E22" s="1719">
        <f t="shared" si="1"/>
        <v>3.141025641025641E-2</v>
      </c>
      <c r="F22" s="1401" t="s">
        <v>114</v>
      </c>
      <c r="G22" s="1730"/>
      <c r="H22" s="1428">
        <v>0</v>
      </c>
      <c r="I22" s="1721">
        <f t="shared" si="4"/>
        <v>0</v>
      </c>
      <c r="J22" s="1400">
        <v>0</v>
      </c>
      <c r="K22" s="1722">
        <f t="shared" ref="K22:K27" si="5">J22/L22</f>
        <v>0</v>
      </c>
      <c r="L22" s="1723">
        <v>4680</v>
      </c>
    </row>
    <row r="23" spans="1:12">
      <c r="A23" s="98">
        <v>2017</v>
      </c>
      <c r="B23" s="1403">
        <v>4426</v>
      </c>
      <c r="C23" s="1724">
        <f t="shared" si="0"/>
        <v>0.9636403222294796</v>
      </c>
      <c r="D23" s="1403">
        <v>155</v>
      </c>
      <c r="E23" s="1724">
        <f t="shared" si="1"/>
        <v>3.3747006313956017E-2</v>
      </c>
      <c r="F23" s="1404" t="s">
        <v>114</v>
      </c>
      <c r="G23" s="1725"/>
      <c r="H23" s="1403">
        <v>0</v>
      </c>
      <c r="I23" s="1726">
        <f t="shared" si="4"/>
        <v>0</v>
      </c>
      <c r="J23" s="1402">
        <v>0</v>
      </c>
      <c r="K23" s="1727">
        <f t="shared" si="5"/>
        <v>0</v>
      </c>
      <c r="L23" s="1728">
        <v>4593</v>
      </c>
    </row>
    <row r="24" spans="1:12">
      <c r="A24" s="60">
        <v>2018</v>
      </c>
      <c r="B24" s="1428">
        <v>4370</v>
      </c>
      <c r="C24" s="1719">
        <f t="shared" si="0"/>
        <v>0.97522874358402145</v>
      </c>
      <c r="D24" s="1428">
        <v>118</v>
      </c>
      <c r="E24" s="1719">
        <f t="shared" si="1"/>
        <v>2.6333407721490738E-2</v>
      </c>
      <c r="F24" s="1401" t="s">
        <v>114</v>
      </c>
      <c r="G24" s="1730"/>
      <c r="H24" s="1428">
        <v>0</v>
      </c>
      <c r="I24" s="1721">
        <f t="shared" si="4"/>
        <v>0</v>
      </c>
      <c r="J24" s="1400">
        <v>0</v>
      </c>
      <c r="K24" s="1722">
        <f t="shared" si="5"/>
        <v>0</v>
      </c>
      <c r="L24" s="1723">
        <v>4481</v>
      </c>
    </row>
    <row r="25" spans="1:12">
      <c r="A25" s="73">
        <v>2019</v>
      </c>
      <c r="B25" s="1403">
        <v>4341</v>
      </c>
      <c r="C25" s="1724">
        <f t="shared" si="0"/>
        <v>0.9757248819959542</v>
      </c>
      <c r="D25" s="1403">
        <v>109</v>
      </c>
      <c r="E25" s="1724">
        <f t="shared" si="1"/>
        <v>2.4499887615194425E-2</v>
      </c>
      <c r="F25" s="1404" t="s">
        <v>114</v>
      </c>
      <c r="G25" s="1725"/>
      <c r="H25" s="1403">
        <v>0</v>
      </c>
      <c r="I25" s="1726">
        <f t="shared" si="4"/>
        <v>0</v>
      </c>
      <c r="J25" s="1402">
        <v>0</v>
      </c>
      <c r="K25" s="1727">
        <f t="shared" si="5"/>
        <v>0</v>
      </c>
      <c r="L25" s="1728">
        <v>4449</v>
      </c>
    </row>
    <row r="26" spans="1:12">
      <c r="A26" s="597">
        <v>2020</v>
      </c>
      <c r="B26" s="1428">
        <v>4086</v>
      </c>
      <c r="C26" s="1732">
        <f t="shared" si="0"/>
        <v>0.97424892703862664</v>
      </c>
      <c r="D26" s="1733">
        <v>104</v>
      </c>
      <c r="E26" s="1732">
        <f t="shared" si="1"/>
        <v>2.479732951835956E-2</v>
      </c>
      <c r="F26" s="1401" t="s">
        <v>114</v>
      </c>
      <c r="G26" s="1734"/>
      <c r="H26" s="1428">
        <v>0</v>
      </c>
      <c r="I26" s="1721">
        <f t="shared" si="4"/>
        <v>0</v>
      </c>
      <c r="J26" s="1400">
        <v>0</v>
      </c>
      <c r="K26" s="1722">
        <f t="shared" si="5"/>
        <v>0</v>
      </c>
      <c r="L26" s="1723">
        <v>4194</v>
      </c>
    </row>
    <row r="27" spans="1:12">
      <c r="A27" s="803">
        <v>2021</v>
      </c>
      <c r="B27" s="1403">
        <v>4265</v>
      </c>
      <c r="C27" s="1735">
        <f t="shared" si="0"/>
        <v>0.97329986307622085</v>
      </c>
      <c r="D27" s="1512">
        <v>122</v>
      </c>
      <c r="E27" s="1735">
        <f t="shared" si="1"/>
        <v>2.7841168416248289E-2</v>
      </c>
      <c r="F27" s="1403">
        <v>0</v>
      </c>
      <c r="G27" s="1736">
        <f>F27/L27</f>
        <v>0</v>
      </c>
      <c r="H27" s="1403">
        <v>0</v>
      </c>
      <c r="I27" s="1726">
        <f t="shared" si="4"/>
        <v>0</v>
      </c>
      <c r="J27" s="1402">
        <v>0</v>
      </c>
      <c r="K27" s="1727">
        <f t="shared" si="5"/>
        <v>0</v>
      </c>
      <c r="L27" s="1728">
        <v>4382</v>
      </c>
    </row>
    <row r="28" spans="1:12">
      <c r="A28" s="2546" t="s">
        <v>184</v>
      </c>
      <c r="B28" s="2547"/>
      <c r="C28" s="2547"/>
      <c r="D28" s="2547"/>
      <c r="E28" s="2547"/>
      <c r="F28" s="2547"/>
      <c r="G28" s="2547"/>
      <c r="H28" s="2547"/>
      <c r="I28" s="2547"/>
      <c r="J28" s="2547"/>
      <c r="K28" s="2547"/>
      <c r="L28" s="2548"/>
    </row>
    <row r="29" spans="1:12">
      <c r="A29" s="22"/>
      <c r="B29" s="84"/>
      <c r="C29" s="84"/>
      <c r="D29" s="461"/>
      <c r="E29" s="461"/>
      <c r="F29" s="461"/>
      <c r="G29" s="461"/>
      <c r="H29" s="461"/>
      <c r="I29" s="461"/>
      <c r="J29" s="461"/>
      <c r="K29" s="461"/>
    </row>
    <row r="30" spans="1:12">
      <c r="A30" s="2464" t="s">
        <v>220</v>
      </c>
      <c r="B30" s="2464"/>
      <c r="C30" s="2464"/>
      <c r="D30" s="2464"/>
      <c r="E30" s="2464"/>
      <c r="F30" s="2464"/>
      <c r="G30" s="2464"/>
      <c r="H30" s="2464"/>
      <c r="I30" s="2464"/>
      <c r="J30" s="2464"/>
      <c r="K30" s="2464"/>
      <c r="L30" s="2464"/>
    </row>
    <row r="33" spans="1:13" ht="17.5" customHeight="1">
      <c r="A33" s="2572" t="s">
        <v>79</v>
      </c>
      <c r="B33" s="2490" t="s">
        <v>221</v>
      </c>
      <c r="C33" s="2491"/>
      <c r="D33" s="2491"/>
      <c r="E33" s="2491"/>
      <c r="F33" s="2491"/>
      <c r="G33" s="2491"/>
      <c r="H33" s="2491"/>
      <c r="I33" s="2491"/>
      <c r="J33" s="2491"/>
      <c r="K33" s="2532"/>
      <c r="L33" s="2575" t="s">
        <v>1476</v>
      </c>
      <c r="M33" s="29"/>
    </row>
    <row r="34" spans="1:13" ht="26" customHeight="1">
      <c r="A34" s="2573"/>
      <c r="B34" s="2457" t="s">
        <v>215</v>
      </c>
      <c r="C34" s="2570"/>
      <c r="D34" s="2458" t="s">
        <v>216</v>
      </c>
      <c r="E34" s="2570"/>
      <c r="F34" s="2458" t="s">
        <v>217</v>
      </c>
      <c r="G34" s="2570"/>
      <c r="H34" s="2457" t="s">
        <v>218</v>
      </c>
      <c r="I34" s="2570"/>
      <c r="J34" s="2459" t="s">
        <v>219</v>
      </c>
      <c r="K34" s="2461"/>
      <c r="L34" s="2576"/>
      <c r="M34" s="29"/>
    </row>
    <row r="35" spans="1:13" ht="17.5">
      <c r="A35" s="2574"/>
      <c r="B35" s="46" t="s">
        <v>112</v>
      </c>
      <c r="C35" s="450" t="s">
        <v>86</v>
      </c>
      <c r="D35" s="462" t="s">
        <v>112</v>
      </c>
      <c r="E35" s="450" t="s">
        <v>86</v>
      </c>
      <c r="F35" s="462" t="s">
        <v>112</v>
      </c>
      <c r="G35" s="450" t="s">
        <v>86</v>
      </c>
      <c r="H35" s="451" t="s">
        <v>112</v>
      </c>
      <c r="I35" s="450" t="s">
        <v>86</v>
      </c>
      <c r="J35" s="1737" t="s">
        <v>112</v>
      </c>
      <c r="K35" s="450" t="s">
        <v>86</v>
      </c>
      <c r="L35" s="2577"/>
      <c r="M35" s="29"/>
    </row>
    <row r="36" spans="1:13">
      <c r="A36" s="453">
        <v>2000</v>
      </c>
      <c r="B36" s="1661">
        <v>17234</v>
      </c>
      <c r="C36" s="1719">
        <f>B36/L36</f>
        <v>0.98440623750499801</v>
      </c>
      <c r="D36" s="1661">
        <v>375</v>
      </c>
      <c r="E36" s="1719">
        <f t="shared" ref="E36:E57" si="6">D36/L36</f>
        <v>2.1420003427200549E-2</v>
      </c>
      <c r="F36" s="1661">
        <v>24</v>
      </c>
      <c r="G36" s="1719">
        <f t="shared" ref="G36:G40" si="7">F36/L36</f>
        <v>1.3708802193408351E-3</v>
      </c>
      <c r="H36" s="1661">
        <v>0</v>
      </c>
      <c r="I36" s="1738">
        <f>H36/L36</f>
        <v>0</v>
      </c>
      <c r="J36" s="1661">
        <v>0</v>
      </c>
      <c r="K36" s="1739">
        <f>J36/L36</f>
        <v>0</v>
      </c>
      <c r="L36" s="1400">
        <v>17507</v>
      </c>
    </row>
    <row r="37" spans="1:13">
      <c r="A37" s="98">
        <v>2001</v>
      </c>
      <c r="B37" s="1665">
        <v>16663</v>
      </c>
      <c r="C37" s="1724">
        <f t="shared" ref="C37:C57" si="8">B37/L37</f>
        <v>0.97770345596432551</v>
      </c>
      <c r="D37" s="1665">
        <v>448</v>
      </c>
      <c r="E37" s="1724">
        <f t="shared" si="6"/>
        <v>2.6286451915742533E-2</v>
      </c>
      <c r="F37" s="1665">
        <v>13</v>
      </c>
      <c r="G37" s="1736">
        <f t="shared" si="7"/>
        <v>7.6277650648360034E-4</v>
      </c>
      <c r="H37" s="1665">
        <v>0</v>
      </c>
      <c r="I37" s="1740">
        <f t="shared" ref="I37:I40" si="9">H37/L37</f>
        <v>0</v>
      </c>
      <c r="J37" s="1665">
        <v>0</v>
      </c>
      <c r="K37" s="1741">
        <f t="shared" ref="K37:K50" si="10">J37/L37</f>
        <v>0</v>
      </c>
      <c r="L37" s="1402">
        <v>17043</v>
      </c>
    </row>
    <row r="38" spans="1:13">
      <c r="A38" s="92">
        <v>2002</v>
      </c>
      <c r="B38" s="1661">
        <v>16982</v>
      </c>
      <c r="C38" s="1719">
        <f t="shared" si="8"/>
        <v>0.97340364553479308</v>
      </c>
      <c r="D38" s="1661">
        <v>487</v>
      </c>
      <c r="E38" s="1719">
        <f t="shared" si="6"/>
        <v>2.7914708242577094E-2</v>
      </c>
      <c r="F38" s="1661">
        <v>41</v>
      </c>
      <c r="G38" s="1729">
        <f t="shared" si="7"/>
        <v>2.3501089074859567E-3</v>
      </c>
      <c r="H38" s="1661">
        <v>0</v>
      </c>
      <c r="I38" s="1738">
        <f t="shared" si="9"/>
        <v>0</v>
      </c>
      <c r="J38" s="1661">
        <v>0</v>
      </c>
      <c r="K38" s="1739">
        <f t="shared" si="10"/>
        <v>0</v>
      </c>
      <c r="L38" s="1400">
        <v>17446</v>
      </c>
    </row>
    <row r="39" spans="1:13">
      <c r="A39" s="98">
        <v>2003</v>
      </c>
      <c r="B39" s="1665">
        <v>17607</v>
      </c>
      <c r="C39" s="1724">
        <f t="shared" si="8"/>
        <v>0.97480899125235299</v>
      </c>
      <c r="D39" s="1665">
        <v>516</v>
      </c>
      <c r="E39" s="1724">
        <f t="shared" si="6"/>
        <v>2.8568264865463405E-2</v>
      </c>
      <c r="F39" s="1665">
        <v>18</v>
      </c>
      <c r="G39" s="1736">
        <f t="shared" si="7"/>
        <v>9.9656737902779316E-4</v>
      </c>
      <c r="H39" s="1665">
        <v>0</v>
      </c>
      <c r="I39" s="1740">
        <f t="shared" si="9"/>
        <v>0</v>
      </c>
      <c r="J39" s="1665">
        <v>0</v>
      </c>
      <c r="K39" s="1741">
        <f t="shared" si="10"/>
        <v>0</v>
      </c>
      <c r="L39" s="1402">
        <v>18062</v>
      </c>
    </row>
    <row r="40" spans="1:13">
      <c r="A40" s="92">
        <v>2004</v>
      </c>
      <c r="B40" s="1661">
        <v>17763</v>
      </c>
      <c r="C40" s="1719">
        <f t="shared" si="8"/>
        <v>0.97395547757429546</v>
      </c>
      <c r="D40" s="1661">
        <v>512</v>
      </c>
      <c r="E40" s="1719">
        <f t="shared" si="6"/>
        <v>2.8073253646233139E-2</v>
      </c>
      <c r="F40" s="1661">
        <v>21</v>
      </c>
      <c r="G40" s="1729">
        <f t="shared" si="7"/>
        <v>1.151442044083781E-3</v>
      </c>
      <c r="H40" s="1661">
        <v>0</v>
      </c>
      <c r="I40" s="1738">
        <f t="shared" si="9"/>
        <v>0</v>
      </c>
      <c r="J40" s="1661">
        <v>0</v>
      </c>
      <c r="K40" s="1739">
        <f t="shared" si="10"/>
        <v>0</v>
      </c>
      <c r="L40" s="1400">
        <v>18238</v>
      </c>
    </row>
    <row r="41" spans="1:13">
      <c r="A41" s="98">
        <v>2005</v>
      </c>
      <c r="B41" s="1665">
        <v>17410</v>
      </c>
      <c r="C41" s="1724">
        <f t="shared" si="8"/>
        <v>0.97365919132039591</v>
      </c>
      <c r="D41" s="1665">
        <v>500</v>
      </c>
      <c r="E41" s="1724">
        <f t="shared" si="6"/>
        <v>2.7962641910407697E-2</v>
      </c>
      <c r="F41" s="1742" t="s">
        <v>114</v>
      </c>
      <c r="G41" s="1725"/>
      <c r="H41" s="1742" t="s">
        <v>114</v>
      </c>
      <c r="I41" s="1743"/>
      <c r="J41" s="1665">
        <v>0</v>
      </c>
      <c r="K41" s="1741">
        <f t="shared" si="10"/>
        <v>0</v>
      </c>
      <c r="L41" s="1402">
        <v>17881</v>
      </c>
    </row>
    <row r="42" spans="1:13">
      <c r="A42" s="92">
        <v>2006</v>
      </c>
      <c r="B42" s="1661">
        <v>18423</v>
      </c>
      <c r="C42" s="1719">
        <f t="shared" si="8"/>
        <v>0.97337137422729436</v>
      </c>
      <c r="D42" s="1661">
        <v>537</v>
      </c>
      <c r="E42" s="1719">
        <f t="shared" si="6"/>
        <v>2.8372166745918529E-2</v>
      </c>
      <c r="F42" s="1661">
        <v>26</v>
      </c>
      <c r="G42" s="1729">
        <f t="shared" ref="G42:G55" si="11">F42/L42</f>
        <v>1.3736989485919585E-3</v>
      </c>
      <c r="H42" s="1661">
        <v>0</v>
      </c>
      <c r="I42" s="1738">
        <f>H42/L42</f>
        <v>0</v>
      </c>
      <c r="J42" s="1661">
        <v>0</v>
      </c>
      <c r="K42" s="1739">
        <f t="shared" si="10"/>
        <v>0</v>
      </c>
      <c r="L42" s="1400">
        <v>18927</v>
      </c>
    </row>
    <row r="43" spans="1:13">
      <c r="A43" s="98">
        <v>2007</v>
      </c>
      <c r="B43" s="1665">
        <v>18625</v>
      </c>
      <c r="C43" s="1724">
        <f t="shared" si="8"/>
        <v>0.97615303983228507</v>
      </c>
      <c r="D43" s="1665">
        <v>511</v>
      </c>
      <c r="E43" s="1724">
        <f t="shared" si="6"/>
        <v>2.6781970649895178E-2</v>
      </c>
      <c r="F43" s="1665">
        <v>15</v>
      </c>
      <c r="G43" s="1736">
        <f t="shared" si="11"/>
        <v>7.8616352201257866E-4</v>
      </c>
      <c r="H43" s="1742" t="s">
        <v>114</v>
      </c>
      <c r="I43" s="1743"/>
      <c r="J43" s="1665">
        <v>0</v>
      </c>
      <c r="K43" s="1741">
        <f t="shared" si="10"/>
        <v>0</v>
      </c>
      <c r="L43" s="1402">
        <v>19080</v>
      </c>
    </row>
    <row r="44" spans="1:13">
      <c r="A44" s="92">
        <v>2008</v>
      </c>
      <c r="B44" s="1661">
        <v>18862</v>
      </c>
      <c r="C44" s="1719">
        <f t="shared" si="8"/>
        <v>0.97141679971159289</v>
      </c>
      <c r="D44" s="1661">
        <v>580</v>
      </c>
      <c r="E44" s="1719">
        <f t="shared" si="6"/>
        <v>2.9870731832929907E-2</v>
      </c>
      <c r="F44" s="1661">
        <v>15</v>
      </c>
      <c r="G44" s="1729">
        <f t="shared" si="11"/>
        <v>7.7251892671370451E-4</v>
      </c>
      <c r="H44" s="1744" t="s">
        <v>114</v>
      </c>
      <c r="I44" s="1745"/>
      <c r="J44" s="1661">
        <v>0</v>
      </c>
      <c r="K44" s="1739">
        <f t="shared" si="10"/>
        <v>0</v>
      </c>
      <c r="L44" s="1400">
        <v>19417</v>
      </c>
    </row>
    <row r="45" spans="1:13">
      <c r="A45" s="98">
        <v>2009</v>
      </c>
      <c r="B45" s="1665">
        <v>18275</v>
      </c>
      <c r="C45" s="1724">
        <f t="shared" si="8"/>
        <v>0.96985618001379825</v>
      </c>
      <c r="D45" s="1665">
        <v>586</v>
      </c>
      <c r="E45" s="1724">
        <f t="shared" si="6"/>
        <v>3.1099081887172954E-2</v>
      </c>
      <c r="F45" s="1665">
        <v>26</v>
      </c>
      <c r="G45" s="1736">
        <f t="shared" si="11"/>
        <v>1.3798227458472643E-3</v>
      </c>
      <c r="H45" s="1742" t="s">
        <v>114</v>
      </c>
      <c r="I45" s="1743"/>
      <c r="J45" s="1665">
        <v>0</v>
      </c>
      <c r="K45" s="1741">
        <f t="shared" si="10"/>
        <v>0</v>
      </c>
      <c r="L45" s="1402">
        <v>18843</v>
      </c>
    </row>
    <row r="46" spans="1:13">
      <c r="A46" s="92">
        <v>2010</v>
      </c>
      <c r="B46" s="1661">
        <v>18365</v>
      </c>
      <c r="C46" s="1719">
        <f t="shared" si="8"/>
        <v>0.97117927022739292</v>
      </c>
      <c r="D46" s="1661">
        <v>564</v>
      </c>
      <c r="E46" s="1719">
        <f t="shared" si="6"/>
        <v>2.9825489159175041E-2</v>
      </c>
      <c r="F46" s="1661">
        <v>18</v>
      </c>
      <c r="G46" s="1729">
        <f t="shared" si="11"/>
        <v>9.5187731359069275E-4</v>
      </c>
      <c r="H46" s="1661">
        <v>0</v>
      </c>
      <c r="I46" s="1738">
        <f t="shared" ref="I46:I57" si="12">H46/L46</f>
        <v>0</v>
      </c>
      <c r="J46" s="1661">
        <v>0</v>
      </c>
      <c r="K46" s="1739">
        <f t="shared" si="10"/>
        <v>0</v>
      </c>
      <c r="L46" s="1400">
        <v>18910</v>
      </c>
    </row>
    <row r="47" spans="1:13">
      <c r="A47" s="98">
        <v>2011</v>
      </c>
      <c r="B47" s="1665">
        <v>18364</v>
      </c>
      <c r="C47" s="1724">
        <f t="shared" si="8"/>
        <v>0.97107503569351172</v>
      </c>
      <c r="D47" s="1665">
        <v>586</v>
      </c>
      <c r="E47" s="1724">
        <f t="shared" si="6"/>
        <v>3.098725609433663E-2</v>
      </c>
      <c r="F47" s="1665">
        <v>21</v>
      </c>
      <c r="G47" s="1736">
        <f t="shared" si="11"/>
        <v>1.1104648088414151E-3</v>
      </c>
      <c r="H47" s="1665">
        <v>0</v>
      </c>
      <c r="I47" s="1740">
        <f t="shared" si="12"/>
        <v>0</v>
      </c>
      <c r="J47" s="1665">
        <v>0</v>
      </c>
      <c r="K47" s="1741">
        <f t="shared" si="10"/>
        <v>0</v>
      </c>
      <c r="L47" s="1402">
        <v>18911</v>
      </c>
    </row>
    <row r="48" spans="1:13">
      <c r="A48" s="92">
        <v>2012</v>
      </c>
      <c r="B48" s="1661">
        <v>18358</v>
      </c>
      <c r="C48" s="1719">
        <f t="shared" si="8"/>
        <v>0.97029598308668075</v>
      </c>
      <c r="D48" s="1661">
        <v>605</v>
      </c>
      <c r="E48" s="1719">
        <f t="shared" si="6"/>
        <v>3.1976744186046513E-2</v>
      </c>
      <c r="F48" s="1661">
        <v>22</v>
      </c>
      <c r="G48" s="1729">
        <f t="shared" si="11"/>
        <v>1.1627906976744186E-3</v>
      </c>
      <c r="H48" s="1661">
        <v>0</v>
      </c>
      <c r="I48" s="1738">
        <f t="shared" si="12"/>
        <v>0</v>
      </c>
      <c r="J48" s="1661">
        <v>0</v>
      </c>
      <c r="K48" s="1739">
        <f t="shared" si="10"/>
        <v>0</v>
      </c>
      <c r="L48" s="1400">
        <v>18920</v>
      </c>
    </row>
    <row r="49" spans="1:12">
      <c r="A49" s="98">
        <v>2013</v>
      </c>
      <c r="B49" s="1665">
        <v>18336</v>
      </c>
      <c r="C49" s="1724">
        <f t="shared" si="8"/>
        <v>0.96877476620700587</v>
      </c>
      <c r="D49" s="1665">
        <v>615</v>
      </c>
      <c r="E49" s="1724">
        <f t="shared" si="6"/>
        <v>3.2493263591694403E-2</v>
      </c>
      <c r="F49" s="1665">
        <v>24</v>
      </c>
      <c r="G49" s="1736">
        <f t="shared" si="11"/>
        <v>1.2680297987002695E-3</v>
      </c>
      <c r="H49" s="1665">
        <v>0</v>
      </c>
      <c r="I49" s="1740">
        <f t="shared" si="12"/>
        <v>0</v>
      </c>
      <c r="J49" s="1665">
        <v>0</v>
      </c>
      <c r="K49" s="1741">
        <f t="shared" si="10"/>
        <v>0</v>
      </c>
      <c r="L49" s="1402">
        <v>18927</v>
      </c>
    </row>
    <row r="50" spans="1:12">
      <c r="A50" s="92">
        <v>2014</v>
      </c>
      <c r="B50" s="1661">
        <v>17954</v>
      </c>
      <c r="C50" s="1719">
        <f t="shared" si="8"/>
        <v>0.96990978337204903</v>
      </c>
      <c r="D50" s="1661">
        <v>557</v>
      </c>
      <c r="E50" s="1719">
        <f t="shared" si="6"/>
        <v>3.0090216627950948E-2</v>
      </c>
      <c r="F50" s="1661">
        <v>20</v>
      </c>
      <c r="G50" s="1729">
        <f t="shared" si="11"/>
        <v>1.0804386580951866E-3</v>
      </c>
      <c r="H50" s="1661">
        <v>0</v>
      </c>
      <c r="I50" s="1738">
        <f t="shared" si="12"/>
        <v>0</v>
      </c>
      <c r="J50" s="1661">
        <v>0</v>
      </c>
      <c r="K50" s="1739">
        <f t="shared" si="10"/>
        <v>0</v>
      </c>
      <c r="L50" s="1400">
        <v>18511</v>
      </c>
    </row>
    <row r="51" spans="1:12">
      <c r="A51" s="98">
        <v>2015</v>
      </c>
      <c r="B51" s="1665">
        <v>17912</v>
      </c>
      <c r="C51" s="1724">
        <f t="shared" si="8"/>
        <v>0.97474967348715713</v>
      </c>
      <c r="D51" s="1665">
        <v>501</v>
      </c>
      <c r="E51" s="1724">
        <f t="shared" si="6"/>
        <v>2.7263822377013497E-2</v>
      </c>
      <c r="F51" s="1665">
        <v>15</v>
      </c>
      <c r="G51" s="1736">
        <f t="shared" si="11"/>
        <v>8.1628210709621242E-4</v>
      </c>
      <c r="H51" s="1665">
        <v>0</v>
      </c>
      <c r="I51" s="1740">
        <f t="shared" si="12"/>
        <v>0</v>
      </c>
      <c r="J51" s="1742" t="s">
        <v>114</v>
      </c>
      <c r="K51" s="1746"/>
      <c r="L51" s="1402">
        <v>18376</v>
      </c>
    </row>
    <row r="52" spans="1:12">
      <c r="A52" s="460">
        <v>2016</v>
      </c>
      <c r="B52" s="1661">
        <v>17385</v>
      </c>
      <c r="C52" s="1719">
        <f t="shared" si="8"/>
        <v>0.96567238793534416</v>
      </c>
      <c r="D52" s="1661">
        <v>598</v>
      </c>
      <c r="E52" s="1719">
        <f t="shared" si="6"/>
        <v>3.3216686107870909E-2</v>
      </c>
      <c r="F52" s="1661">
        <v>34</v>
      </c>
      <c r="G52" s="1729">
        <f t="shared" si="11"/>
        <v>1.8885741265344666E-3</v>
      </c>
      <c r="H52" s="1661">
        <v>0</v>
      </c>
      <c r="I52" s="1738">
        <f t="shared" si="12"/>
        <v>0</v>
      </c>
      <c r="J52" s="1661">
        <v>0</v>
      </c>
      <c r="K52" s="1739">
        <f t="shared" ref="K52:K57" si="13">J52/L52</f>
        <v>0</v>
      </c>
      <c r="L52" s="1400">
        <v>18003</v>
      </c>
    </row>
    <row r="53" spans="1:12">
      <c r="A53" s="98">
        <v>2017</v>
      </c>
      <c r="B53" s="1665">
        <v>16860</v>
      </c>
      <c r="C53" s="1724">
        <f t="shared" si="8"/>
        <v>0.96502776028847803</v>
      </c>
      <c r="D53" s="1665">
        <v>608</v>
      </c>
      <c r="E53" s="1724">
        <f t="shared" si="6"/>
        <v>3.4800526586915459E-2</v>
      </c>
      <c r="F53" s="1665">
        <v>12</v>
      </c>
      <c r="G53" s="1736">
        <f t="shared" si="11"/>
        <v>6.8685249842596299E-4</v>
      </c>
      <c r="H53" s="1665">
        <v>0</v>
      </c>
      <c r="I53" s="1740">
        <f t="shared" si="12"/>
        <v>0</v>
      </c>
      <c r="J53" s="1665">
        <v>0</v>
      </c>
      <c r="K53" s="1741">
        <f t="shared" si="13"/>
        <v>0</v>
      </c>
      <c r="L53" s="1402">
        <v>17471</v>
      </c>
    </row>
    <row r="54" spans="1:12">
      <c r="A54" s="60">
        <v>2018</v>
      </c>
      <c r="B54" s="1661">
        <v>16460</v>
      </c>
      <c r="C54" s="1719">
        <f t="shared" si="8"/>
        <v>0.97413742084393684</v>
      </c>
      <c r="D54" s="1661">
        <v>529</v>
      </c>
      <c r="E54" s="1719">
        <f t="shared" si="6"/>
        <v>3.1307332662602827E-2</v>
      </c>
      <c r="F54" s="1661">
        <v>18</v>
      </c>
      <c r="G54" s="1729">
        <f t="shared" si="11"/>
        <v>1.0652778599751435E-3</v>
      </c>
      <c r="H54" s="1661">
        <v>0</v>
      </c>
      <c r="I54" s="1738">
        <f t="shared" si="12"/>
        <v>0</v>
      </c>
      <c r="J54" s="1661">
        <v>0</v>
      </c>
      <c r="K54" s="1739">
        <f t="shared" si="13"/>
        <v>0</v>
      </c>
      <c r="L54" s="1400">
        <v>16897</v>
      </c>
    </row>
    <row r="55" spans="1:12">
      <c r="A55" s="73">
        <v>2019</v>
      </c>
      <c r="B55" s="1665">
        <v>16313</v>
      </c>
      <c r="C55" s="1724">
        <f t="shared" si="8"/>
        <v>0.97414307894422547</v>
      </c>
      <c r="D55" s="1665">
        <v>493</v>
      </c>
      <c r="E55" s="1724">
        <f t="shared" si="6"/>
        <v>2.9439866236713245E-2</v>
      </c>
      <c r="F55" s="1665">
        <v>17</v>
      </c>
      <c r="G55" s="1736">
        <f t="shared" si="11"/>
        <v>1.0151678012659739E-3</v>
      </c>
      <c r="H55" s="1665">
        <v>0</v>
      </c>
      <c r="I55" s="1740">
        <f t="shared" si="12"/>
        <v>0</v>
      </c>
      <c r="J55" s="1665">
        <v>0</v>
      </c>
      <c r="K55" s="1741">
        <f t="shared" si="13"/>
        <v>0</v>
      </c>
      <c r="L55" s="1402">
        <v>16746</v>
      </c>
    </row>
    <row r="56" spans="1:12">
      <c r="A56" s="60">
        <v>2020</v>
      </c>
      <c r="B56" s="1661">
        <v>15333</v>
      </c>
      <c r="C56" s="1719">
        <f t="shared" si="8"/>
        <v>0.97401854910430696</v>
      </c>
      <c r="D56" s="1661">
        <v>443</v>
      </c>
      <c r="E56" s="1719">
        <f t="shared" si="6"/>
        <v>2.8141278109515944E-2</v>
      </c>
      <c r="F56" s="1744" t="s">
        <v>114</v>
      </c>
      <c r="G56" s="1729"/>
      <c r="H56" s="1661">
        <v>0</v>
      </c>
      <c r="I56" s="1738">
        <f t="shared" si="12"/>
        <v>0</v>
      </c>
      <c r="J56" s="1661">
        <v>0</v>
      </c>
      <c r="K56" s="1739">
        <f t="shared" si="13"/>
        <v>0</v>
      </c>
      <c r="L56" s="1400">
        <v>15742</v>
      </c>
    </row>
    <row r="57" spans="1:12">
      <c r="A57" s="803">
        <v>2021</v>
      </c>
      <c r="B57" s="1665">
        <v>15158</v>
      </c>
      <c r="C57" s="1724">
        <f t="shared" si="8"/>
        <v>0.9734763342110333</v>
      </c>
      <c r="D57" s="1665">
        <v>447</v>
      </c>
      <c r="E57" s="1724">
        <f t="shared" si="6"/>
        <v>2.870721212510436E-2</v>
      </c>
      <c r="F57" s="1742" t="s">
        <v>114</v>
      </c>
      <c r="G57" s="1736"/>
      <c r="H57" s="1665">
        <v>0</v>
      </c>
      <c r="I57" s="1740">
        <f t="shared" si="12"/>
        <v>0</v>
      </c>
      <c r="J57" s="1665">
        <v>0</v>
      </c>
      <c r="K57" s="1741">
        <f t="shared" si="13"/>
        <v>0</v>
      </c>
      <c r="L57" s="1402">
        <v>15571</v>
      </c>
    </row>
    <row r="58" spans="1:12">
      <c r="A58" s="2546" t="s">
        <v>184</v>
      </c>
      <c r="B58" s="2547"/>
      <c r="C58" s="2547"/>
      <c r="D58" s="2547"/>
      <c r="E58" s="2547"/>
      <c r="F58" s="2547"/>
      <c r="G58" s="2547"/>
      <c r="H58" s="2547"/>
      <c r="I58" s="2547"/>
      <c r="J58" s="2571"/>
      <c r="K58" s="2571"/>
      <c r="L58" s="2548"/>
    </row>
    <row r="59" spans="1:12">
      <c r="A59" s="22"/>
      <c r="B59" s="84"/>
      <c r="C59" s="84"/>
      <c r="D59" s="461"/>
      <c r="E59" s="461"/>
      <c r="F59" s="461"/>
      <c r="G59" s="461"/>
      <c r="H59" s="461"/>
      <c r="I59" s="461"/>
      <c r="J59" s="461"/>
      <c r="K59" s="461"/>
    </row>
    <row r="60" spans="1:12">
      <c r="A60" s="2464" t="s">
        <v>220</v>
      </c>
      <c r="B60" s="2464"/>
      <c r="C60" s="2464"/>
      <c r="D60" s="2464"/>
      <c r="E60" s="2464"/>
      <c r="F60" s="2464"/>
      <c r="G60" s="2464"/>
      <c r="H60" s="2464"/>
      <c r="I60" s="2464"/>
      <c r="J60" s="2464"/>
      <c r="K60" s="2464"/>
      <c r="L60" s="2464"/>
    </row>
  </sheetData>
  <mergeCells count="21">
    <mergeCell ref="A3:A5"/>
    <mergeCell ref="B4:C4"/>
    <mergeCell ref="D4:E4"/>
    <mergeCell ref="F4:G4"/>
    <mergeCell ref="A1:L1"/>
    <mergeCell ref="B3:K3"/>
    <mergeCell ref="L3:L5"/>
    <mergeCell ref="H4:I4"/>
    <mergeCell ref="J4:K4"/>
    <mergeCell ref="A28:L28"/>
    <mergeCell ref="A30:L30"/>
    <mergeCell ref="A33:A35"/>
    <mergeCell ref="B33:K33"/>
    <mergeCell ref="L33:L35"/>
    <mergeCell ref="B34:C34"/>
    <mergeCell ref="A60:L60"/>
    <mergeCell ref="D34:E34"/>
    <mergeCell ref="F34:G34"/>
    <mergeCell ref="H34:I34"/>
    <mergeCell ref="J34:K34"/>
    <mergeCell ref="A58:L58"/>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5820-756F-4F04-A4EE-2410944CDF3D}">
  <dimension ref="A1:N30"/>
  <sheetViews>
    <sheetView workbookViewId="0">
      <selection sqref="A1:XFD1048576"/>
    </sheetView>
  </sheetViews>
  <sheetFormatPr defaultColWidth="9" defaultRowHeight="14"/>
  <cols>
    <col min="1" max="1" width="12.58203125" style="316" customWidth="1"/>
    <col min="2" max="12" width="10.58203125" style="270" customWidth="1"/>
    <col min="13" max="13" width="9" style="270"/>
    <col min="14" max="14" width="9" style="269"/>
    <col min="15" max="16384" width="9" style="270"/>
  </cols>
  <sheetData>
    <row r="1" spans="1:14" ht="25">
      <c r="A1" s="2453" t="s">
        <v>1182</v>
      </c>
      <c r="B1" s="2453"/>
      <c r="C1" s="2453"/>
      <c r="D1" s="2453"/>
      <c r="E1" s="2453"/>
      <c r="F1" s="2453"/>
      <c r="G1" s="2453"/>
      <c r="H1" s="2453"/>
      <c r="I1" s="2453"/>
      <c r="J1" s="2453"/>
      <c r="K1" s="2453"/>
      <c r="L1" s="2453"/>
      <c r="M1" s="64"/>
    </row>
    <row r="3" spans="1:14" ht="20">
      <c r="A3" s="3116" t="s">
        <v>338</v>
      </c>
      <c r="B3" s="2482" t="s">
        <v>424</v>
      </c>
      <c r="C3" s="2483"/>
      <c r="D3" s="2483"/>
      <c r="E3" s="2483"/>
      <c r="F3" s="2483"/>
      <c r="G3" s="2483"/>
      <c r="H3" s="2483"/>
      <c r="I3" s="2483"/>
      <c r="J3" s="2483"/>
      <c r="K3" s="2483"/>
      <c r="L3" s="2484"/>
      <c r="M3" s="40"/>
      <c r="N3" s="29"/>
    </row>
    <row r="4" spans="1:14" ht="20">
      <c r="A4" s="3117"/>
      <c r="B4" s="2473" t="s">
        <v>425</v>
      </c>
      <c r="C4" s="2487"/>
      <c r="D4" s="2487"/>
      <c r="E4" s="2474"/>
      <c r="F4" s="2473" t="s">
        <v>426</v>
      </c>
      <c r="G4" s="2487"/>
      <c r="H4" s="2487"/>
      <c r="I4" s="2474"/>
      <c r="J4" s="2473" t="s">
        <v>427</v>
      </c>
      <c r="K4" s="2487"/>
      <c r="L4" s="2488"/>
      <c r="M4" s="40"/>
      <c r="N4" s="29"/>
    </row>
    <row r="5" spans="1:14" ht="30">
      <c r="A5" s="3117"/>
      <c r="B5" s="2473" t="s">
        <v>370</v>
      </c>
      <c r="C5" s="2474"/>
      <c r="D5" s="2473" t="s">
        <v>85</v>
      </c>
      <c r="E5" s="2489"/>
      <c r="F5" s="2473" t="s">
        <v>370</v>
      </c>
      <c r="G5" s="2474"/>
      <c r="H5" s="2473" t="s">
        <v>85</v>
      </c>
      <c r="I5" s="2489"/>
      <c r="J5" s="449" t="s">
        <v>370</v>
      </c>
      <c r="K5" s="2527" t="s">
        <v>85</v>
      </c>
      <c r="L5" s="2488"/>
      <c r="M5" s="43"/>
      <c r="N5" s="29"/>
    </row>
    <row r="6" spans="1:14" ht="20">
      <c r="A6" s="3118"/>
      <c r="B6" s="46" t="s">
        <v>112</v>
      </c>
      <c r="C6" s="271" t="s">
        <v>86</v>
      </c>
      <c r="D6" s="46" t="s">
        <v>112</v>
      </c>
      <c r="E6" s="271" t="s">
        <v>86</v>
      </c>
      <c r="F6" s="46" t="s">
        <v>112</v>
      </c>
      <c r="G6" s="271" t="s">
        <v>86</v>
      </c>
      <c r="H6" s="46" t="s">
        <v>112</v>
      </c>
      <c r="I6" s="271" t="s">
        <v>86</v>
      </c>
      <c r="J6" s="587" t="s">
        <v>112</v>
      </c>
      <c r="K6" s="46" t="s">
        <v>112</v>
      </c>
      <c r="L6" s="272" t="s">
        <v>86</v>
      </c>
      <c r="M6" s="40"/>
      <c r="N6" s="29"/>
    </row>
    <row r="7" spans="1:14">
      <c r="A7" s="799">
        <v>2000</v>
      </c>
      <c r="B7" s="434">
        <v>3583</v>
      </c>
      <c r="C7" s="1433">
        <f t="shared" ref="C7:C28" si="0">B7/J7</f>
        <v>0.44033427553152266</v>
      </c>
      <c r="D7" s="425">
        <v>604</v>
      </c>
      <c r="E7" s="573">
        <f>D7/B7</f>
        <v>0.16857382082054145</v>
      </c>
      <c r="F7" s="434">
        <v>4553</v>
      </c>
      <c r="G7" s="1433">
        <f t="shared" ref="G7:G28" si="1">F7/J7</f>
        <v>0.55954282905247632</v>
      </c>
      <c r="H7" s="425">
        <v>741</v>
      </c>
      <c r="I7" s="573">
        <f>H7/F7</f>
        <v>0.16274983527344608</v>
      </c>
      <c r="J7" s="434">
        <v>8137</v>
      </c>
      <c r="K7" s="425">
        <v>1345</v>
      </c>
      <c r="L7" s="493">
        <f>K7/J7</f>
        <v>0.16529433452132236</v>
      </c>
    </row>
    <row r="8" spans="1:14">
      <c r="A8" s="801">
        <v>2001</v>
      </c>
      <c r="B8" s="438">
        <v>3715</v>
      </c>
      <c r="C8" s="1434">
        <f t="shared" si="0"/>
        <v>0.45167173252279635</v>
      </c>
      <c r="D8" s="436">
        <v>597</v>
      </c>
      <c r="E8" s="574">
        <f t="shared" ref="E8:E28" si="2">D8/B8</f>
        <v>0.16069986541049799</v>
      </c>
      <c r="F8" s="438">
        <v>4510</v>
      </c>
      <c r="G8" s="1434">
        <f t="shared" si="1"/>
        <v>0.54832826747720365</v>
      </c>
      <c r="H8" s="436">
        <v>713</v>
      </c>
      <c r="I8" s="574">
        <f t="shared" ref="I8:I28" si="3">H8/F8</f>
        <v>0.1580931263858093</v>
      </c>
      <c r="J8" s="438">
        <v>8225</v>
      </c>
      <c r="K8" s="436">
        <v>1310</v>
      </c>
      <c r="L8" s="495">
        <f t="shared" ref="L8:L28" si="4">K8/J8</f>
        <v>0.15927051671732523</v>
      </c>
    </row>
    <row r="9" spans="1:14">
      <c r="A9" s="799">
        <v>2002</v>
      </c>
      <c r="B9" s="434">
        <v>3890</v>
      </c>
      <c r="C9" s="1433">
        <f t="shared" si="0"/>
        <v>0.45111910008117823</v>
      </c>
      <c r="D9" s="425">
        <v>677</v>
      </c>
      <c r="E9" s="573">
        <f t="shared" si="2"/>
        <v>0.17403598971722364</v>
      </c>
      <c r="F9" s="434">
        <v>4731</v>
      </c>
      <c r="G9" s="1433">
        <f t="shared" si="1"/>
        <v>0.54864896207816305</v>
      </c>
      <c r="H9" s="425">
        <v>757</v>
      </c>
      <c r="I9" s="573">
        <f t="shared" si="3"/>
        <v>0.16000845487212007</v>
      </c>
      <c r="J9" s="434">
        <v>8623</v>
      </c>
      <c r="K9" s="425">
        <v>1434</v>
      </c>
      <c r="L9" s="493">
        <f t="shared" si="4"/>
        <v>0.16629943175229039</v>
      </c>
    </row>
    <row r="10" spans="1:14">
      <c r="A10" s="801">
        <v>2003</v>
      </c>
      <c r="B10" s="438">
        <v>3924</v>
      </c>
      <c r="C10" s="1434">
        <f t="shared" si="0"/>
        <v>0.44464589235127477</v>
      </c>
      <c r="D10" s="436">
        <v>685</v>
      </c>
      <c r="E10" s="574">
        <f t="shared" si="2"/>
        <v>0.17456676860346584</v>
      </c>
      <c r="F10" s="438">
        <v>4901</v>
      </c>
      <c r="G10" s="1434">
        <f t="shared" si="1"/>
        <v>0.55535410764872517</v>
      </c>
      <c r="H10" s="436">
        <v>755</v>
      </c>
      <c r="I10" s="574">
        <f t="shared" si="3"/>
        <v>0.15405019383799223</v>
      </c>
      <c r="J10" s="438">
        <v>8825</v>
      </c>
      <c r="K10" s="436">
        <v>1440</v>
      </c>
      <c r="L10" s="495">
        <f t="shared" si="4"/>
        <v>0.1631728045325779</v>
      </c>
    </row>
    <row r="11" spans="1:14">
      <c r="A11" s="799">
        <v>2004</v>
      </c>
      <c r="B11" s="434">
        <v>3984</v>
      </c>
      <c r="C11" s="1433">
        <f t="shared" si="0"/>
        <v>0.44996611700926137</v>
      </c>
      <c r="D11" s="425">
        <v>638</v>
      </c>
      <c r="E11" s="573">
        <f t="shared" si="2"/>
        <v>0.16014056224899598</v>
      </c>
      <c r="F11" s="434">
        <v>4869</v>
      </c>
      <c r="G11" s="1433">
        <f t="shared" si="1"/>
        <v>0.54992093968827649</v>
      </c>
      <c r="H11" s="425">
        <v>812</v>
      </c>
      <c r="I11" s="573">
        <f t="shared" si="3"/>
        <v>0.16676935715752722</v>
      </c>
      <c r="J11" s="434">
        <v>8854</v>
      </c>
      <c r="K11" s="425">
        <v>1450</v>
      </c>
      <c r="L11" s="493">
        <f t="shared" si="4"/>
        <v>0.1637677885701378</v>
      </c>
    </row>
    <row r="12" spans="1:14">
      <c r="A12" s="801">
        <v>2005</v>
      </c>
      <c r="B12" s="438">
        <v>4077</v>
      </c>
      <c r="C12" s="1434">
        <f t="shared" si="0"/>
        <v>0.45502232142857141</v>
      </c>
      <c r="D12" s="436">
        <v>717</v>
      </c>
      <c r="E12" s="574">
        <f t="shared" si="2"/>
        <v>0.17586460632818249</v>
      </c>
      <c r="F12" s="438">
        <v>4883</v>
      </c>
      <c r="G12" s="1434">
        <f t="shared" si="1"/>
        <v>0.54497767857142854</v>
      </c>
      <c r="H12" s="436">
        <v>810</v>
      </c>
      <c r="I12" s="574">
        <f t="shared" si="3"/>
        <v>0.16588163014540241</v>
      </c>
      <c r="J12" s="438">
        <v>8960</v>
      </c>
      <c r="K12" s="436">
        <v>1527</v>
      </c>
      <c r="L12" s="495">
        <f t="shared" si="4"/>
        <v>0.17042410714285713</v>
      </c>
    </row>
    <row r="13" spans="1:14">
      <c r="A13" s="799">
        <v>2006</v>
      </c>
      <c r="B13" s="434">
        <v>4237</v>
      </c>
      <c r="C13" s="1433">
        <f t="shared" si="0"/>
        <v>0.45696721311475408</v>
      </c>
      <c r="D13" s="425">
        <v>710</v>
      </c>
      <c r="E13" s="573">
        <f t="shared" si="2"/>
        <v>0.16757139485485012</v>
      </c>
      <c r="F13" s="434">
        <v>5035</v>
      </c>
      <c r="G13" s="1433">
        <f t="shared" si="1"/>
        <v>0.54303278688524592</v>
      </c>
      <c r="H13" s="425">
        <v>793</v>
      </c>
      <c r="I13" s="573">
        <f t="shared" si="3"/>
        <v>0.15749751737835155</v>
      </c>
      <c r="J13" s="434">
        <v>9272</v>
      </c>
      <c r="K13" s="425">
        <v>1503</v>
      </c>
      <c r="L13" s="493">
        <f t="shared" si="4"/>
        <v>0.1621009490940466</v>
      </c>
    </row>
    <row r="14" spans="1:14">
      <c r="A14" s="801">
        <v>2007</v>
      </c>
      <c r="B14" s="438">
        <v>4254</v>
      </c>
      <c r="C14" s="1434">
        <f t="shared" si="0"/>
        <v>0.45791173304628635</v>
      </c>
      <c r="D14" s="436">
        <v>731</v>
      </c>
      <c r="E14" s="574">
        <f t="shared" si="2"/>
        <v>0.17183826986365774</v>
      </c>
      <c r="F14" s="438">
        <v>5035</v>
      </c>
      <c r="G14" s="1434">
        <f t="shared" si="1"/>
        <v>0.5419806243272336</v>
      </c>
      <c r="H14" s="436">
        <v>811</v>
      </c>
      <c r="I14" s="574">
        <f t="shared" si="3"/>
        <v>0.16107249255213504</v>
      </c>
      <c r="J14" s="438">
        <v>9290</v>
      </c>
      <c r="K14" s="436">
        <v>1543</v>
      </c>
      <c r="L14" s="495">
        <f t="shared" si="4"/>
        <v>0.16609257265877286</v>
      </c>
    </row>
    <row r="15" spans="1:14">
      <c r="A15" s="799">
        <v>2008</v>
      </c>
      <c r="B15" s="434">
        <v>4255</v>
      </c>
      <c r="C15" s="1433">
        <f t="shared" si="0"/>
        <v>0.45737933999785013</v>
      </c>
      <c r="D15" s="425">
        <v>696</v>
      </c>
      <c r="E15" s="573">
        <f t="shared" si="2"/>
        <v>0.16357226792009399</v>
      </c>
      <c r="F15" s="434">
        <v>5048</v>
      </c>
      <c r="G15" s="1433">
        <f t="shared" si="1"/>
        <v>0.54262066000214981</v>
      </c>
      <c r="H15" s="425">
        <v>831</v>
      </c>
      <c r="I15" s="573">
        <f t="shared" si="3"/>
        <v>0.16461965134706816</v>
      </c>
      <c r="J15" s="434">
        <v>9303</v>
      </c>
      <c r="K15" s="425">
        <v>1527</v>
      </c>
      <c r="L15" s="493">
        <f t="shared" si="4"/>
        <v>0.16414059980651402</v>
      </c>
    </row>
    <row r="16" spans="1:14">
      <c r="A16" s="801">
        <v>2009</v>
      </c>
      <c r="B16" s="438">
        <v>4390</v>
      </c>
      <c r="C16" s="1434">
        <f t="shared" si="0"/>
        <v>0.45426324503311261</v>
      </c>
      <c r="D16" s="436">
        <v>711</v>
      </c>
      <c r="E16" s="574">
        <f t="shared" si="2"/>
        <v>0.16195899772209568</v>
      </c>
      <c r="F16" s="438">
        <v>5274</v>
      </c>
      <c r="G16" s="1434">
        <f t="shared" si="1"/>
        <v>0.54573675496688745</v>
      </c>
      <c r="H16" s="436">
        <v>941</v>
      </c>
      <c r="I16" s="574">
        <f t="shared" si="3"/>
        <v>0.17842244975350777</v>
      </c>
      <c r="J16" s="438">
        <v>9664</v>
      </c>
      <c r="K16" s="436">
        <v>1652</v>
      </c>
      <c r="L16" s="495">
        <f t="shared" si="4"/>
        <v>0.17094370860927152</v>
      </c>
    </row>
    <row r="17" spans="1:13">
      <c r="A17" s="799">
        <v>2010</v>
      </c>
      <c r="B17" s="434">
        <v>4266</v>
      </c>
      <c r="C17" s="1433">
        <f t="shared" si="0"/>
        <v>0.45552589428723972</v>
      </c>
      <c r="D17" s="425">
        <v>741</v>
      </c>
      <c r="E17" s="573">
        <f t="shared" si="2"/>
        <v>0.17369901547116737</v>
      </c>
      <c r="F17" s="434">
        <v>5099</v>
      </c>
      <c r="G17" s="1433">
        <f t="shared" si="1"/>
        <v>0.54447410571276023</v>
      </c>
      <c r="H17" s="425">
        <v>820</v>
      </c>
      <c r="I17" s="573">
        <f t="shared" si="3"/>
        <v>0.16081584624436163</v>
      </c>
      <c r="J17" s="434">
        <v>9365</v>
      </c>
      <c r="K17" s="425">
        <v>1561</v>
      </c>
      <c r="L17" s="493">
        <f t="shared" si="4"/>
        <v>0.16668446342765617</v>
      </c>
    </row>
    <row r="18" spans="1:13">
      <c r="A18" s="801">
        <v>2011</v>
      </c>
      <c r="B18" s="438">
        <v>4499</v>
      </c>
      <c r="C18" s="1434">
        <f t="shared" si="0"/>
        <v>0.46592792046396025</v>
      </c>
      <c r="D18" s="436">
        <v>713</v>
      </c>
      <c r="E18" s="574">
        <f t="shared" si="2"/>
        <v>0.15847966214714382</v>
      </c>
      <c r="F18" s="438">
        <v>5157</v>
      </c>
      <c r="G18" s="1434">
        <f t="shared" si="1"/>
        <v>0.53407207953603975</v>
      </c>
      <c r="H18" s="436">
        <v>886</v>
      </c>
      <c r="I18" s="574">
        <f t="shared" si="3"/>
        <v>0.17180531316656972</v>
      </c>
      <c r="J18" s="438">
        <v>9656</v>
      </c>
      <c r="K18" s="436">
        <v>1599</v>
      </c>
      <c r="L18" s="495">
        <f t="shared" si="4"/>
        <v>0.16559652029826014</v>
      </c>
    </row>
    <row r="19" spans="1:13">
      <c r="A19" s="799">
        <v>2012</v>
      </c>
      <c r="B19" s="434">
        <v>4700</v>
      </c>
      <c r="C19" s="1433">
        <f t="shared" si="0"/>
        <v>0.46840741478971498</v>
      </c>
      <c r="D19" s="425">
        <v>779</v>
      </c>
      <c r="E19" s="573">
        <f t="shared" si="2"/>
        <v>0.16574468085106384</v>
      </c>
      <c r="F19" s="434">
        <v>5333</v>
      </c>
      <c r="G19" s="1433">
        <f t="shared" si="1"/>
        <v>0.53149292405820214</v>
      </c>
      <c r="H19" s="425">
        <v>875</v>
      </c>
      <c r="I19" s="573">
        <f t="shared" si="3"/>
        <v>0.16407275454715919</v>
      </c>
      <c r="J19" s="434">
        <v>10034</v>
      </c>
      <c r="K19" s="425">
        <v>1654</v>
      </c>
      <c r="L19" s="493">
        <f t="shared" si="4"/>
        <v>0.16483954554514652</v>
      </c>
    </row>
    <row r="20" spans="1:13">
      <c r="A20" s="801">
        <v>2013</v>
      </c>
      <c r="B20" s="438">
        <v>4821</v>
      </c>
      <c r="C20" s="1434">
        <f t="shared" si="0"/>
        <v>0.47015798712697482</v>
      </c>
      <c r="D20" s="436">
        <v>775</v>
      </c>
      <c r="E20" s="574">
        <f t="shared" si="2"/>
        <v>0.16075503007674757</v>
      </c>
      <c r="F20" s="438">
        <v>5433</v>
      </c>
      <c r="G20" s="1434">
        <f t="shared" si="1"/>
        <v>0.52984201287302513</v>
      </c>
      <c r="H20" s="436">
        <v>918</v>
      </c>
      <c r="I20" s="574">
        <f t="shared" si="3"/>
        <v>0.16896742131419104</v>
      </c>
      <c r="J20" s="438">
        <v>10254</v>
      </c>
      <c r="K20" s="436">
        <v>1693</v>
      </c>
      <c r="L20" s="495">
        <f t="shared" si="4"/>
        <v>0.16510629998049542</v>
      </c>
    </row>
    <row r="21" spans="1:13">
      <c r="A21" s="799">
        <v>2014</v>
      </c>
      <c r="B21" s="434">
        <v>4980</v>
      </c>
      <c r="C21" s="1433">
        <f t="shared" si="0"/>
        <v>0.47114474929044464</v>
      </c>
      <c r="D21" s="425">
        <v>744</v>
      </c>
      <c r="E21" s="573">
        <f t="shared" si="2"/>
        <v>0.14939759036144579</v>
      </c>
      <c r="F21" s="434">
        <v>5589</v>
      </c>
      <c r="G21" s="1433">
        <f t="shared" si="1"/>
        <v>0.5287606433301798</v>
      </c>
      <c r="H21" s="425">
        <v>978</v>
      </c>
      <c r="I21" s="573">
        <f t="shared" si="3"/>
        <v>0.17498658078368223</v>
      </c>
      <c r="J21" s="434">
        <v>10570</v>
      </c>
      <c r="K21" s="425">
        <v>1722</v>
      </c>
      <c r="L21" s="493">
        <f t="shared" si="4"/>
        <v>0.16291390728476821</v>
      </c>
    </row>
    <row r="22" spans="1:13">
      <c r="A22" s="801">
        <v>2015</v>
      </c>
      <c r="B22" s="438">
        <v>5151</v>
      </c>
      <c r="C22" s="1434">
        <f t="shared" si="0"/>
        <v>0.47712115598369764</v>
      </c>
      <c r="D22" s="436">
        <v>837</v>
      </c>
      <c r="E22" s="574">
        <f t="shared" si="2"/>
        <v>0.16249271986022132</v>
      </c>
      <c r="F22" s="438">
        <v>5645</v>
      </c>
      <c r="G22" s="1434">
        <f t="shared" si="1"/>
        <v>0.52287884401630236</v>
      </c>
      <c r="H22" s="436">
        <v>961</v>
      </c>
      <c r="I22" s="574">
        <f t="shared" si="3"/>
        <v>0.17023914968999115</v>
      </c>
      <c r="J22" s="438">
        <v>10796</v>
      </c>
      <c r="K22" s="436">
        <v>1798</v>
      </c>
      <c r="L22" s="495">
        <f t="shared" si="4"/>
        <v>0.16654316413486475</v>
      </c>
    </row>
    <row r="23" spans="1:13">
      <c r="A23" s="72">
        <v>2016</v>
      </c>
      <c r="B23" s="434">
        <v>5012</v>
      </c>
      <c r="C23" s="1433">
        <f t="shared" si="0"/>
        <v>0.46972820993439551</v>
      </c>
      <c r="D23" s="425">
        <v>822</v>
      </c>
      <c r="E23" s="573">
        <f t="shared" si="2"/>
        <v>0.16400638467677575</v>
      </c>
      <c r="F23" s="434">
        <v>5658</v>
      </c>
      <c r="G23" s="1433">
        <f t="shared" si="1"/>
        <v>0.53027179006560454</v>
      </c>
      <c r="H23" s="425">
        <v>1040</v>
      </c>
      <c r="I23" s="573">
        <f t="shared" si="3"/>
        <v>0.1838105337575115</v>
      </c>
      <c r="J23" s="434">
        <v>10670</v>
      </c>
      <c r="K23" s="425">
        <v>1862</v>
      </c>
      <c r="L23" s="493">
        <f t="shared" si="4"/>
        <v>0.17450796626054357</v>
      </c>
    </row>
    <row r="24" spans="1:13">
      <c r="A24" s="803">
        <v>2017</v>
      </c>
      <c r="B24" s="438">
        <v>5223</v>
      </c>
      <c r="C24" s="1434">
        <f t="shared" si="0"/>
        <v>0.46663093004556422</v>
      </c>
      <c r="D24" s="436">
        <v>862</v>
      </c>
      <c r="E24" s="574">
        <f t="shared" si="2"/>
        <v>0.16503924947348267</v>
      </c>
      <c r="F24" s="438">
        <v>5970</v>
      </c>
      <c r="G24" s="1434">
        <f t="shared" si="1"/>
        <v>0.53336906995443578</v>
      </c>
      <c r="H24" s="436">
        <v>1080</v>
      </c>
      <c r="I24" s="574">
        <f t="shared" si="3"/>
        <v>0.18090452261306533</v>
      </c>
      <c r="J24" s="438">
        <v>11193</v>
      </c>
      <c r="K24" s="436">
        <v>1942</v>
      </c>
      <c r="L24" s="495">
        <f t="shared" si="4"/>
        <v>0.17350129545251497</v>
      </c>
    </row>
    <row r="25" spans="1:13">
      <c r="A25" s="72">
        <v>2018</v>
      </c>
      <c r="B25" s="434">
        <v>5250</v>
      </c>
      <c r="C25" s="1433">
        <f t="shared" si="0"/>
        <v>0.46824830538708528</v>
      </c>
      <c r="D25" s="425">
        <v>853</v>
      </c>
      <c r="E25" s="573">
        <f t="shared" si="2"/>
        <v>0.16247619047619047</v>
      </c>
      <c r="F25" s="434">
        <v>5962</v>
      </c>
      <c r="G25" s="1433">
        <f t="shared" si="1"/>
        <v>0.53175169461291472</v>
      </c>
      <c r="H25" s="425">
        <v>1148</v>
      </c>
      <c r="I25" s="573">
        <f t="shared" si="3"/>
        <v>0.19255283461925529</v>
      </c>
      <c r="J25" s="434">
        <v>11212</v>
      </c>
      <c r="K25" s="425">
        <v>2001</v>
      </c>
      <c r="L25" s="493">
        <f t="shared" si="4"/>
        <v>0.17846949696753478</v>
      </c>
    </row>
    <row r="26" spans="1:13">
      <c r="A26" s="737">
        <v>2019</v>
      </c>
      <c r="B26" s="438">
        <v>5271</v>
      </c>
      <c r="C26" s="1435">
        <f t="shared" si="0"/>
        <v>0.4669146957214988</v>
      </c>
      <c r="D26" s="436">
        <v>922</v>
      </c>
      <c r="E26" s="811">
        <f t="shared" si="2"/>
        <v>0.17491937013849365</v>
      </c>
      <c r="F26" s="438">
        <v>6018</v>
      </c>
      <c r="G26" s="1435">
        <f t="shared" si="1"/>
        <v>0.5330853042785012</v>
      </c>
      <c r="H26" s="436">
        <v>1141</v>
      </c>
      <c r="I26" s="811">
        <f t="shared" si="3"/>
        <v>0.1895978730475241</v>
      </c>
      <c r="J26" s="438">
        <v>11289</v>
      </c>
      <c r="K26" s="436">
        <v>2063</v>
      </c>
      <c r="L26" s="822">
        <f t="shared" si="4"/>
        <v>0.182744264328107</v>
      </c>
    </row>
    <row r="27" spans="1:13">
      <c r="A27" s="738">
        <v>2020</v>
      </c>
      <c r="B27" s="434">
        <v>5435</v>
      </c>
      <c r="C27" s="1436">
        <f t="shared" si="0"/>
        <v>0.46137521222410866</v>
      </c>
      <c r="D27" s="1437">
        <v>960</v>
      </c>
      <c r="E27" s="814">
        <f t="shared" si="2"/>
        <v>0.17663293468261271</v>
      </c>
      <c r="F27" s="434">
        <v>6344</v>
      </c>
      <c r="G27" s="1436">
        <f t="shared" si="1"/>
        <v>0.53853989813242786</v>
      </c>
      <c r="H27" s="1437">
        <v>1186</v>
      </c>
      <c r="I27" s="814">
        <f t="shared" si="3"/>
        <v>0.18694829760403531</v>
      </c>
      <c r="J27" s="1438">
        <v>11780</v>
      </c>
      <c r="K27" s="1437">
        <v>2147</v>
      </c>
      <c r="L27" s="1439">
        <f t="shared" si="4"/>
        <v>0.18225806451612903</v>
      </c>
    </row>
    <row r="28" spans="1:13">
      <c r="A28" s="948">
        <v>2021</v>
      </c>
      <c r="B28" s="1432">
        <v>5797</v>
      </c>
      <c r="C28" s="1434">
        <f t="shared" si="0"/>
        <v>0.46294521641910236</v>
      </c>
      <c r="D28" s="438">
        <v>1005</v>
      </c>
      <c r="E28" s="574">
        <f t="shared" si="2"/>
        <v>0.1733655338968432</v>
      </c>
      <c r="F28" s="438">
        <v>6725</v>
      </c>
      <c r="G28" s="1434">
        <f t="shared" si="1"/>
        <v>0.53705478358089764</v>
      </c>
      <c r="H28" s="438">
        <v>1278</v>
      </c>
      <c r="I28" s="574">
        <f t="shared" si="3"/>
        <v>0.19003717472118958</v>
      </c>
      <c r="J28" s="438">
        <v>12522</v>
      </c>
      <c r="K28" s="436">
        <v>2283</v>
      </c>
      <c r="L28" s="495">
        <f t="shared" si="4"/>
        <v>0.182319118351701</v>
      </c>
    </row>
    <row r="30" spans="1:13">
      <c r="A30" s="2504" t="s">
        <v>421</v>
      </c>
      <c r="B30" s="2504"/>
      <c r="C30" s="2504"/>
      <c r="D30" s="2504"/>
      <c r="E30" s="2504"/>
      <c r="F30" s="2504"/>
      <c r="G30" s="2504"/>
      <c r="H30" s="2504"/>
      <c r="I30" s="2504"/>
      <c r="J30" s="2504"/>
      <c r="K30" s="2504"/>
      <c r="L30" s="2504"/>
      <c r="M30" s="719"/>
    </row>
  </sheetData>
  <mergeCells count="12">
    <mergeCell ref="A30:L30"/>
    <mergeCell ref="K5:L5"/>
    <mergeCell ref="A1:L1"/>
    <mergeCell ref="A3:A6"/>
    <mergeCell ref="B3:L3"/>
    <mergeCell ref="B4:E4"/>
    <mergeCell ref="F4:I4"/>
    <mergeCell ref="J4:L4"/>
    <mergeCell ref="B5:C5"/>
    <mergeCell ref="D5:E5"/>
    <mergeCell ref="F5:G5"/>
    <mergeCell ref="H5:I5"/>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0D17F-E1C7-4EF7-8B06-4E485CED0F55}">
  <dimension ref="A1:J29"/>
  <sheetViews>
    <sheetView topLeftCell="A16" workbookViewId="0">
      <selection activeCell="A31" sqref="A31"/>
    </sheetView>
  </sheetViews>
  <sheetFormatPr defaultColWidth="9" defaultRowHeight="13"/>
  <cols>
    <col min="1" max="1" width="12.58203125" style="619" customWidth="1"/>
    <col min="2" max="7" width="10.58203125" style="533" customWidth="1"/>
    <col min="8" max="8" width="11.58203125" style="533" customWidth="1"/>
    <col min="9" max="16384" width="9" style="533"/>
  </cols>
  <sheetData>
    <row r="1" spans="1:10" ht="25">
      <c r="A1" s="2453" t="s">
        <v>1185</v>
      </c>
      <c r="B1" s="2453"/>
      <c r="C1" s="2453"/>
      <c r="D1" s="2453"/>
      <c r="E1" s="2453"/>
      <c r="F1" s="2453"/>
      <c r="G1" s="2453"/>
      <c r="H1" s="2453"/>
      <c r="I1" s="64"/>
    </row>
    <row r="3" spans="1:10" ht="20">
      <c r="A3" s="2454" t="s">
        <v>338</v>
      </c>
      <c r="B3" s="2522" t="s">
        <v>428</v>
      </c>
      <c r="C3" s="2524"/>
      <c r="D3" s="2524"/>
      <c r="E3" s="2524"/>
      <c r="F3" s="2524"/>
      <c r="G3" s="3119"/>
      <c r="H3" s="2876" t="s">
        <v>414</v>
      </c>
      <c r="I3" s="40"/>
    </row>
    <row r="4" spans="1:10" ht="30">
      <c r="A4" s="2455"/>
      <c r="B4" s="2473" t="s">
        <v>429</v>
      </c>
      <c r="C4" s="2474"/>
      <c r="D4" s="2473" t="s">
        <v>430</v>
      </c>
      <c r="E4" s="2474"/>
      <c r="F4" s="3126" t="s">
        <v>85</v>
      </c>
      <c r="G4" s="3127"/>
      <c r="H4" s="2876"/>
      <c r="I4" s="43"/>
    </row>
    <row r="5" spans="1:10" ht="27.5">
      <c r="A5" s="2456"/>
      <c r="B5" s="46" t="s">
        <v>431</v>
      </c>
      <c r="C5" s="271" t="s">
        <v>432</v>
      </c>
      <c r="D5" s="46" t="s">
        <v>431</v>
      </c>
      <c r="E5" s="271" t="s">
        <v>432</v>
      </c>
      <c r="F5" s="46" t="s">
        <v>431</v>
      </c>
      <c r="G5" s="823" t="s">
        <v>394</v>
      </c>
      <c r="H5" s="3115"/>
      <c r="I5" s="49"/>
      <c r="J5" s="49"/>
    </row>
    <row r="6" spans="1:10" ht="14">
      <c r="A6" s="824">
        <v>2000</v>
      </c>
      <c r="B6" s="425">
        <v>741</v>
      </c>
      <c r="C6" s="573">
        <f>B6/F6</f>
        <v>0.5509293680297398</v>
      </c>
      <c r="D6" s="425">
        <v>604</v>
      </c>
      <c r="E6" s="573">
        <f>D6/F6</f>
        <v>0.4490706319702602</v>
      </c>
      <c r="F6" s="425">
        <v>1345</v>
      </c>
      <c r="G6" s="573">
        <f t="shared" ref="G6:G27" si="0">F6/H6</f>
        <v>0.16529433452132236</v>
      </c>
      <c r="H6" s="620">
        <v>8137</v>
      </c>
      <c r="I6" s="78"/>
    </row>
    <row r="7" spans="1:10" ht="14">
      <c r="A7" s="825">
        <v>2001</v>
      </c>
      <c r="B7" s="436">
        <v>713</v>
      </c>
      <c r="C7" s="574">
        <f t="shared" ref="C7:C27" si="1">B7/F7</f>
        <v>0.54427480916030535</v>
      </c>
      <c r="D7" s="436">
        <v>597</v>
      </c>
      <c r="E7" s="574">
        <f t="shared" ref="E7:E27" si="2">D7/F7</f>
        <v>0.45572519083969465</v>
      </c>
      <c r="F7" s="436">
        <v>1310</v>
      </c>
      <c r="G7" s="574">
        <f t="shared" si="0"/>
        <v>0.15927051671732523</v>
      </c>
      <c r="H7" s="623">
        <v>8225</v>
      </c>
      <c r="I7" s="78"/>
    </row>
    <row r="8" spans="1:10" ht="14">
      <c r="A8" s="824">
        <v>2002</v>
      </c>
      <c r="B8" s="425">
        <v>757</v>
      </c>
      <c r="C8" s="573">
        <f t="shared" si="1"/>
        <v>0.52789400278940024</v>
      </c>
      <c r="D8" s="425">
        <v>677</v>
      </c>
      <c r="E8" s="573">
        <f t="shared" si="2"/>
        <v>0.4721059972105997</v>
      </c>
      <c r="F8" s="425">
        <v>1434</v>
      </c>
      <c r="G8" s="573">
        <f t="shared" si="0"/>
        <v>0.16629943175229039</v>
      </c>
      <c r="H8" s="620">
        <v>8623</v>
      </c>
      <c r="I8" s="78"/>
    </row>
    <row r="9" spans="1:10" ht="14">
      <c r="A9" s="825">
        <v>2003</v>
      </c>
      <c r="B9" s="436">
        <v>755</v>
      </c>
      <c r="C9" s="574">
        <f t="shared" si="1"/>
        <v>0.52430555555555558</v>
      </c>
      <c r="D9" s="436">
        <v>685</v>
      </c>
      <c r="E9" s="574">
        <f t="shared" si="2"/>
        <v>0.47569444444444442</v>
      </c>
      <c r="F9" s="436">
        <v>1440</v>
      </c>
      <c r="G9" s="574">
        <f t="shared" si="0"/>
        <v>0.1631728045325779</v>
      </c>
      <c r="H9" s="623">
        <v>8825</v>
      </c>
      <c r="I9" s="78"/>
    </row>
    <row r="10" spans="1:10" ht="14">
      <c r="A10" s="824">
        <v>2004</v>
      </c>
      <c r="B10" s="425">
        <v>812</v>
      </c>
      <c r="C10" s="573">
        <f t="shared" si="1"/>
        <v>0.56000000000000005</v>
      </c>
      <c r="D10" s="425">
        <v>638</v>
      </c>
      <c r="E10" s="573">
        <f t="shared" si="2"/>
        <v>0.44</v>
      </c>
      <c r="F10" s="425">
        <v>1450</v>
      </c>
      <c r="G10" s="573">
        <f t="shared" si="0"/>
        <v>0.1637677885701378</v>
      </c>
      <c r="H10" s="620">
        <v>8854</v>
      </c>
      <c r="I10" s="78"/>
    </row>
    <row r="11" spans="1:10" ht="14">
      <c r="A11" s="825">
        <v>2005</v>
      </c>
      <c r="B11" s="436">
        <v>810</v>
      </c>
      <c r="C11" s="574">
        <f t="shared" si="1"/>
        <v>0.53045186640471509</v>
      </c>
      <c r="D11" s="436">
        <v>717</v>
      </c>
      <c r="E11" s="574">
        <f t="shared" si="2"/>
        <v>0.46954813359528486</v>
      </c>
      <c r="F11" s="436">
        <v>1527</v>
      </c>
      <c r="G11" s="574">
        <f t="shared" si="0"/>
        <v>0.17042410714285713</v>
      </c>
      <c r="H11" s="623">
        <v>8960</v>
      </c>
      <c r="I11" s="78"/>
    </row>
    <row r="12" spans="1:10" ht="14">
      <c r="A12" s="824">
        <v>2006</v>
      </c>
      <c r="B12" s="425">
        <v>793</v>
      </c>
      <c r="C12" s="573">
        <f t="shared" si="1"/>
        <v>0.5276114437791084</v>
      </c>
      <c r="D12" s="425">
        <v>710</v>
      </c>
      <c r="E12" s="573">
        <f t="shared" si="2"/>
        <v>0.47238855622089154</v>
      </c>
      <c r="F12" s="425">
        <v>1503</v>
      </c>
      <c r="G12" s="573">
        <f t="shared" si="0"/>
        <v>0.1621009490940466</v>
      </c>
      <c r="H12" s="620">
        <v>9272</v>
      </c>
      <c r="I12" s="78"/>
    </row>
    <row r="13" spans="1:10" ht="14">
      <c r="A13" s="825">
        <v>2007</v>
      </c>
      <c r="B13" s="436">
        <v>811</v>
      </c>
      <c r="C13" s="574">
        <f t="shared" si="1"/>
        <v>0.52559948152948799</v>
      </c>
      <c r="D13" s="436">
        <v>731</v>
      </c>
      <c r="E13" s="574">
        <f t="shared" si="2"/>
        <v>0.47375243033052494</v>
      </c>
      <c r="F13" s="436">
        <v>1543</v>
      </c>
      <c r="G13" s="574">
        <f t="shared" si="0"/>
        <v>0.16609257265877286</v>
      </c>
      <c r="H13" s="623">
        <v>9290</v>
      </c>
      <c r="I13" s="78"/>
    </row>
    <row r="14" spans="1:10" ht="14">
      <c r="A14" s="824">
        <v>2008</v>
      </c>
      <c r="B14" s="425">
        <v>831</v>
      </c>
      <c r="C14" s="573">
        <f t="shared" si="1"/>
        <v>0.54420432220039294</v>
      </c>
      <c r="D14" s="425">
        <v>696</v>
      </c>
      <c r="E14" s="573">
        <f t="shared" si="2"/>
        <v>0.45579567779960706</v>
      </c>
      <c r="F14" s="425">
        <v>1527</v>
      </c>
      <c r="G14" s="573">
        <f t="shared" si="0"/>
        <v>0.16414059980651402</v>
      </c>
      <c r="H14" s="620">
        <v>9303</v>
      </c>
      <c r="I14" s="78"/>
    </row>
    <row r="15" spans="1:10" ht="14">
      <c r="A15" s="825">
        <v>2009</v>
      </c>
      <c r="B15" s="436">
        <v>941</v>
      </c>
      <c r="C15" s="574">
        <f t="shared" si="1"/>
        <v>0.56961259079903148</v>
      </c>
      <c r="D15" s="436">
        <v>711</v>
      </c>
      <c r="E15" s="574">
        <f t="shared" si="2"/>
        <v>0.43038740920096852</v>
      </c>
      <c r="F15" s="436">
        <v>1652</v>
      </c>
      <c r="G15" s="574">
        <f t="shared" si="0"/>
        <v>0.17094370860927152</v>
      </c>
      <c r="H15" s="623">
        <v>9664</v>
      </c>
      <c r="I15" s="78"/>
    </row>
    <row r="16" spans="1:10" ht="14">
      <c r="A16" s="824">
        <v>2010</v>
      </c>
      <c r="B16" s="425">
        <v>820</v>
      </c>
      <c r="C16" s="573">
        <f t="shared" si="1"/>
        <v>0.52530429212043561</v>
      </c>
      <c r="D16" s="425">
        <v>741</v>
      </c>
      <c r="E16" s="573">
        <f t="shared" si="2"/>
        <v>0.47469570787956439</v>
      </c>
      <c r="F16" s="425">
        <v>1561</v>
      </c>
      <c r="G16" s="573">
        <f t="shared" si="0"/>
        <v>0.16668446342765617</v>
      </c>
      <c r="H16" s="620">
        <v>9365</v>
      </c>
      <c r="I16" s="78"/>
    </row>
    <row r="17" spans="1:9" ht="14">
      <c r="A17" s="825">
        <v>2011</v>
      </c>
      <c r="B17" s="436">
        <v>886</v>
      </c>
      <c r="C17" s="574">
        <f t="shared" si="1"/>
        <v>0.55409631019387118</v>
      </c>
      <c r="D17" s="436">
        <v>713</v>
      </c>
      <c r="E17" s="574">
        <f t="shared" si="2"/>
        <v>0.44590368980612882</v>
      </c>
      <c r="F17" s="436">
        <v>1599</v>
      </c>
      <c r="G17" s="574">
        <f t="shared" si="0"/>
        <v>0.16559652029826014</v>
      </c>
      <c r="H17" s="623">
        <v>9656</v>
      </c>
      <c r="I17" s="78"/>
    </row>
    <row r="18" spans="1:9" ht="14">
      <c r="A18" s="824">
        <v>2012</v>
      </c>
      <c r="B18" s="425">
        <v>875</v>
      </c>
      <c r="C18" s="573">
        <f t="shared" si="1"/>
        <v>0.52902055622732769</v>
      </c>
      <c r="D18" s="425">
        <v>779</v>
      </c>
      <c r="E18" s="573">
        <f t="shared" si="2"/>
        <v>0.47097944377267231</v>
      </c>
      <c r="F18" s="425">
        <v>1654</v>
      </c>
      <c r="G18" s="573">
        <f t="shared" si="0"/>
        <v>0.16483954554514652</v>
      </c>
      <c r="H18" s="620">
        <v>10034</v>
      </c>
      <c r="I18" s="78"/>
    </row>
    <row r="19" spans="1:9" ht="14">
      <c r="A19" s="825">
        <v>2013</v>
      </c>
      <c r="B19" s="436">
        <v>918</v>
      </c>
      <c r="C19" s="574">
        <f t="shared" si="1"/>
        <v>0.54223272297696401</v>
      </c>
      <c r="D19" s="436">
        <v>775</v>
      </c>
      <c r="E19" s="574">
        <f t="shared" si="2"/>
        <v>0.45776727702303605</v>
      </c>
      <c r="F19" s="436">
        <v>1693</v>
      </c>
      <c r="G19" s="574">
        <f t="shared" si="0"/>
        <v>0.16510629998049542</v>
      </c>
      <c r="H19" s="623">
        <v>10254</v>
      </c>
      <c r="I19" s="78"/>
    </row>
    <row r="20" spans="1:9" ht="14">
      <c r="A20" s="824">
        <v>2014</v>
      </c>
      <c r="B20" s="425">
        <v>978</v>
      </c>
      <c r="C20" s="573">
        <f t="shared" si="1"/>
        <v>0.56794425087108014</v>
      </c>
      <c r="D20" s="425">
        <v>744</v>
      </c>
      <c r="E20" s="573">
        <f t="shared" si="2"/>
        <v>0.43205574912891986</v>
      </c>
      <c r="F20" s="425">
        <v>1722</v>
      </c>
      <c r="G20" s="573">
        <f t="shared" si="0"/>
        <v>0.16291390728476821</v>
      </c>
      <c r="H20" s="620">
        <v>10570</v>
      </c>
      <c r="I20" s="78"/>
    </row>
    <row r="21" spans="1:9" ht="14">
      <c r="A21" s="825">
        <v>2015</v>
      </c>
      <c r="B21" s="436">
        <v>961</v>
      </c>
      <c r="C21" s="574">
        <f t="shared" si="1"/>
        <v>0.53448275862068961</v>
      </c>
      <c r="D21" s="436">
        <v>837</v>
      </c>
      <c r="E21" s="574">
        <f t="shared" si="2"/>
        <v>0.46551724137931033</v>
      </c>
      <c r="F21" s="436">
        <v>1798</v>
      </c>
      <c r="G21" s="574">
        <f t="shared" si="0"/>
        <v>0.16654316413486475</v>
      </c>
      <c r="H21" s="623">
        <v>10796</v>
      </c>
      <c r="I21" s="78"/>
    </row>
    <row r="22" spans="1:9" ht="14">
      <c r="A22" s="72">
        <v>2016</v>
      </c>
      <c r="B22" s="425">
        <v>1040</v>
      </c>
      <c r="C22" s="573">
        <f t="shared" si="1"/>
        <v>0.55853920515574651</v>
      </c>
      <c r="D22" s="425">
        <v>822</v>
      </c>
      <c r="E22" s="573">
        <f t="shared" si="2"/>
        <v>0.44146079484425349</v>
      </c>
      <c r="F22" s="425">
        <v>1862</v>
      </c>
      <c r="G22" s="573">
        <f t="shared" si="0"/>
        <v>0.17450796626054357</v>
      </c>
      <c r="H22" s="620">
        <v>10670</v>
      </c>
      <c r="I22" s="78"/>
    </row>
    <row r="23" spans="1:9" ht="14">
      <c r="A23" s="803">
        <v>2017</v>
      </c>
      <c r="B23" s="436">
        <v>1080</v>
      </c>
      <c r="C23" s="574">
        <f t="shared" si="1"/>
        <v>0.55612770339855822</v>
      </c>
      <c r="D23" s="436">
        <v>862</v>
      </c>
      <c r="E23" s="574">
        <f t="shared" si="2"/>
        <v>0.44387229660144184</v>
      </c>
      <c r="F23" s="436">
        <v>1942</v>
      </c>
      <c r="G23" s="574">
        <f t="shared" si="0"/>
        <v>0.17350129545251497</v>
      </c>
      <c r="H23" s="623">
        <v>11193</v>
      </c>
      <c r="I23" s="78"/>
    </row>
    <row r="24" spans="1:9" ht="14">
      <c r="A24" s="72">
        <v>2018</v>
      </c>
      <c r="B24" s="425">
        <v>1148</v>
      </c>
      <c r="C24" s="573">
        <f t="shared" si="1"/>
        <v>0.57371314342828583</v>
      </c>
      <c r="D24" s="425">
        <v>853</v>
      </c>
      <c r="E24" s="573">
        <f t="shared" si="2"/>
        <v>0.42628685657171417</v>
      </c>
      <c r="F24" s="425">
        <v>2001</v>
      </c>
      <c r="G24" s="573">
        <f t="shared" si="0"/>
        <v>0.17846949696753478</v>
      </c>
      <c r="H24" s="620">
        <v>11212</v>
      </c>
      <c r="I24" s="78"/>
    </row>
    <row r="25" spans="1:9" ht="14">
      <c r="A25" s="737">
        <v>2019</v>
      </c>
      <c r="B25" s="436">
        <v>1141</v>
      </c>
      <c r="C25" s="811">
        <f t="shared" si="1"/>
        <v>0.55307804168686381</v>
      </c>
      <c r="D25" s="436">
        <v>922</v>
      </c>
      <c r="E25" s="811">
        <f t="shared" si="2"/>
        <v>0.44692195831313619</v>
      </c>
      <c r="F25" s="1440">
        <v>2063</v>
      </c>
      <c r="G25" s="811">
        <f t="shared" si="0"/>
        <v>0.182744264328107</v>
      </c>
      <c r="H25" s="623">
        <v>11289</v>
      </c>
      <c r="I25" s="78"/>
    </row>
    <row r="26" spans="1:9">
      <c r="A26" s="738">
        <v>2020</v>
      </c>
      <c r="B26" s="1437">
        <v>1186</v>
      </c>
      <c r="C26" s="814">
        <f t="shared" si="1"/>
        <v>0.55239869585468093</v>
      </c>
      <c r="D26" s="1437">
        <v>960</v>
      </c>
      <c r="E26" s="814">
        <f t="shared" si="2"/>
        <v>0.4471355379599441</v>
      </c>
      <c r="F26" s="492">
        <v>2147</v>
      </c>
      <c r="G26" s="814">
        <f t="shared" si="0"/>
        <v>0.18225806451612903</v>
      </c>
      <c r="H26" s="620">
        <v>11780</v>
      </c>
    </row>
    <row r="27" spans="1:9">
      <c r="A27" s="948">
        <v>2021</v>
      </c>
      <c r="B27" s="1432">
        <v>1278</v>
      </c>
      <c r="C27" s="574">
        <f t="shared" si="1"/>
        <v>0.55978975032851508</v>
      </c>
      <c r="D27" s="438">
        <v>1005</v>
      </c>
      <c r="E27" s="574">
        <f t="shared" si="2"/>
        <v>0.44021024967148487</v>
      </c>
      <c r="F27" s="494">
        <v>2283</v>
      </c>
      <c r="G27" s="574">
        <f t="shared" si="0"/>
        <v>0.182319118351701</v>
      </c>
      <c r="H27" s="623">
        <v>12522</v>
      </c>
    </row>
    <row r="29" spans="1:9" ht="27" customHeight="1">
      <c r="A29" s="2504" t="s">
        <v>421</v>
      </c>
      <c r="B29" s="2504"/>
      <c r="C29" s="2504"/>
      <c r="D29" s="2504"/>
      <c r="E29" s="2504"/>
      <c r="F29" s="2504"/>
      <c r="G29" s="2504"/>
      <c r="H29" s="2504"/>
    </row>
  </sheetData>
  <mergeCells count="8">
    <mergeCell ref="A29:H29"/>
    <mergeCell ref="A1:H1"/>
    <mergeCell ref="A3:A5"/>
    <mergeCell ref="B3:G3"/>
    <mergeCell ref="H3:H5"/>
    <mergeCell ref="B4:C4"/>
    <mergeCell ref="D4:E4"/>
    <mergeCell ref="F4:G4"/>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1B46-8F4B-4E66-8CBB-153B6085E4C7}">
  <dimension ref="A1:W266"/>
  <sheetViews>
    <sheetView workbookViewId="0">
      <selection sqref="A1:XFD1048576"/>
    </sheetView>
  </sheetViews>
  <sheetFormatPr defaultColWidth="9" defaultRowHeight="13"/>
  <cols>
    <col min="1" max="1" width="16.83203125" style="45" customWidth="1"/>
    <col min="2" max="21" width="9.58203125" style="45" customWidth="1"/>
    <col min="22" max="22" width="9.9140625" style="45" customWidth="1"/>
    <col min="23" max="16384" width="9" style="45"/>
  </cols>
  <sheetData>
    <row r="1" spans="1:23" ht="25">
      <c r="A1" s="2453" t="s">
        <v>1187</v>
      </c>
      <c r="B1" s="2453"/>
      <c r="C1" s="2453"/>
      <c r="D1" s="2453"/>
      <c r="E1" s="2453"/>
      <c r="F1" s="2453"/>
      <c r="G1" s="2453"/>
      <c r="H1" s="2453"/>
      <c r="I1" s="2453"/>
      <c r="J1" s="2453"/>
      <c r="K1" s="2453"/>
      <c r="L1" s="2453"/>
      <c r="M1" s="2453"/>
      <c r="N1" s="2453"/>
      <c r="O1" s="2453"/>
      <c r="P1" s="2453"/>
      <c r="Q1" s="2453"/>
      <c r="R1" s="2453"/>
      <c r="S1" s="2453"/>
      <c r="T1" s="2453"/>
      <c r="U1" s="2453"/>
      <c r="V1" s="2453"/>
      <c r="W1" s="64"/>
    </row>
    <row r="3" spans="1:23" ht="20">
      <c r="A3" s="2597" t="s">
        <v>434</v>
      </c>
      <c r="B3" s="2523" t="s">
        <v>435</v>
      </c>
      <c r="C3" s="2524"/>
      <c r="D3" s="2524"/>
      <c r="E3" s="2524"/>
      <c r="F3" s="2524"/>
      <c r="G3" s="2524"/>
      <c r="H3" s="2524"/>
      <c r="I3" s="2524"/>
      <c r="J3" s="2524"/>
      <c r="K3" s="2524"/>
      <c r="L3" s="2524"/>
      <c r="M3" s="2524"/>
      <c r="N3" s="2524"/>
      <c r="O3" s="2524"/>
      <c r="P3" s="2524"/>
      <c r="Q3" s="2524"/>
      <c r="R3" s="2524"/>
      <c r="S3" s="2524"/>
      <c r="T3" s="2524"/>
      <c r="U3" s="3134"/>
      <c r="V3" s="3136" t="s">
        <v>414</v>
      </c>
      <c r="W3" s="40"/>
    </row>
    <row r="4" spans="1:23" ht="32.5">
      <c r="A4" s="2598"/>
      <c r="B4" s="2527" t="s">
        <v>1174</v>
      </c>
      <c r="C4" s="2489"/>
      <c r="D4" s="2527" t="s">
        <v>85</v>
      </c>
      <c r="E4" s="2489"/>
      <c r="F4" s="2527" t="s">
        <v>90</v>
      </c>
      <c r="G4" s="2489"/>
      <c r="H4" s="2527" t="s">
        <v>91</v>
      </c>
      <c r="I4" s="2489"/>
      <c r="J4" s="2527" t="s">
        <v>92</v>
      </c>
      <c r="K4" s="2489"/>
      <c r="L4" s="2460" t="s">
        <v>93</v>
      </c>
      <c r="M4" s="2461"/>
      <c r="N4" s="2460" t="s">
        <v>94</v>
      </c>
      <c r="O4" s="2461"/>
      <c r="P4" s="2460" t="s">
        <v>95</v>
      </c>
      <c r="Q4" s="2461"/>
      <c r="R4" s="2460" t="s">
        <v>96</v>
      </c>
      <c r="S4" s="2461"/>
      <c r="T4" s="2527" t="s">
        <v>97</v>
      </c>
      <c r="U4" s="2489"/>
      <c r="V4" s="3136"/>
      <c r="W4" s="65"/>
    </row>
    <row r="5" spans="1:23" ht="20">
      <c r="A5" s="2599"/>
      <c r="B5" s="798" t="s">
        <v>112</v>
      </c>
      <c r="C5" s="797" t="s">
        <v>436</v>
      </c>
      <c r="D5" s="798" t="s">
        <v>112</v>
      </c>
      <c r="E5" s="797" t="s">
        <v>436</v>
      </c>
      <c r="F5" s="798" t="s">
        <v>112</v>
      </c>
      <c r="G5" s="797" t="s">
        <v>436</v>
      </c>
      <c r="H5" s="798" t="s">
        <v>112</v>
      </c>
      <c r="I5" s="797" t="s">
        <v>436</v>
      </c>
      <c r="J5" s="798" t="s">
        <v>112</v>
      </c>
      <c r="K5" s="797" t="s">
        <v>436</v>
      </c>
      <c r="L5" s="798" t="s">
        <v>112</v>
      </c>
      <c r="M5" s="797" t="s">
        <v>436</v>
      </c>
      <c r="N5" s="798" t="s">
        <v>112</v>
      </c>
      <c r="O5" s="797" t="s">
        <v>436</v>
      </c>
      <c r="P5" s="798" t="s">
        <v>112</v>
      </c>
      <c r="Q5" s="797" t="s">
        <v>436</v>
      </c>
      <c r="R5" s="798" t="s">
        <v>112</v>
      </c>
      <c r="S5" s="797" t="s">
        <v>436</v>
      </c>
      <c r="T5" s="798" t="s">
        <v>112</v>
      </c>
      <c r="U5" s="797" t="s">
        <v>436</v>
      </c>
      <c r="V5" s="2528"/>
      <c r="W5" s="40"/>
    </row>
    <row r="6" spans="1:23" ht="14">
      <c r="A6" s="392" t="s">
        <v>437</v>
      </c>
      <c r="B6" s="425">
        <v>13</v>
      </c>
      <c r="C6" s="827">
        <f t="shared" ref="C6" si="0">B6/V6</f>
        <v>0.16666666666666666</v>
      </c>
      <c r="D6" s="425">
        <v>37</v>
      </c>
      <c r="E6" s="827">
        <f>D6/V6</f>
        <v>0.47435897435897434</v>
      </c>
      <c r="F6" s="444" t="s">
        <v>114</v>
      </c>
      <c r="G6" s="826"/>
      <c r="H6" s="425">
        <v>13</v>
      </c>
      <c r="I6" s="828">
        <f t="shared" ref="I6" si="1">H6/V6</f>
        <v>0.16666666666666666</v>
      </c>
      <c r="J6" s="444" t="s">
        <v>114</v>
      </c>
      <c r="K6" s="826"/>
      <c r="L6" s="444" t="s">
        <v>114</v>
      </c>
      <c r="M6" s="826"/>
      <c r="N6" s="425">
        <v>0</v>
      </c>
      <c r="O6" s="828">
        <f t="shared" ref="O6:O24" si="2">N6/V6</f>
        <v>0</v>
      </c>
      <c r="P6" s="444" t="s">
        <v>114</v>
      </c>
      <c r="Q6" s="839"/>
      <c r="R6" s="444" t="s">
        <v>114</v>
      </c>
      <c r="S6" s="839"/>
      <c r="T6" s="425">
        <v>0</v>
      </c>
      <c r="U6" s="828">
        <f t="shared" ref="U6:U24" si="3">T6/V6</f>
        <v>0</v>
      </c>
      <c r="V6" s="425">
        <v>78</v>
      </c>
      <c r="W6" s="54"/>
    </row>
    <row r="7" spans="1:23" ht="14">
      <c r="A7" s="393" t="s">
        <v>438</v>
      </c>
      <c r="B7" s="436">
        <v>0</v>
      </c>
      <c r="C7" s="832"/>
      <c r="D7" s="445" t="s">
        <v>114</v>
      </c>
      <c r="E7" s="802"/>
      <c r="F7" s="436">
        <v>0</v>
      </c>
      <c r="G7" s="832"/>
      <c r="H7" s="436">
        <v>0</v>
      </c>
      <c r="I7" s="835"/>
      <c r="J7" s="436">
        <v>0</v>
      </c>
      <c r="K7" s="832"/>
      <c r="L7" s="436">
        <v>0</v>
      </c>
      <c r="M7" s="832"/>
      <c r="N7" s="436">
        <v>0</v>
      </c>
      <c r="O7" s="835"/>
      <c r="P7" s="445" t="s">
        <v>114</v>
      </c>
      <c r="Q7" s="840"/>
      <c r="R7" s="436">
        <v>0</v>
      </c>
      <c r="S7" s="840"/>
      <c r="T7" s="436">
        <v>0</v>
      </c>
      <c r="U7" s="835"/>
      <c r="V7" s="445" t="s">
        <v>114</v>
      </c>
      <c r="W7" s="54"/>
    </row>
    <row r="8" spans="1:23" ht="14">
      <c r="A8" s="392" t="s">
        <v>439</v>
      </c>
      <c r="B8" s="444" t="s">
        <v>114</v>
      </c>
      <c r="C8" s="826"/>
      <c r="D8" s="444" t="s">
        <v>114</v>
      </c>
      <c r="E8" s="800"/>
      <c r="F8" s="425">
        <v>0</v>
      </c>
      <c r="G8" s="827"/>
      <c r="H8" s="444" t="s">
        <v>114</v>
      </c>
      <c r="I8" s="837"/>
      <c r="J8" s="425">
        <v>0</v>
      </c>
      <c r="K8" s="827"/>
      <c r="L8" s="425">
        <v>0</v>
      </c>
      <c r="M8" s="827"/>
      <c r="N8" s="425">
        <v>0</v>
      </c>
      <c r="O8" s="828"/>
      <c r="P8" s="425">
        <v>0</v>
      </c>
      <c r="Q8" s="839"/>
      <c r="R8" s="444" t="s">
        <v>114</v>
      </c>
      <c r="S8" s="839"/>
      <c r="T8" s="425">
        <v>0</v>
      </c>
      <c r="U8" s="828"/>
      <c r="V8" s="444" t="s">
        <v>114</v>
      </c>
      <c r="W8" s="54"/>
    </row>
    <row r="9" spans="1:23" ht="14">
      <c r="A9" s="393" t="s">
        <v>440</v>
      </c>
      <c r="B9" s="445" t="s">
        <v>114</v>
      </c>
      <c r="C9" s="831"/>
      <c r="D9" s="436">
        <v>12</v>
      </c>
      <c r="E9" s="832">
        <f t="shared" ref="E9:E24" si="4">D9/V9</f>
        <v>0.38709677419354838</v>
      </c>
      <c r="F9" s="436">
        <v>0</v>
      </c>
      <c r="G9" s="832">
        <f t="shared" ref="G9" si="5">F9/V9</f>
        <v>0</v>
      </c>
      <c r="H9" s="445" t="s">
        <v>114</v>
      </c>
      <c r="I9" s="833"/>
      <c r="J9" s="445" t="s">
        <v>114</v>
      </c>
      <c r="K9" s="833"/>
      <c r="L9" s="436">
        <v>0</v>
      </c>
      <c r="M9" s="832">
        <f t="shared" ref="M9:M10" si="6">L9/V9</f>
        <v>0</v>
      </c>
      <c r="N9" s="436">
        <v>0</v>
      </c>
      <c r="O9" s="835">
        <f t="shared" si="2"/>
        <v>0</v>
      </c>
      <c r="P9" s="436">
        <v>0</v>
      </c>
      <c r="Q9" s="840">
        <f t="shared" ref="Q9:Q24" si="7">P9/V9</f>
        <v>0</v>
      </c>
      <c r="R9" s="445" t="s">
        <v>114</v>
      </c>
      <c r="S9" s="840"/>
      <c r="T9" s="436">
        <v>0</v>
      </c>
      <c r="U9" s="835">
        <f t="shared" si="3"/>
        <v>0</v>
      </c>
      <c r="V9" s="436">
        <v>31</v>
      </c>
      <c r="W9" s="54"/>
    </row>
    <row r="10" spans="1:23" ht="14">
      <c r="A10" s="392" t="s">
        <v>441</v>
      </c>
      <c r="B10" s="425">
        <v>10</v>
      </c>
      <c r="C10" s="827">
        <f t="shared" ref="C10:C24" si="8">B10/V10</f>
        <v>0.2</v>
      </c>
      <c r="D10" s="425">
        <v>20</v>
      </c>
      <c r="E10" s="827">
        <f t="shared" si="4"/>
        <v>0.4</v>
      </c>
      <c r="F10" s="444" t="s">
        <v>114</v>
      </c>
      <c r="G10" s="837"/>
      <c r="H10" s="444" t="s">
        <v>114</v>
      </c>
      <c r="I10" s="828"/>
      <c r="J10" s="444" t="s">
        <v>114</v>
      </c>
      <c r="K10" s="837"/>
      <c r="L10" s="425">
        <v>0</v>
      </c>
      <c r="M10" s="827">
        <f t="shared" si="6"/>
        <v>0</v>
      </c>
      <c r="N10" s="425">
        <v>0</v>
      </c>
      <c r="O10" s="828">
        <f t="shared" si="2"/>
        <v>0</v>
      </c>
      <c r="P10" s="425">
        <v>0</v>
      </c>
      <c r="Q10" s="839">
        <f t="shared" si="7"/>
        <v>0</v>
      </c>
      <c r="R10" s="444" t="s">
        <v>114</v>
      </c>
      <c r="S10" s="839"/>
      <c r="T10" s="444" t="s">
        <v>114</v>
      </c>
      <c r="U10" s="828"/>
      <c r="V10" s="425">
        <v>50</v>
      </c>
      <c r="W10" s="54"/>
    </row>
    <row r="11" spans="1:23" ht="14">
      <c r="A11" s="393" t="s">
        <v>442</v>
      </c>
      <c r="B11" s="436">
        <v>12</v>
      </c>
      <c r="C11" s="832">
        <f t="shared" si="8"/>
        <v>0.15189873417721519</v>
      </c>
      <c r="D11" s="436">
        <v>30</v>
      </c>
      <c r="E11" s="832">
        <f t="shared" si="4"/>
        <v>0.379746835443038</v>
      </c>
      <c r="F11" s="445" t="s">
        <v>114</v>
      </c>
      <c r="G11" s="833"/>
      <c r="H11" s="445" t="s">
        <v>114</v>
      </c>
      <c r="I11" s="833"/>
      <c r="J11" s="445" t="s">
        <v>114</v>
      </c>
      <c r="K11" s="833"/>
      <c r="L11" s="445" t="s">
        <v>114</v>
      </c>
      <c r="M11" s="834"/>
      <c r="N11" s="436">
        <v>0</v>
      </c>
      <c r="O11" s="835">
        <f t="shared" si="2"/>
        <v>0</v>
      </c>
      <c r="P11" s="445" t="s">
        <v>114</v>
      </c>
      <c r="Q11" s="840"/>
      <c r="R11" s="436">
        <v>14</v>
      </c>
      <c r="S11" s="840">
        <f t="shared" ref="S11:S24" si="9">R11/V11</f>
        <v>0.17721518987341772</v>
      </c>
      <c r="T11" s="445" t="s">
        <v>114</v>
      </c>
      <c r="U11" s="835"/>
      <c r="V11" s="436">
        <v>79</v>
      </c>
      <c r="W11" s="54"/>
    </row>
    <row r="12" spans="1:23" ht="14">
      <c r="A12" s="392" t="s">
        <v>443</v>
      </c>
      <c r="B12" s="425">
        <v>25</v>
      </c>
      <c r="C12" s="827">
        <f t="shared" si="8"/>
        <v>0.22522522522522523</v>
      </c>
      <c r="D12" s="425">
        <v>37</v>
      </c>
      <c r="E12" s="827">
        <f t="shared" si="4"/>
        <v>0.33333333333333331</v>
      </c>
      <c r="F12" s="444" t="s">
        <v>114</v>
      </c>
      <c r="G12" s="837"/>
      <c r="H12" s="444" t="s">
        <v>114</v>
      </c>
      <c r="I12" s="837"/>
      <c r="J12" s="444" t="s">
        <v>114</v>
      </c>
      <c r="K12" s="837"/>
      <c r="L12" s="444" t="s">
        <v>114</v>
      </c>
      <c r="M12" s="830"/>
      <c r="N12" s="425">
        <v>0</v>
      </c>
      <c r="O12" s="828">
        <f t="shared" si="2"/>
        <v>0</v>
      </c>
      <c r="P12" s="444" t="s">
        <v>114</v>
      </c>
      <c r="Q12" s="839"/>
      <c r="R12" s="425">
        <v>24</v>
      </c>
      <c r="S12" s="839">
        <f t="shared" si="9"/>
        <v>0.21621621621621623</v>
      </c>
      <c r="T12" s="444" t="s">
        <v>114</v>
      </c>
      <c r="U12" s="828"/>
      <c r="V12" s="425">
        <v>111</v>
      </c>
      <c r="W12" s="54"/>
    </row>
    <row r="13" spans="1:23" ht="14">
      <c r="A13" s="393" t="s">
        <v>444</v>
      </c>
      <c r="B13" s="436">
        <v>40</v>
      </c>
      <c r="C13" s="832">
        <f t="shared" si="8"/>
        <v>0.23952095808383234</v>
      </c>
      <c r="D13" s="436">
        <v>46</v>
      </c>
      <c r="E13" s="832">
        <f t="shared" si="4"/>
        <v>0.27544910179640719</v>
      </c>
      <c r="F13" s="445" t="s">
        <v>114</v>
      </c>
      <c r="G13" s="833"/>
      <c r="H13" s="436">
        <v>23</v>
      </c>
      <c r="I13" s="835">
        <f t="shared" ref="I13:I24" si="10">H13/V13</f>
        <v>0.1377245508982036</v>
      </c>
      <c r="J13" s="436">
        <v>13</v>
      </c>
      <c r="K13" s="832">
        <f t="shared" ref="K13:K24" si="11">J13/V13</f>
        <v>7.7844311377245512E-2</v>
      </c>
      <c r="L13" s="445" t="s">
        <v>114</v>
      </c>
      <c r="M13" s="834"/>
      <c r="N13" s="436">
        <v>0</v>
      </c>
      <c r="O13" s="835">
        <f t="shared" si="2"/>
        <v>0</v>
      </c>
      <c r="P13" s="445" t="s">
        <v>114</v>
      </c>
      <c r="Q13" s="840"/>
      <c r="R13" s="436">
        <v>31</v>
      </c>
      <c r="S13" s="840">
        <f t="shared" si="9"/>
        <v>0.18562874251497005</v>
      </c>
      <c r="T13" s="445" t="s">
        <v>114</v>
      </c>
      <c r="U13" s="835"/>
      <c r="V13" s="436">
        <v>167</v>
      </c>
      <c r="W13" s="54"/>
    </row>
    <row r="14" spans="1:23" ht="14">
      <c r="A14" s="392" t="s">
        <v>445</v>
      </c>
      <c r="B14" s="425">
        <v>30</v>
      </c>
      <c r="C14" s="827">
        <f t="shared" si="8"/>
        <v>0.14925373134328357</v>
      </c>
      <c r="D14" s="425">
        <v>61</v>
      </c>
      <c r="E14" s="827">
        <f t="shared" si="4"/>
        <v>0.30348258706467662</v>
      </c>
      <c r="F14" s="444" t="s">
        <v>114</v>
      </c>
      <c r="G14" s="837"/>
      <c r="H14" s="425">
        <v>25</v>
      </c>
      <c r="I14" s="828">
        <f t="shared" si="10"/>
        <v>0.12437810945273632</v>
      </c>
      <c r="J14" s="425">
        <v>19</v>
      </c>
      <c r="K14" s="827">
        <f t="shared" si="11"/>
        <v>9.4527363184079602E-2</v>
      </c>
      <c r="L14" s="444" t="s">
        <v>114</v>
      </c>
      <c r="M14" s="830"/>
      <c r="N14" s="425">
        <v>0</v>
      </c>
      <c r="O14" s="828">
        <f t="shared" si="2"/>
        <v>0</v>
      </c>
      <c r="P14" s="444" t="s">
        <v>114</v>
      </c>
      <c r="Q14" s="839"/>
      <c r="R14" s="425">
        <v>41</v>
      </c>
      <c r="S14" s="839">
        <f t="shared" si="9"/>
        <v>0.20398009950248755</v>
      </c>
      <c r="T14" s="444" t="s">
        <v>114</v>
      </c>
      <c r="U14" s="828"/>
      <c r="V14" s="425">
        <v>201</v>
      </c>
      <c r="W14" s="54"/>
    </row>
    <row r="15" spans="1:23" ht="14">
      <c r="A15" s="393" t="s">
        <v>446</v>
      </c>
      <c r="B15" s="436">
        <v>41</v>
      </c>
      <c r="C15" s="832">
        <f t="shared" si="8"/>
        <v>0.15471698113207547</v>
      </c>
      <c r="D15" s="436">
        <v>83</v>
      </c>
      <c r="E15" s="832">
        <f t="shared" si="4"/>
        <v>0.31320754716981131</v>
      </c>
      <c r="F15" s="445" t="s">
        <v>114</v>
      </c>
      <c r="G15" s="833"/>
      <c r="H15" s="436">
        <v>44</v>
      </c>
      <c r="I15" s="835">
        <f t="shared" si="10"/>
        <v>0.16603773584905659</v>
      </c>
      <c r="J15" s="436">
        <v>22</v>
      </c>
      <c r="K15" s="832">
        <f t="shared" si="11"/>
        <v>8.3018867924528297E-2</v>
      </c>
      <c r="L15" s="445" t="s">
        <v>114</v>
      </c>
      <c r="M15" s="834"/>
      <c r="N15" s="436">
        <v>0</v>
      </c>
      <c r="O15" s="835">
        <f t="shared" si="2"/>
        <v>0</v>
      </c>
      <c r="P15" s="445" t="s">
        <v>114</v>
      </c>
      <c r="Q15" s="840"/>
      <c r="R15" s="436">
        <v>44</v>
      </c>
      <c r="S15" s="840">
        <f t="shared" si="9"/>
        <v>0.16603773584905659</v>
      </c>
      <c r="T15" s="445" t="s">
        <v>114</v>
      </c>
      <c r="U15" s="835"/>
      <c r="V15" s="436">
        <v>265</v>
      </c>
      <c r="W15" s="54"/>
    </row>
    <row r="16" spans="1:23" ht="14">
      <c r="A16" s="392" t="s">
        <v>447</v>
      </c>
      <c r="B16" s="425">
        <v>97</v>
      </c>
      <c r="C16" s="827">
        <f t="shared" si="8"/>
        <v>0.22298850574712645</v>
      </c>
      <c r="D16" s="425">
        <v>132</v>
      </c>
      <c r="E16" s="827">
        <f t="shared" si="4"/>
        <v>0.30344827586206896</v>
      </c>
      <c r="F16" s="425">
        <v>12</v>
      </c>
      <c r="G16" s="827">
        <f t="shared" ref="G16:G24" si="12">F16/V16</f>
        <v>2.7586206896551724E-2</v>
      </c>
      <c r="H16" s="425">
        <v>61</v>
      </c>
      <c r="I16" s="828">
        <f t="shared" si="10"/>
        <v>0.14022988505747128</v>
      </c>
      <c r="J16" s="425">
        <v>35</v>
      </c>
      <c r="K16" s="827">
        <f t="shared" si="11"/>
        <v>8.0459770114942528E-2</v>
      </c>
      <c r="L16" s="444" t="s">
        <v>114</v>
      </c>
      <c r="M16" s="830"/>
      <c r="N16" s="425">
        <v>0</v>
      </c>
      <c r="O16" s="828">
        <f t="shared" si="2"/>
        <v>0</v>
      </c>
      <c r="P16" s="425">
        <v>10</v>
      </c>
      <c r="Q16" s="839">
        <f t="shared" si="7"/>
        <v>2.2988505747126436E-2</v>
      </c>
      <c r="R16" s="425">
        <v>62</v>
      </c>
      <c r="S16" s="839">
        <f t="shared" si="9"/>
        <v>0.14252873563218391</v>
      </c>
      <c r="T16" s="444" t="s">
        <v>114</v>
      </c>
      <c r="U16" s="828"/>
      <c r="V16" s="425">
        <v>435</v>
      </c>
      <c r="W16" s="54"/>
    </row>
    <row r="17" spans="1:23" ht="14">
      <c r="A17" s="393" t="s">
        <v>448</v>
      </c>
      <c r="B17" s="436">
        <v>128</v>
      </c>
      <c r="C17" s="832">
        <f t="shared" si="8"/>
        <v>0.20382165605095542</v>
      </c>
      <c r="D17" s="436">
        <v>191</v>
      </c>
      <c r="E17" s="832">
        <f t="shared" si="4"/>
        <v>0.30414012738853502</v>
      </c>
      <c r="F17" s="436">
        <v>15</v>
      </c>
      <c r="G17" s="832">
        <f t="shared" si="12"/>
        <v>2.3885350318471339E-2</v>
      </c>
      <c r="H17" s="436">
        <v>96</v>
      </c>
      <c r="I17" s="835">
        <f t="shared" si="10"/>
        <v>0.15286624203821655</v>
      </c>
      <c r="J17" s="436">
        <v>82</v>
      </c>
      <c r="K17" s="832">
        <f t="shared" si="11"/>
        <v>0.13057324840764331</v>
      </c>
      <c r="L17" s="436">
        <v>14</v>
      </c>
      <c r="M17" s="832">
        <f t="shared" ref="M17:M24" si="13">L17/V17</f>
        <v>2.2292993630573247E-2</v>
      </c>
      <c r="N17" s="436">
        <v>0</v>
      </c>
      <c r="O17" s="835">
        <f t="shared" si="2"/>
        <v>0</v>
      </c>
      <c r="P17" s="436">
        <v>10</v>
      </c>
      <c r="Q17" s="840">
        <f t="shared" si="7"/>
        <v>1.5923566878980892E-2</v>
      </c>
      <c r="R17" s="436">
        <v>67</v>
      </c>
      <c r="S17" s="840">
        <f t="shared" si="9"/>
        <v>0.10668789808917198</v>
      </c>
      <c r="T17" s="445" t="s">
        <v>114</v>
      </c>
      <c r="U17" s="835"/>
      <c r="V17" s="436">
        <v>628</v>
      </c>
      <c r="W17" s="54"/>
    </row>
    <row r="18" spans="1:23" ht="14">
      <c r="A18" s="392" t="s">
        <v>449</v>
      </c>
      <c r="B18" s="425">
        <v>202</v>
      </c>
      <c r="C18" s="827">
        <f t="shared" si="8"/>
        <v>0.22149122807017543</v>
      </c>
      <c r="D18" s="425">
        <v>229</v>
      </c>
      <c r="E18" s="827">
        <f t="shared" si="4"/>
        <v>0.25109649122807015</v>
      </c>
      <c r="F18" s="425">
        <v>30</v>
      </c>
      <c r="G18" s="827">
        <f t="shared" si="12"/>
        <v>3.2894736842105261E-2</v>
      </c>
      <c r="H18" s="425">
        <v>164</v>
      </c>
      <c r="I18" s="828">
        <f t="shared" si="10"/>
        <v>0.17982456140350878</v>
      </c>
      <c r="J18" s="425">
        <v>129</v>
      </c>
      <c r="K18" s="827">
        <f t="shared" si="11"/>
        <v>0.14144736842105263</v>
      </c>
      <c r="L18" s="425">
        <v>13</v>
      </c>
      <c r="M18" s="827">
        <f t="shared" si="13"/>
        <v>1.425438596491228E-2</v>
      </c>
      <c r="N18" s="425">
        <v>0</v>
      </c>
      <c r="O18" s="828">
        <f t="shared" si="2"/>
        <v>0</v>
      </c>
      <c r="P18" s="425">
        <v>29</v>
      </c>
      <c r="Q18" s="839">
        <f t="shared" si="7"/>
        <v>3.1798245614035089E-2</v>
      </c>
      <c r="R18" s="425">
        <v>65</v>
      </c>
      <c r="S18" s="839">
        <f t="shared" si="9"/>
        <v>7.1271929824561403E-2</v>
      </c>
      <c r="T18" s="425">
        <v>16</v>
      </c>
      <c r="U18" s="828">
        <f t="shared" si="3"/>
        <v>1.7543859649122806E-2</v>
      </c>
      <c r="V18" s="425">
        <v>912</v>
      </c>
      <c r="W18" s="54"/>
    </row>
    <row r="19" spans="1:23" ht="14">
      <c r="A19" s="393" t="s">
        <v>450</v>
      </c>
      <c r="B19" s="436">
        <v>339</v>
      </c>
      <c r="C19" s="832">
        <f t="shared" si="8"/>
        <v>0.29299913569576491</v>
      </c>
      <c r="D19" s="436">
        <v>268</v>
      </c>
      <c r="E19" s="832">
        <f t="shared" si="4"/>
        <v>0.23163353500432152</v>
      </c>
      <c r="F19" s="436">
        <v>35</v>
      </c>
      <c r="G19" s="832">
        <f t="shared" si="12"/>
        <v>3.025064822817632E-2</v>
      </c>
      <c r="H19" s="436">
        <v>173</v>
      </c>
      <c r="I19" s="835">
        <f t="shared" si="10"/>
        <v>0.1495246326707001</v>
      </c>
      <c r="J19" s="436">
        <v>162</v>
      </c>
      <c r="K19" s="832">
        <f t="shared" si="11"/>
        <v>0.14001728608470182</v>
      </c>
      <c r="L19" s="436">
        <v>19</v>
      </c>
      <c r="M19" s="832">
        <f t="shared" si="13"/>
        <v>1.6421780466724288E-2</v>
      </c>
      <c r="N19" s="436">
        <v>0</v>
      </c>
      <c r="O19" s="835">
        <f t="shared" si="2"/>
        <v>0</v>
      </c>
      <c r="P19" s="436">
        <v>28</v>
      </c>
      <c r="Q19" s="840">
        <f t="shared" si="7"/>
        <v>2.4200518582541054E-2</v>
      </c>
      <c r="R19" s="436">
        <v>74</v>
      </c>
      <c r="S19" s="840">
        <f t="shared" si="9"/>
        <v>6.3958513396715641E-2</v>
      </c>
      <c r="T19" s="436">
        <v>14</v>
      </c>
      <c r="U19" s="835">
        <f t="shared" si="3"/>
        <v>1.2100259291270527E-2</v>
      </c>
      <c r="V19" s="436">
        <v>1157</v>
      </c>
      <c r="W19" s="54"/>
    </row>
    <row r="20" spans="1:23" ht="14">
      <c r="A20" s="392" t="s">
        <v>451</v>
      </c>
      <c r="B20" s="425">
        <v>407</v>
      </c>
      <c r="C20" s="827">
        <f t="shared" si="8"/>
        <v>0.30997715156131</v>
      </c>
      <c r="D20" s="425">
        <v>261</v>
      </c>
      <c r="E20" s="827">
        <f t="shared" si="4"/>
        <v>0.19878141660319879</v>
      </c>
      <c r="F20" s="425">
        <v>63</v>
      </c>
      <c r="G20" s="827">
        <f t="shared" si="12"/>
        <v>4.7981721249047982E-2</v>
      </c>
      <c r="H20" s="425">
        <v>193</v>
      </c>
      <c r="I20" s="828">
        <f t="shared" si="10"/>
        <v>0.146991622239147</v>
      </c>
      <c r="J20" s="425">
        <v>216</v>
      </c>
      <c r="K20" s="827">
        <f t="shared" si="11"/>
        <v>0.16450875856816452</v>
      </c>
      <c r="L20" s="425">
        <v>17</v>
      </c>
      <c r="M20" s="827">
        <f t="shared" si="13"/>
        <v>1.2947448591012947E-2</v>
      </c>
      <c r="N20" s="425">
        <v>0</v>
      </c>
      <c r="O20" s="828">
        <f t="shared" si="2"/>
        <v>0</v>
      </c>
      <c r="P20" s="425">
        <v>40</v>
      </c>
      <c r="Q20" s="839">
        <f t="shared" si="7"/>
        <v>3.0464584920030464E-2</v>
      </c>
      <c r="R20" s="425">
        <v>72</v>
      </c>
      <c r="S20" s="839">
        <f t="shared" si="9"/>
        <v>5.4836252856054833E-2</v>
      </c>
      <c r="T20" s="425">
        <v>15</v>
      </c>
      <c r="U20" s="828">
        <f t="shared" si="3"/>
        <v>1.1424219345011425E-2</v>
      </c>
      <c r="V20" s="425">
        <v>1313</v>
      </c>
      <c r="W20" s="54"/>
    </row>
    <row r="21" spans="1:23" ht="14">
      <c r="A21" s="393" t="s">
        <v>452</v>
      </c>
      <c r="B21" s="436">
        <v>383</v>
      </c>
      <c r="C21" s="832">
        <f t="shared" si="8"/>
        <v>0.28667664670658682</v>
      </c>
      <c r="D21" s="436">
        <v>266</v>
      </c>
      <c r="E21" s="832">
        <f t="shared" si="4"/>
        <v>0.19910179640718562</v>
      </c>
      <c r="F21" s="436">
        <v>57</v>
      </c>
      <c r="G21" s="832">
        <f t="shared" si="12"/>
        <v>4.2664670658682638E-2</v>
      </c>
      <c r="H21" s="436">
        <v>210</v>
      </c>
      <c r="I21" s="835">
        <f t="shared" si="10"/>
        <v>0.15718562874251496</v>
      </c>
      <c r="J21" s="436">
        <v>292</v>
      </c>
      <c r="K21" s="832">
        <f t="shared" si="11"/>
        <v>0.21856287425149701</v>
      </c>
      <c r="L21" s="436">
        <v>10</v>
      </c>
      <c r="M21" s="832">
        <f t="shared" si="13"/>
        <v>7.4850299401197605E-3</v>
      </c>
      <c r="N21" s="436">
        <v>0</v>
      </c>
      <c r="O21" s="835">
        <f t="shared" si="2"/>
        <v>0</v>
      </c>
      <c r="P21" s="436">
        <v>42</v>
      </c>
      <c r="Q21" s="840">
        <f t="shared" si="7"/>
        <v>3.1437125748502992E-2</v>
      </c>
      <c r="R21" s="436">
        <v>32</v>
      </c>
      <c r="S21" s="840">
        <f t="shared" si="9"/>
        <v>2.3952095808383235E-2</v>
      </c>
      <c r="T21" s="436">
        <v>19</v>
      </c>
      <c r="U21" s="835">
        <f t="shared" si="3"/>
        <v>1.4221556886227544E-2</v>
      </c>
      <c r="V21" s="436">
        <v>1336</v>
      </c>
      <c r="W21" s="54"/>
    </row>
    <row r="22" spans="1:23" ht="14">
      <c r="A22" s="392" t="s">
        <v>453</v>
      </c>
      <c r="B22" s="425">
        <v>347</v>
      </c>
      <c r="C22" s="827">
        <f t="shared" si="8"/>
        <v>0.25495958853783984</v>
      </c>
      <c r="D22" s="425">
        <v>235</v>
      </c>
      <c r="E22" s="827">
        <f t="shared" si="4"/>
        <v>0.17266715650257164</v>
      </c>
      <c r="F22" s="425">
        <v>74</v>
      </c>
      <c r="G22" s="827">
        <f t="shared" si="12"/>
        <v>5.4371785451873621E-2</v>
      </c>
      <c r="H22" s="425">
        <v>284</v>
      </c>
      <c r="I22" s="828">
        <f t="shared" si="10"/>
        <v>0.20867009551800147</v>
      </c>
      <c r="J22" s="425">
        <v>289</v>
      </c>
      <c r="K22" s="827">
        <f t="shared" si="11"/>
        <v>0.21234386480529022</v>
      </c>
      <c r="L22" s="425">
        <v>10</v>
      </c>
      <c r="M22" s="827">
        <f t="shared" si="13"/>
        <v>7.3475385745775165E-3</v>
      </c>
      <c r="N22" s="425">
        <v>0</v>
      </c>
      <c r="O22" s="828">
        <f t="shared" si="2"/>
        <v>0</v>
      </c>
      <c r="P22" s="425">
        <v>53</v>
      </c>
      <c r="Q22" s="839">
        <f t="shared" si="7"/>
        <v>3.8941954445260836E-2</v>
      </c>
      <c r="R22" s="425">
        <v>32</v>
      </c>
      <c r="S22" s="839">
        <f t="shared" si="9"/>
        <v>2.3512123438648051E-2</v>
      </c>
      <c r="T22" s="425">
        <v>22</v>
      </c>
      <c r="U22" s="828">
        <f t="shared" si="3"/>
        <v>1.6164584864070537E-2</v>
      </c>
      <c r="V22" s="425">
        <v>1361</v>
      </c>
      <c r="W22" s="54"/>
    </row>
    <row r="23" spans="1:23" ht="14.5" thickBot="1">
      <c r="A23" s="1024" t="s">
        <v>454</v>
      </c>
      <c r="B23" s="1441">
        <v>920</v>
      </c>
      <c r="C23" s="1442">
        <f t="shared" si="8"/>
        <v>0.20975832193342453</v>
      </c>
      <c r="D23" s="902">
        <v>370</v>
      </c>
      <c r="E23" s="841">
        <f t="shared" si="4"/>
        <v>8.4359325125398996E-2</v>
      </c>
      <c r="F23" s="902">
        <v>361</v>
      </c>
      <c r="G23" s="841">
        <f t="shared" si="12"/>
        <v>8.2307341541267676E-2</v>
      </c>
      <c r="H23" s="902">
        <v>572</v>
      </c>
      <c r="I23" s="1443">
        <f t="shared" si="10"/>
        <v>0.13041495668034656</v>
      </c>
      <c r="J23" s="902">
        <v>1870</v>
      </c>
      <c r="K23" s="841">
        <f t="shared" si="11"/>
        <v>0.4263565891472868</v>
      </c>
      <c r="L23" s="902">
        <v>17</v>
      </c>
      <c r="M23" s="841">
        <f t="shared" si="13"/>
        <v>3.875968992248062E-3</v>
      </c>
      <c r="N23" s="902">
        <v>0</v>
      </c>
      <c r="O23" s="842">
        <f t="shared" si="2"/>
        <v>0</v>
      </c>
      <c r="P23" s="902">
        <v>153</v>
      </c>
      <c r="Q23" s="843">
        <f t="shared" si="7"/>
        <v>3.4883720930232558E-2</v>
      </c>
      <c r="R23" s="902">
        <v>37</v>
      </c>
      <c r="S23" s="843">
        <f t="shared" si="9"/>
        <v>8.4359325125398996E-3</v>
      </c>
      <c r="T23" s="902">
        <v>56</v>
      </c>
      <c r="U23" s="842">
        <f t="shared" si="3"/>
        <v>1.2767897856817145E-2</v>
      </c>
      <c r="V23" s="902">
        <v>4386</v>
      </c>
      <c r="W23" s="54"/>
    </row>
    <row r="24" spans="1:23" ht="14">
      <c r="A24" s="1371" t="s">
        <v>115</v>
      </c>
      <c r="B24" s="1444">
        <v>3000</v>
      </c>
      <c r="C24" s="558">
        <f t="shared" si="8"/>
        <v>0.23957834211787254</v>
      </c>
      <c r="D24" s="1444">
        <v>2283</v>
      </c>
      <c r="E24" s="558">
        <f t="shared" si="4"/>
        <v>0.182319118351701</v>
      </c>
      <c r="F24" s="1444">
        <v>668</v>
      </c>
      <c r="G24" s="558">
        <f t="shared" si="12"/>
        <v>5.3346110844912954E-2</v>
      </c>
      <c r="H24" s="1444">
        <v>1884</v>
      </c>
      <c r="I24" s="558">
        <f t="shared" si="10"/>
        <v>0.15045519885002395</v>
      </c>
      <c r="J24" s="1444">
        <v>3147</v>
      </c>
      <c r="K24" s="558">
        <f t="shared" si="11"/>
        <v>0.2513176808816483</v>
      </c>
      <c r="L24" s="1444">
        <v>129</v>
      </c>
      <c r="M24" s="558">
        <f t="shared" si="13"/>
        <v>1.0301868711068519E-2</v>
      </c>
      <c r="N24" s="1444">
        <v>0</v>
      </c>
      <c r="O24" s="558">
        <f t="shared" si="2"/>
        <v>0</v>
      </c>
      <c r="P24" s="1444">
        <v>390</v>
      </c>
      <c r="Q24" s="558">
        <f t="shared" si="7"/>
        <v>3.1145184475323429E-2</v>
      </c>
      <c r="R24" s="1444">
        <v>618</v>
      </c>
      <c r="S24" s="558">
        <f t="shared" si="9"/>
        <v>4.9353138476281741E-2</v>
      </c>
      <c r="T24" s="1444">
        <v>173</v>
      </c>
      <c r="U24" s="558">
        <f t="shared" si="3"/>
        <v>1.3815684395463983E-2</v>
      </c>
      <c r="V24" s="1445">
        <v>12522</v>
      </c>
      <c r="W24" s="54"/>
    </row>
    <row r="25" spans="1:23">
      <c r="A25" s="3137" t="s">
        <v>189</v>
      </c>
      <c r="B25" s="2511"/>
      <c r="C25" s="2511"/>
      <c r="D25" s="2511"/>
      <c r="E25" s="2511"/>
      <c r="F25" s="2511"/>
      <c r="G25" s="2511"/>
      <c r="H25" s="2511"/>
      <c r="I25" s="2511"/>
      <c r="J25" s="2511"/>
      <c r="K25" s="2511"/>
      <c r="L25" s="2511"/>
      <c r="M25" s="2511"/>
      <c r="N25" s="2511"/>
      <c r="O25" s="2511"/>
      <c r="P25" s="2511"/>
      <c r="Q25" s="2511"/>
      <c r="R25" s="2511"/>
      <c r="S25" s="2511"/>
      <c r="T25" s="2511"/>
      <c r="U25" s="2511"/>
      <c r="V25" s="2512"/>
    </row>
    <row r="27" spans="1:23">
      <c r="A27" s="2464" t="s">
        <v>418</v>
      </c>
      <c r="B27" s="2464"/>
      <c r="C27" s="2464"/>
      <c r="D27" s="2464"/>
      <c r="E27" s="2464"/>
      <c r="F27" s="2464"/>
      <c r="G27" s="2464"/>
      <c r="H27" s="2464"/>
      <c r="I27" s="2464"/>
      <c r="J27" s="2464"/>
      <c r="K27" s="2464"/>
      <c r="L27" s="2464"/>
      <c r="M27" s="2464"/>
      <c r="N27" s="2464"/>
      <c r="O27" s="2464"/>
      <c r="P27" s="2464"/>
      <c r="Q27" s="2464"/>
      <c r="R27" s="2464"/>
      <c r="S27" s="2464"/>
      <c r="T27" s="2464"/>
      <c r="U27" s="2464"/>
      <c r="V27" s="2464"/>
    </row>
    <row r="30" spans="1:23" ht="25">
      <c r="A30" s="2453" t="s">
        <v>433</v>
      </c>
      <c r="B30" s="2453"/>
      <c r="C30" s="2453"/>
      <c r="D30" s="2453"/>
      <c r="E30" s="2453"/>
      <c r="F30" s="2453"/>
      <c r="G30" s="2453"/>
      <c r="H30" s="2453"/>
      <c r="I30" s="2453"/>
      <c r="J30" s="2453"/>
      <c r="K30" s="2453"/>
      <c r="L30" s="2453"/>
      <c r="M30" s="2453"/>
      <c r="N30" s="2453"/>
      <c r="O30" s="2453"/>
      <c r="P30" s="2453"/>
      <c r="Q30" s="2453"/>
      <c r="R30" s="2453"/>
      <c r="S30" s="2453"/>
      <c r="T30" s="2453"/>
      <c r="U30" s="2453"/>
      <c r="V30" s="2453"/>
      <c r="W30" s="64"/>
    </row>
    <row r="32" spans="1:23" ht="20">
      <c r="A32" s="2597" t="s">
        <v>434</v>
      </c>
      <c r="B32" s="2523" t="s">
        <v>435</v>
      </c>
      <c r="C32" s="2524"/>
      <c r="D32" s="2524"/>
      <c r="E32" s="2524"/>
      <c r="F32" s="2524"/>
      <c r="G32" s="2524"/>
      <c r="H32" s="2524"/>
      <c r="I32" s="2524"/>
      <c r="J32" s="2524"/>
      <c r="K32" s="2524"/>
      <c r="L32" s="2524"/>
      <c r="M32" s="2524"/>
      <c r="N32" s="2524"/>
      <c r="O32" s="2524"/>
      <c r="P32" s="2524"/>
      <c r="Q32" s="2524"/>
      <c r="R32" s="2524"/>
      <c r="S32" s="2524"/>
      <c r="T32" s="2524"/>
      <c r="U32" s="3134"/>
      <c r="V32" s="3136" t="s">
        <v>414</v>
      </c>
      <c r="W32" s="40"/>
    </row>
    <row r="33" spans="1:23" ht="32.5">
      <c r="A33" s="2598"/>
      <c r="B33" s="2527" t="s">
        <v>89</v>
      </c>
      <c r="C33" s="2489"/>
      <c r="D33" s="2527" t="s">
        <v>85</v>
      </c>
      <c r="E33" s="2489"/>
      <c r="F33" s="2527" t="s">
        <v>90</v>
      </c>
      <c r="G33" s="2489"/>
      <c r="H33" s="2527" t="s">
        <v>91</v>
      </c>
      <c r="I33" s="2489"/>
      <c r="J33" s="2527" t="s">
        <v>92</v>
      </c>
      <c r="K33" s="2489"/>
      <c r="L33" s="2460" t="s">
        <v>93</v>
      </c>
      <c r="M33" s="2461"/>
      <c r="N33" s="2460" t="s">
        <v>94</v>
      </c>
      <c r="O33" s="2461"/>
      <c r="P33" s="2460" t="s">
        <v>95</v>
      </c>
      <c r="Q33" s="2461"/>
      <c r="R33" s="2460" t="s">
        <v>96</v>
      </c>
      <c r="S33" s="2461"/>
      <c r="T33" s="2527" t="s">
        <v>97</v>
      </c>
      <c r="U33" s="2489"/>
      <c r="V33" s="3136"/>
      <c r="W33" s="65"/>
    </row>
    <row r="34" spans="1:23" ht="20">
      <c r="A34" s="2599"/>
      <c r="B34" s="798" t="s">
        <v>112</v>
      </c>
      <c r="C34" s="797" t="s">
        <v>436</v>
      </c>
      <c r="D34" s="798" t="s">
        <v>112</v>
      </c>
      <c r="E34" s="797" t="s">
        <v>436</v>
      </c>
      <c r="F34" s="798" t="s">
        <v>112</v>
      </c>
      <c r="G34" s="797" t="s">
        <v>436</v>
      </c>
      <c r="H34" s="798" t="s">
        <v>112</v>
      </c>
      <c r="I34" s="797" t="s">
        <v>436</v>
      </c>
      <c r="J34" s="798" t="s">
        <v>112</v>
      </c>
      <c r="K34" s="797" t="s">
        <v>436</v>
      </c>
      <c r="L34" s="798" t="s">
        <v>112</v>
      </c>
      <c r="M34" s="797" t="s">
        <v>436</v>
      </c>
      <c r="N34" s="798" t="s">
        <v>112</v>
      </c>
      <c r="O34" s="797" t="s">
        <v>436</v>
      </c>
      <c r="P34" s="798" t="s">
        <v>112</v>
      </c>
      <c r="Q34" s="797" t="s">
        <v>436</v>
      </c>
      <c r="R34" s="798" t="s">
        <v>112</v>
      </c>
      <c r="S34" s="797" t="s">
        <v>436</v>
      </c>
      <c r="T34" s="798" t="s">
        <v>112</v>
      </c>
      <c r="U34" s="797" t="s">
        <v>436</v>
      </c>
      <c r="V34" s="2528"/>
      <c r="W34" s="40"/>
    </row>
    <row r="35" spans="1:23" ht="14">
      <c r="A35" s="392" t="s">
        <v>437</v>
      </c>
      <c r="B35" s="274" t="s">
        <v>114</v>
      </c>
      <c r="C35" s="826"/>
      <c r="D35" s="53">
        <v>38</v>
      </c>
      <c r="E35" s="827">
        <f>D35/V35</f>
        <v>0.48101265822784811</v>
      </c>
      <c r="F35" s="274" t="s">
        <v>114</v>
      </c>
      <c r="G35" s="826"/>
      <c r="H35" s="53">
        <v>13</v>
      </c>
      <c r="I35" s="828">
        <f>H35/V35</f>
        <v>0.16455696202531644</v>
      </c>
      <c r="J35" s="274" t="s">
        <v>114</v>
      </c>
      <c r="K35" s="826"/>
      <c r="L35" s="274" t="s">
        <v>114</v>
      </c>
      <c r="M35" s="826"/>
      <c r="N35" s="53">
        <v>0</v>
      </c>
      <c r="O35" s="826"/>
      <c r="P35" s="274" t="s">
        <v>114</v>
      </c>
      <c r="Q35" s="829"/>
      <c r="R35" s="274" t="s">
        <v>114</v>
      </c>
      <c r="S35" s="829"/>
      <c r="T35" s="274" t="s">
        <v>114</v>
      </c>
      <c r="U35" s="830"/>
      <c r="V35" s="53">
        <v>79</v>
      </c>
      <c r="W35" s="54"/>
    </row>
    <row r="36" spans="1:23" ht="14">
      <c r="A36" s="393" t="s">
        <v>438</v>
      </c>
      <c r="B36" s="275" t="s">
        <v>114</v>
      </c>
      <c r="C36" s="831"/>
      <c r="D36" s="275" t="s">
        <v>114</v>
      </c>
      <c r="E36" s="802"/>
      <c r="F36" s="58">
        <v>0</v>
      </c>
      <c r="G36" s="832"/>
      <c r="H36" s="275" t="s">
        <v>114</v>
      </c>
      <c r="I36" s="833"/>
      <c r="J36" s="58">
        <v>0</v>
      </c>
      <c r="K36" s="832"/>
      <c r="L36" s="275" t="s">
        <v>114</v>
      </c>
      <c r="M36" s="834"/>
      <c r="N36" s="58">
        <v>0</v>
      </c>
      <c r="O36" s="835"/>
      <c r="P36" s="58">
        <v>0</v>
      </c>
      <c r="Q36" s="836"/>
      <c r="R36" s="275" t="s">
        <v>114</v>
      </c>
      <c r="S36" s="836"/>
      <c r="T36" s="58">
        <v>0</v>
      </c>
      <c r="U36" s="835"/>
      <c r="V36" s="275" t="s">
        <v>114</v>
      </c>
      <c r="W36" s="54"/>
    </row>
    <row r="37" spans="1:23" ht="14">
      <c r="A37" s="392" t="s">
        <v>439</v>
      </c>
      <c r="B37" s="274" t="s">
        <v>114</v>
      </c>
      <c r="C37" s="826"/>
      <c r="D37" s="274" t="s">
        <v>114</v>
      </c>
      <c r="E37" s="800"/>
      <c r="F37" s="53">
        <v>0</v>
      </c>
      <c r="G37" s="837"/>
      <c r="H37" s="274" t="s">
        <v>114</v>
      </c>
      <c r="I37" s="837"/>
      <c r="J37" s="53">
        <v>0</v>
      </c>
      <c r="K37" s="837"/>
      <c r="L37" s="53">
        <v>0</v>
      </c>
      <c r="M37" s="830"/>
      <c r="N37" s="53">
        <v>0</v>
      </c>
      <c r="O37" s="837"/>
      <c r="P37" s="53">
        <v>0</v>
      </c>
      <c r="Q37" s="838"/>
      <c r="R37" s="274" t="s">
        <v>114</v>
      </c>
      <c r="S37" s="829"/>
      <c r="T37" s="53">
        <v>0</v>
      </c>
      <c r="U37" s="828"/>
      <c r="V37" s="274" t="s">
        <v>114</v>
      </c>
      <c r="W37" s="54"/>
    </row>
    <row r="38" spans="1:23" ht="14">
      <c r="A38" s="393" t="s">
        <v>440</v>
      </c>
      <c r="B38" s="275" t="s">
        <v>114</v>
      </c>
      <c r="C38" s="831"/>
      <c r="D38" s="275" t="s">
        <v>114</v>
      </c>
      <c r="E38" s="802"/>
      <c r="F38" s="58">
        <v>0</v>
      </c>
      <c r="G38" s="832">
        <f>F38/V38</f>
        <v>0</v>
      </c>
      <c r="H38" s="275" t="s">
        <v>114</v>
      </c>
      <c r="I38" s="833"/>
      <c r="J38" s="275" t="s">
        <v>114</v>
      </c>
      <c r="K38" s="833"/>
      <c r="L38" s="275" t="s">
        <v>114</v>
      </c>
      <c r="M38" s="834"/>
      <c r="N38" s="58">
        <v>0</v>
      </c>
      <c r="O38" s="835">
        <f>N38/V38</f>
        <v>0</v>
      </c>
      <c r="P38" s="275" t="s">
        <v>114</v>
      </c>
      <c r="Q38" s="836"/>
      <c r="R38" s="275" t="s">
        <v>114</v>
      </c>
      <c r="S38" s="836"/>
      <c r="T38" s="58">
        <v>0</v>
      </c>
      <c r="U38" s="835">
        <f t="shared" ref="U38" si="14">T38/V38</f>
        <v>0</v>
      </c>
      <c r="V38" s="58">
        <v>21</v>
      </c>
      <c r="W38" s="54"/>
    </row>
    <row r="39" spans="1:23" ht="14">
      <c r="A39" s="392" t="s">
        <v>441</v>
      </c>
      <c r="B39" s="274" t="s">
        <v>114</v>
      </c>
      <c r="C39" s="827"/>
      <c r="D39" s="53">
        <v>15</v>
      </c>
      <c r="E39" s="827">
        <f t="shared" ref="E39:E52" si="15">D39/V39</f>
        <v>0.24193548387096775</v>
      </c>
      <c r="F39" s="274" t="s">
        <v>114</v>
      </c>
      <c r="G39" s="837"/>
      <c r="H39" s="53">
        <v>10</v>
      </c>
      <c r="I39" s="828">
        <f>H39/V39</f>
        <v>0.16129032258064516</v>
      </c>
      <c r="J39" s="274" t="s">
        <v>114</v>
      </c>
      <c r="K39" s="837"/>
      <c r="L39" s="274" t="s">
        <v>114</v>
      </c>
      <c r="M39" s="830"/>
      <c r="N39" s="53">
        <v>0</v>
      </c>
      <c r="O39" s="837"/>
      <c r="P39" s="274" t="s">
        <v>114</v>
      </c>
      <c r="Q39" s="829"/>
      <c r="R39" s="53">
        <v>10</v>
      </c>
      <c r="S39" s="839">
        <f t="shared" ref="S39:S52" si="16">R39/V39</f>
        <v>0.16129032258064516</v>
      </c>
      <c r="T39" s="274" t="s">
        <v>114</v>
      </c>
      <c r="U39" s="837"/>
      <c r="V39" s="53">
        <v>62</v>
      </c>
      <c r="W39" s="54"/>
    </row>
    <row r="40" spans="1:23" ht="14">
      <c r="A40" s="393" t="s">
        <v>442</v>
      </c>
      <c r="B40" s="58">
        <v>10</v>
      </c>
      <c r="C40" s="832">
        <f t="shared" ref="C40:C52" si="17">B40/V40</f>
        <v>0.14705882352941177</v>
      </c>
      <c r="D40" s="58">
        <v>17</v>
      </c>
      <c r="E40" s="832">
        <f t="shared" si="15"/>
        <v>0.25</v>
      </c>
      <c r="F40" s="275" t="s">
        <v>114</v>
      </c>
      <c r="G40" s="833"/>
      <c r="H40" s="275" t="s">
        <v>114</v>
      </c>
      <c r="I40" s="833"/>
      <c r="J40" s="275" t="s">
        <v>114</v>
      </c>
      <c r="K40" s="833"/>
      <c r="L40" s="275" t="s">
        <v>114</v>
      </c>
      <c r="M40" s="834"/>
      <c r="N40" s="58">
        <v>0</v>
      </c>
      <c r="O40" s="833"/>
      <c r="P40" s="275" t="s">
        <v>114</v>
      </c>
      <c r="Q40" s="836"/>
      <c r="R40" s="58">
        <v>16</v>
      </c>
      <c r="S40" s="840">
        <f t="shared" si="16"/>
        <v>0.23529411764705882</v>
      </c>
      <c r="T40" s="275" t="s">
        <v>114</v>
      </c>
      <c r="U40" s="833"/>
      <c r="V40" s="58">
        <v>68</v>
      </c>
      <c r="W40" s="54"/>
    </row>
    <row r="41" spans="1:23" ht="14">
      <c r="A41" s="392" t="s">
        <v>443</v>
      </c>
      <c r="B41" s="53">
        <v>23</v>
      </c>
      <c r="C41" s="827">
        <f t="shared" si="17"/>
        <v>0.22115384615384615</v>
      </c>
      <c r="D41" s="53">
        <v>37</v>
      </c>
      <c r="E41" s="827">
        <f t="shared" si="15"/>
        <v>0.35576923076923078</v>
      </c>
      <c r="F41" s="274" t="s">
        <v>114</v>
      </c>
      <c r="G41" s="837"/>
      <c r="H41" s="274" t="s">
        <v>114</v>
      </c>
      <c r="I41" s="837"/>
      <c r="J41" s="274" t="s">
        <v>114</v>
      </c>
      <c r="K41" s="837"/>
      <c r="L41" s="274" t="s">
        <v>114</v>
      </c>
      <c r="M41" s="830"/>
      <c r="N41" s="53">
        <v>0</v>
      </c>
      <c r="O41" s="837"/>
      <c r="P41" s="274" t="s">
        <v>114</v>
      </c>
      <c r="Q41" s="829"/>
      <c r="R41" s="53">
        <v>13</v>
      </c>
      <c r="S41" s="839">
        <f t="shared" si="16"/>
        <v>0.125</v>
      </c>
      <c r="T41" s="274" t="s">
        <v>114</v>
      </c>
      <c r="U41" s="837"/>
      <c r="V41" s="53">
        <v>104</v>
      </c>
      <c r="W41" s="54"/>
    </row>
    <row r="42" spans="1:23" ht="14">
      <c r="A42" s="393" t="s">
        <v>444</v>
      </c>
      <c r="B42" s="58">
        <v>27</v>
      </c>
      <c r="C42" s="832">
        <f t="shared" si="17"/>
        <v>0.20610687022900764</v>
      </c>
      <c r="D42" s="58">
        <v>53</v>
      </c>
      <c r="E42" s="832">
        <f t="shared" si="15"/>
        <v>0.40458015267175573</v>
      </c>
      <c r="F42" s="275" t="s">
        <v>114</v>
      </c>
      <c r="G42" s="833"/>
      <c r="H42" s="58">
        <v>12</v>
      </c>
      <c r="I42" s="835">
        <f t="shared" ref="I42:I52" si="18">H42/V42</f>
        <v>9.1603053435114504E-2</v>
      </c>
      <c r="J42" s="275" t="s">
        <v>114</v>
      </c>
      <c r="K42" s="833"/>
      <c r="L42" s="275" t="s">
        <v>114</v>
      </c>
      <c r="M42" s="834"/>
      <c r="N42" s="58">
        <v>0</v>
      </c>
      <c r="O42" s="833"/>
      <c r="P42" s="275" t="s">
        <v>114</v>
      </c>
      <c r="Q42" s="836"/>
      <c r="R42" s="58">
        <v>18</v>
      </c>
      <c r="S42" s="840">
        <f t="shared" si="16"/>
        <v>0.13740458015267176</v>
      </c>
      <c r="T42" s="275" t="s">
        <v>114</v>
      </c>
      <c r="U42" s="833"/>
      <c r="V42" s="58">
        <v>131</v>
      </c>
      <c r="W42" s="54"/>
    </row>
    <row r="43" spans="1:23" ht="14">
      <c r="A43" s="392" t="s">
        <v>445</v>
      </c>
      <c r="B43" s="53">
        <v>47</v>
      </c>
      <c r="C43" s="827">
        <f t="shared" si="17"/>
        <v>0.26256983240223464</v>
      </c>
      <c r="D43" s="53">
        <v>50</v>
      </c>
      <c r="E43" s="827">
        <f t="shared" si="15"/>
        <v>0.27932960893854747</v>
      </c>
      <c r="F43" s="274" t="s">
        <v>114</v>
      </c>
      <c r="G43" s="837"/>
      <c r="H43" s="53">
        <v>17</v>
      </c>
      <c r="I43" s="828">
        <f t="shared" si="18"/>
        <v>9.4972067039106142E-2</v>
      </c>
      <c r="J43" s="53">
        <v>21</v>
      </c>
      <c r="K43" s="827">
        <f t="shared" ref="K43:K52" si="19">J43/V43</f>
        <v>0.11731843575418995</v>
      </c>
      <c r="L43" s="274" t="s">
        <v>114</v>
      </c>
      <c r="M43" s="830"/>
      <c r="N43" s="53">
        <v>0</v>
      </c>
      <c r="O43" s="837"/>
      <c r="P43" s="274" t="s">
        <v>114</v>
      </c>
      <c r="Q43" s="829"/>
      <c r="R43" s="53">
        <v>28</v>
      </c>
      <c r="S43" s="839">
        <f t="shared" si="16"/>
        <v>0.15642458100558659</v>
      </c>
      <c r="T43" s="274" t="s">
        <v>114</v>
      </c>
      <c r="U43" s="837"/>
      <c r="V43" s="53">
        <v>179</v>
      </c>
      <c r="W43" s="54"/>
    </row>
    <row r="44" spans="1:23" ht="14">
      <c r="A44" s="393" t="s">
        <v>446</v>
      </c>
      <c r="B44" s="58">
        <v>37</v>
      </c>
      <c r="C44" s="832">
        <f t="shared" si="17"/>
        <v>0.15163934426229508</v>
      </c>
      <c r="D44" s="58">
        <v>89</v>
      </c>
      <c r="E44" s="832">
        <f t="shared" si="15"/>
        <v>0.36475409836065575</v>
      </c>
      <c r="F44" s="275" t="s">
        <v>114</v>
      </c>
      <c r="G44" s="833"/>
      <c r="H44" s="58">
        <v>36</v>
      </c>
      <c r="I44" s="835">
        <f t="shared" si="18"/>
        <v>0.14754098360655737</v>
      </c>
      <c r="J44" s="58">
        <v>22</v>
      </c>
      <c r="K44" s="832">
        <f t="shared" si="19"/>
        <v>9.0163934426229511E-2</v>
      </c>
      <c r="L44" s="275" t="s">
        <v>114</v>
      </c>
      <c r="M44" s="834"/>
      <c r="N44" s="58">
        <v>0</v>
      </c>
      <c r="O44" s="833"/>
      <c r="P44" s="275" t="s">
        <v>114</v>
      </c>
      <c r="Q44" s="840"/>
      <c r="R44" s="58">
        <v>35</v>
      </c>
      <c r="S44" s="840">
        <f t="shared" si="16"/>
        <v>0.14344262295081966</v>
      </c>
      <c r="T44" s="275" t="s">
        <v>114</v>
      </c>
      <c r="U44" s="833"/>
      <c r="V44" s="58">
        <v>244</v>
      </c>
      <c r="W44" s="54"/>
    </row>
    <row r="45" spans="1:23" ht="14">
      <c r="A45" s="392" t="s">
        <v>447</v>
      </c>
      <c r="B45" s="53">
        <v>77</v>
      </c>
      <c r="C45" s="827">
        <f t="shared" si="17"/>
        <v>0.20698924731182797</v>
      </c>
      <c r="D45" s="53">
        <v>108</v>
      </c>
      <c r="E45" s="827">
        <f t="shared" si="15"/>
        <v>0.29032258064516131</v>
      </c>
      <c r="F45" s="274" t="s">
        <v>114</v>
      </c>
      <c r="G45" s="827"/>
      <c r="H45" s="53">
        <v>54</v>
      </c>
      <c r="I45" s="828">
        <f t="shared" si="18"/>
        <v>0.14516129032258066</v>
      </c>
      <c r="J45" s="53">
        <v>31</v>
      </c>
      <c r="K45" s="827">
        <f t="shared" si="19"/>
        <v>8.3333333333333329E-2</v>
      </c>
      <c r="L45" s="274" t="s">
        <v>114</v>
      </c>
      <c r="M45" s="830"/>
      <c r="N45" s="53">
        <v>0</v>
      </c>
      <c r="O45" s="837"/>
      <c r="P45" s="53">
        <v>15</v>
      </c>
      <c r="Q45" s="839">
        <f t="shared" ref="Q45:Q52" si="20">P45/V45</f>
        <v>4.0322580645161289E-2</v>
      </c>
      <c r="R45" s="53">
        <v>55</v>
      </c>
      <c r="S45" s="839">
        <f t="shared" si="16"/>
        <v>0.14784946236559141</v>
      </c>
      <c r="T45" s="274" t="s">
        <v>114</v>
      </c>
      <c r="U45" s="837"/>
      <c r="V45" s="53">
        <v>372</v>
      </c>
      <c r="W45" s="54"/>
    </row>
    <row r="46" spans="1:23" ht="14">
      <c r="A46" s="393" t="s">
        <v>448</v>
      </c>
      <c r="B46" s="58">
        <v>136</v>
      </c>
      <c r="C46" s="832">
        <f t="shared" si="17"/>
        <v>0.23367697594501718</v>
      </c>
      <c r="D46" s="58">
        <v>168</v>
      </c>
      <c r="E46" s="832">
        <f t="shared" si="15"/>
        <v>0.28865979381443296</v>
      </c>
      <c r="F46" s="58">
        <v>14</v>
      </c>
      <c r="G46" s="832">
        <f t="shared" ref="G46:G52" si="21">F46/V46</f>
        <v>2.4054982817869417E-2</v>
      </c>
      <c r="H46" s="58">
        <v>83</v>
      </c>
      <c r="I46" s="835">
        <f t="shared" si="18"/>
        <v>0.14261168384879724</v>
      </c>
      <c r="J46" s="58">
        <v>69</v>
      </c>
      <c r="K46" s="832">
        <f t="shared" si="19"/>
        <v>0.11855670103092783</v>
      </c>
      <c r="L46" s="275" t="s">
        <v>114</v>
      </c>
      <c r="M46" s="834"/>
      <c r="N46" s="58">
        <v>0</v>
      </c>
      <c r="O46" s="833"/>
      <c r="P46" s="58">
        <v>12</v>
      </c>
      <c r="Q46" s="840">
        <f t="shared" si="20"/>
        <v>2.0618556701030927E-2</v>
      </c>
      <c r="R46" s="58">
        <v>69</v>
      </c>
      <c r="S46" s="840">
        <f t="shared" si="16"/>
        <v>0.11855670103092783</v>
      </c>
      <c r="T46" s="58">
        <v>13</v>
      </c>
      <c r="U46" s="835">
        <f t="shared" ref="U46:U52" si="22">T46/V46</f>
        <v>2.2336769759450172E-2</v>
      </c>
      <c r="V46" s="58">
        <v>582</v>
      </c>
      <c r="W46" s="54"/>
    </row>
    <row r="47" spans="1:23" ht="14">
      <c r="A47" s="392" t="s">
        <v>449</v>
      </c>
      <c r="B47" s="53">
        <v>227</v>
      </c>
      <c r="C47" s="827">
        <f t="shared" si="17"/>
        <v>0.27818627450980393</v>
      </c>
      <c r="D47" s="53">
        <v>199</v>
      </c>
      <c r="E47" s="827">
        <f t="shared" si="15"/>
        <v>0.24387254901960784</v>
      </c>
      <c r="F47" s="53">
        <v>24</v>
      </c>
      <c r="G47" s="827">
        <f t="shared" si="21"/>
        <v>2.9411764705882353E-2</v>
      </c>
      <c r="H47" s="53">
        <v>115</v>
      </c>
      <c r="I47" s="828">
        <f t="shared" si="18"/>
        <v>0.14093137254901961</v>
      </c>
      <c r="J47" s="53">
        <v>123</v>
      </c>
      <c r="K47" s="827">
        <f t="shared" si="19"/>
        <v>0.15073529411764705</v>
      </c>
      <c r="L47" s="53">
        <v>18</v>
      </c>
      <c r="M47" s="827">
        <f t="shared" ref="M47:M49" si="23">L47/V47</f>
        <v>2.2058823529411766E-2</v>
      </c>
      <c r="N47" s="53">
        <v>0</v>
      </c>
      <c r="O47" s="837"/>
      <c r="P47" s="53">
        <v>18</v>
      </c>
      <c r="Q47" s="839">
        <f t="shared" si="20"/>
        <v>2.2058823529411766E-2</v>
      </c>
      <c r="R47" s="53">
        <v>57</v>
      </c>
      <c r="S47" s="839">
        <f t="shared" si="16"/>
        <v>6.985294117647059E-2</v>
      </c>
      <c r="T47" s="53">
        <v>14</v>
      </c>
      <c r="U47" s="828">
        <f t="shared" si="22"/>
        <v>1.7156862745098041E-2</v>
      </c>
      <c r="V47" s="53">
        <v>816</v>
      </c>
      <c r="W47" s="54"/>
    </row>
    <row r="48" spans="1:23" ht="14">
      <c r="A48" s="393" t="s">
        <v>450</v>
      </c>
      <c r="B48" s="58">
        <v>299</v>
      </c>
      <c r="C48" s="832">
        <f t="shared" si="17"/>
        <v>0.29085603112840469</v>
      </c>
      <c r="D48" s="58">
        <v>218</v>
      </c>
      <c r="E48" s="832">
        <f t="shared" si="15"/>
        <v>0.21206225680933852</v>
      </c>
      <c r="F48" s="58">
        <v>35</v>
      </c>
      <c r="G48" s="832">
        <f t="shared" si="21"/>
        <v>3.4046692607003888E-2</v>
      </c>
      <c r="H48" s="58">
        <v>149</v>
      </c>
      <c r="I48" s="835">
        <f t="shared" si="18"/>
        <v>0.14494163424124515</v>
      </c>
      <c r="J48" s="58">
        <v>169</v>
      </c>
      <c r="K48" s="832">
        <f t="shared" si="19"/>
        <v>0.16439688715953307</v>
      </c>
      <c r="L48" s="58">
        <v>19</v>
      </c>
      <c r="M48" s="832">
        <f t="shared" si="23"/>
        <v>1.8482490272373541E-2</v>
      </c>
      <c r="N48" s="58">
        <v>0</v>
      </c>
      <c r="O48" s="835">
        <f t="shared" ref="O48:O50" si="24">N48/V48</f>
        <v>0</v>
      </c>
      <c r="P48" s="58">
        <v>26</v>
      </c>
      <c r="Q48" s="840">
        <f t="shared" si="20"/>
        <v>2.5291828793774319E-2</v>
      </c>
      <c r="R48" s="58">
        <v>63</v>
      </c>
      <c r="S48" s="840">
        <f t="shared" si="16"/>
        <v>6.1284046692607001E-2</v>
      </c>
      <c r="T48" s="58">
        <v>23</v>
      </c>
      <c r="U48" s="835">
        <f t="shared" si="22"/>
        <v>2.2373540856031129E-2</v>
      </c>
      <c r="V48" s="58">
        <v>1028</v>
      </c>
      <c r="W48" s="54"/>
    </row>
    <row r="49" spans="1:23" ht="14">
      <c r="A49" s="392" t="s">
        <v>451</v>
      </c>
      <c r="B49" s="53">
        <v>406</v>
      </c>
      <c r="C49" s="827">
        <f t="shared" si="17"/>
        <v>0.31644583008573657</v>
      </c>
      <c r="D49" s="53">
        <v>261</v>
      </c>
      <c r="E49" s="827">
        <f t="shared" si="15"/>
        <v>0.2034294621979735</v>
      </c>
      <c r="F49" s="53">
        <v>60</v>
      </c>
      <c r="G49" s="827">
        <f t="shared" si="21"/>
        <v>4.6765393608729541E-2</v>
      </c>
      <c r="H49" s="53">
        <v>175</v>
      </c>
      <c r="I49" s="828">
        <f t="shared" si="18"/>
        <v>0.13639906469212781</v>
      </c>
      <c r="J49" s="53">
        <v>223</v>
      </c>
      <c r="K49" s="827">
        <f t="shared" si="19"/>
        <v>0.17381137957911147</v>
      </c>
      <c r="L49" s="53">
        <v>15</v>
      </c>
      <c r="M49" s="827">
        <f t="shared" si="23"/>
        <v>1.1691348402182385E-2</v>
      </c>
      <c r="N49" s="53">
        <v>0</v>
      </c>
      <c r="O49" s="828">
        <f t="shared" si="24"/>
        <v>0</v>
      </c>
      <c r="P49" s="53">
        <v>29</v>
      </c>
      <c r="Q49" s="839">
        <f t="shared" si="20"/>
        <v>2.260327357755261E-2</v>
      </c>
      <c r="R49" s="53">
        <v>62</v>
      </c>
      <c r="S49" s="839">
        <f t="shared" si="16"/>
        <v>4.8324240062353856E-2</v>
      </c>
      <c r="T49" s="53">
        <v>11</v>
      </c>
      <c r="U49" s="828">
        <f t="shared" si="22"/>
        <v>8.5736554949337497E-3</v>
      </c>
      <c r="V49" s="53">
        <v>1283</v>
      </c>
      <c r="W49" s="54"/>
    </row>
    <row r="50" spans="1:23" ht="14">
      <c r="A50" s="393" t="s">
        <v>452</v>
      </c>
      <c r="B50" s="58">
        <v>359</v>
      </c>
      <c r="C50" s="832">
        <f t="shared" si="17"/>
        <v>0.2890499194847021</v>
      </c>
      <c r="D50" s="58">
        <v>255</v>
      </c>
      <c r="E50" s="832">
        <f t="shared" si="15"/>
        <v>0.20531400966183574</v>
      </c>
      <c r="F50" s="58">
        <v>42</v>
      </c>
      <c r="G50" s="832">
        <f t="shared" si="21"/>
        <v>3.3816425120772944E-2</v>
      </c>
      <c r="H50" s="58">
        <v>207</v>
      </c>
      <c r="I50" s="835">
        <f t="shared" si="18"/>
        <v>0.16666666666666666</v>
      </c>
      <c r="J50" s="58">
        <v>232</v>
      </c>
      <c r="K50" s="832">
        <f t="shared" si="19"/>
        <v>0.18679549114331723</v>
      </c>
      <c r="L50" s="275" t="s">
        <v>114</v>
      </c>
      <c r="M50" s="833"/>
      <c r="N50" s="58">
        <v>0</v>
      </c>
      <c r="O50" s="835">
        <f t="shared" si="24"/>
        <v>0</v>
      </c>
      <c r="P50" s="58">
        <v>43</v>
      </c>
      <c r="Q50" s="840">
        <f t="shared" si="20"/>
        <v>3.462157809983897E-2</v>
      </c>
      <c r="R50" s="58">
        <v>46</v>
      </c>
      <c r="S50" s="840">
        <f t="shared" si="16"/>
        <v>3.7037037037037035E-2</v>
      </c>
      <c r="T50" s="58">
        <v>18</v>
      </c>
      <c r="U50" s="835">
        <f t="shared" si="22"/>
        <v>1.4492753623188406E-2</v>
      </c>
      <c r="V50" s="58">
        <v>1242</v>
      </c>
      <c r="W50" s="54"/>
    </row>
    <row r="51" spans="1:23" ht="14">
      <c r="A51" s="392" t="s">
        <v>453</v>
      </c>
      <c r="B51" s="53">
        <v>326</v>
      </c>
      <c r="C51" s="827">
        <f t="shared" si="17"/>
        <v>0.25528582615505091</v>
      </c>
      <c r="D51" s="53">
        <v>228</v>
      </c>
      <c r="E51" s="827">
        <f t="shared" si="15"/>
        <v>0.17854346123727485</v>
      </c>
      <c r="F51" s="53">
        <v>79</v>
      </c>
      <c r="G51" s="827">
        <f t="shared" si="21"/>
        <v>6.1863743148003129E-2</v>
      </c>
      <c r="H51" s="53">
        <v>222</v>
      </c>
      <c r="I51" s="828">
        <f t="shared" si="18"/>
        <v>0.17384494909945183</v>
      </c>
      <c r="J51" s="53">
        <v>313</v>
      </c>
      <c r="K51" s="827">
        <f t="shared" si="19"/>
        <v>0.24510571652310101</v>
      </c>
      <c r="L51" s="53">
        <v>14</v>
      </c>
      <c r="M51" s="827">
        <f t="shared" ref="M51:M52" si="25">L51/V51</f>
        <v>1.0963194988253719E-2</v>
      </c>
      <c r="N51" s="53">
        <v>0</v>
      </c>
      <c r="O51" s="837"/>
      <c r="P51" s="53">
        <v>37</v>
      </c>
      <c r="Q51" s="839">
        <f t="shared" si="20"/>
        <v>2.8974158183241974E-2</v>
      </c>
      <c r="R51" s="53">
        <v>31</v>
      </c>
      <c r="S51" s="839">
        <f t="shared" si="16"/>
        <v>2.4275646045418951E-2</v>
      </c>
      <c r="T51" s="53">
        <v>15</v>
      </c>
      <c r="U51" s="828">
        <f t="shared" si="22"/>
        <v>1.1746280344557557E-2</v>
      </c>
      <c r="V51" s="53">
        <v>1277</v>
      </c>
      <c r="W51" s="54"/>
    </row>
    <row r="52" spans="1:23" ht="14.5" thickBot="1">
      <c r="A52" s="1024" t="s">
        <v>454</v>
      </c>
      <c r="B52" s="277">
        <v>810</v>
      </c>
      <c r="C52" s="841">
        <f t="shared" si="17"/>
        <v>0.18951801591015444</v>
      </c>
      <c r="D52" s="280">
        <v>396</v>
      </c>
      <c r="E52" s="841">
        <f t="shared" si="15"/>
        <v>9.2653252222742163E-2</v>
      </c>
      <c r="F52" s="1446">
        <v>393</v>
      </c>
      <c r="G52" s="841">
        <f t="shared" si="21"/>
        <v>9.1951333645297145E-2</v>
      </c>
      <c r="H52" s="750">
        <v>588</v>
      </c>
      <c r="I52" s="842">
        <f t="shared" si="18"/>
        <v>0.1375760411792232</v>
      </c>
      <c r="J52" s="280">
        <v>1829</v>
      </c>
      <c r="K52" s="841">
        <f t="shared" si="19"/>
        <v>0.42793635938231167</v>
      </c>
      <c r="L52" s="280">
        <v>23</v>
      </c>
      <c r="M52" s="841">
        <f t="shared" si="25"/>
        <v>5.3813757604117924E-3</v>
      </c>
      <c r="N52" s="280">
        <v>0</v>
      </c>
      <c r="O52" s="842">
        <f>N52/V52</f>
        <v>0</v>
      </c>
      <c r="P52" s="280">
        <v>126</v>
      </c>
      <c r="Q52" s="843">
        <f t="shared" si="20"/>
        <v>2.9480580252690687E-2</v>
      </c>
      <c r="R52" s="280">
        <v>34</v>
      </c>
      <c r="S52" s="843">
        <f t="shared" si="16"/>
        <v>7.9550772110435191E-3</v>
      </c>
      <c r="T52" s="280">
        <v>40</v>
      </c>
      <c r="U52" s="842">
        <f t="shared" si="22"/>
        <v>9.358914365933552E-3</v>
      </c>
      <c r="V52" s="750">
        <v>4274</v>
      </c>
      <c r="W52" s="54"/>
    </row>
    <row r="53" spans="1:23" ht="14">
      <c r="A53" s="1371" t="s">
        <v>115</v>
      </c>
      <c r="B53" s="76">
        <v>2805</v>
      </c>
      <c r="C53" s="827">
        <f>B53/V53</f>
        <v>0.23322524320279373</v>
      </c>
      <c r="D53" s="76">
        <v>2147</v>
      </c>
      <c r="E53" s="827">
        <f>D53/V53</f>
        <v>0.17851500789889416</v>
      </c>
      <c r="F53" s="76">
        <v>673</v>
      </c>
      <c r="G53" s="827">
        <f>F53/V53</f>
        <v>5.5957429117818244E-2</v>
      </c>
      <c r="H53" s="76">
        <v>1702</v>
      </c>
      <c r="I53" s="828">
        <f>H53/V53</f>
        <v>0.14151492475263988</v>
      </c>
      <c r="J53" s="76">
        <v>3055</v>
      </c>
      <c r="K53" s="827">
        <f>J53/V53</f>
        <v>0.25401180676810509</v>
      </c>
      <c r="L53" s="76">
        <v>144</v>
      </c>
      <c r="M53" s="827">
        <f>L53/V53</f>
        <v>1.1973060613619356E-2</v>
      </c>
      <c r="N53" s="76">
        <v>82</v>
      </c>
      <c r="O53" s="828">
        <f>N53/V53</f>
        <v>6.8179928494221335E-3</v>
      </c>
      <c r="P53" s="76">
        <v>338</v>
      </c>
      <c r="Q53" s="839">
        <f>P53/V53</f>
        <v>2.810343394030099E-2</v>
      </c>
      <c r="R53" s="76">
        <v>547</v>
      </c>
      <c r="S53" s="839">
        <f>R53/V53</f>
        <v>4.5481001080901307E-2</v>
      </c>
      <c r="T53" s="76">
        <v>162</v>
      </c>
      <c r="U53" s="828">
        <f>T53/V53</f>
        <v>1.3469693190321775E-2</v>
      </c>
      <c r="V53" s="76">
        <v>12027</v>
      </c>
      <c r="W53" s="54"/>
    </row>
    <row r="54" spans="1:23">
      <c r="A54" s="3128" t="s">
        <v>189</v>
      </c>
      <c r="B54" s="3129"/>
      <c r="C54" s="3129"/>
      <c r="D54" s="3129"/>
      <c r="E54" s="3129"/>
      <c r="F54" s="3129"/>
      <c r="G54" s="3129"/>
      <c r="H54" s="3129"/>
      <c r="I54" s="3129"/>
      <c r="J54" s="3129"/>
      <c r="K54" s="3129"/>
      <c r="L54" s="3129"/>
      <c r="M54" s="3129"/>
      <c r="N54" s="3129"/>
      <c r="O54" s="3129"/>
      <c r="P54" s="3129"/>
      <c r="Q54" s="3129"/>
      <c r="R54" s="3129"/>
      <c r="S54" s="3129"/>
      <c r="T54" s="3129"/>
      <c r="U54" s="3129"/>
      <c r="V54" s="3130"/>
    </row>
    <row r="56" spans="1:23">
      <c r="A56" s="2464" t="s">
        <v>418</v>
      </c>
      <c r="B56" s="2464"/>
      <c r="C56" s="2464"/>
      <c r="D56" s="2464"/>
      <c r="E56" s="2464"/>
      <c r="F56" s="2464"/>
      <c r="G56" s="2464"/>
      <c r="H56" s="2464"/>
      <c r="I56" s="2464"/>
      <c r="J56" s="2464"/>
      <c r="K56" s="2464"/>
      <c r="L56" s="2464"/>
      <c r="M56" s="2464"/>
      <c r="N56" s="2464"/>
      <c r="O56" s="2464"/>
      <c r="P56" s="2464"/>
      <c r="Q56" s="2464"/>
      <c r="R56" s="2464"/>
      <c r="S56" s="2464"/>
      <c r="T56" s="2464"/>
      <c r="U56" s="2464"/>
      <c r="V56" s="2464"/>
    </row>
    <row r="59" spans="1:23" ht="14">
      <c r="A59" s="2606" t="s">
        <v>455</v>
      </c>
      <c r="B59" s="2606"/>
      <c r="C59" s="2606"/>
      <c r="D59" s="2606"/>
      <c r="E59" s="2606"/>
      <c r="F59" s="2606"/>
      <c r="G59" s="2606"/>
      <c r="H59" s="2606"/>
      <c r="I59" s="2606"/>
      <c r="J59" s="2606"/>
      <c r="K59" s="2606"/>
      <c r="L59" s="2606"/>
      <c r="M59" s="2606"/>
      <c r="N59" s="2606"/>
      <c r="O59" s="2606"/>
      <c r="P59" s="2606"/>
      <c r="Q59" s="2606"/>
      <c r="R59" s="2606"/>
      <c r="S59" s="2606"/>
      <c r="T59" s="2606"/>
      <c r="U59" s="2606"/>
      <c r="V59" s="2606"/>
    </row>
    <row r="61" spans="1:23" ht="17.5">
      <c r="A61" s="3131" t="s">
        <v>434</v>
      </c>
      <c r="B61" s="2523" t="s">
        <v>435</v>
      </c>
      <c r="C61" s="2524"/>
      <c r="D61" s="2524"/>
      <c r="E61" s="2524"/>
      <c r="F61" s="2524"/>
      <c r="G61" s="2524"/>
      <c r="H61" s="2524"/>
      <c r="I61" s="2524"/>
      <c r="J61" s="2524"/>
      <c r="K61" s="2524"/>
      <c r="L61" s="2524"/>
      <c r="M61" s="2524"/>
      <c r="N61" s="2524"/>
      <c r="O61" s="2524"/>
      <c r="P61" s="2524"/>
      <c r="Q61" s="2524"/>
      <c r="R61" s="2524"/>
      <c r="S61" s="2524"/>
      <c r="T61" s="2524"/>
      <c r="U61" s="3134"/>
      <c r="V61" s="3135" t="s">
        <v>115</v>
      </c>
      <c r="W61" s="29"/>
    </row>
    <row r="62" spans="1:23" ht="32.5">
      <c r="A62" s="3132"/>
      <c r="B62" s="2527" t="s">
        <v>89</v>
      </c>
      <c r="C62" s="2489"/>
      <c r="D62" s="2527" t="s">
        <v>85</v>
      </c>
      <c r="E62" s="2489"/>
      <c r="F62" s="2527" t="s">
        <v>90</v>
      </c>
      <c r="G62" s="2489"/>
      <c r="H62" s="2527" t="s">
        <v>91</v>
      </c>
      <c r="I62" s="2489"/>
      <c r="J62" s="2527" t="s">
        <v>92</v>
      </c>
      <c r="K62" s="2489"/>
      <c r="L62" s="2460" t="s">
        <v>93</v>
      </c>
      <c r="M62" s="2461"/>
      <c r="N62" s="2460" t="s">
        <v>94</v>
      </c>
      <c r="O62" s="2461"/>
      <c r="P62" s="2460" t="s">
        <v>95</v>
      </c>
      <c r="Q62" s="2461"/>
      <c r="R62" s="2460" t="s">
        <v>96</v>
      </c>
      <c r="S62" s="2461"/>
      <c r="T62" s="2527" t="s">
        <v>97</v>
      </c>
      <c r="U62" s="2489"/>
      <c r="V62" s="3135"/>
      <c r="W62" s="65"/>
    </row>
    <row r="63" spans="1:23" ht="17.5">
      <c r="A63" s="3133"/>
      <c r="B63" s="798" t="s">
        <v>112</v>
      </c>
      <c r="C63" s="797" t="s">
        <v>436</v>
      </c>
      <c r="D63" s="798" t="s">
        <v>112</v>
      </c>
      <c r="E63" s="797" t="s">
        <v>436</v>
      </c>
      <c r="F63" s="798" t="s">
        <v>112</v>
      </c>
      <c r="G63" s="797" t="s">
        <v>436</v>
      </c>
      <c r="H63" s="798" t="s">
        <v>112</v>
      </c>
      <c r="I63" s="797" t="s">
        <v>436</v>
      </c>
      <c r="J63" s="798" t="s">
        <v>112</v>
      </c>
      <c r="K63" s="797" t="s">
        <v>436</v>
      </c>
      <c r="L63" s="798" t="s">
        <v>112</v>
      </c>
      <c r="M63" s="797" t="s">
        <v>436</v>
      </c>
      <c r="N63" s="798" t="s">
        <v>112</v>
      </c>
      <c r="O63" s="797" t="s">
        <v>436</v>
      </c>
      <c r="P63" s="798" t="s">
        <v>112</v>
      </c>
      <c r="Q63" s="797" t="s">
        <v>436</v>
      </c>
      <c r="R63" s="798" t="s">
        <v>112</v>
      </c>
      <c r="S63" s="797" t="s">
        <v>436</v>
      </c>
      <c r="T63" s="798" t="s">
        <v>112</v>
      </c>
      <c r="U63" s="797" t="s">
        <v>436</v>
      </c>
      <c r="V63" s="2655"/>
      <c r="W63" s="29"/>
    </row>
    <row r="64" spans="1:23">
      <c r="A64" s="844">
        <v>0</v>
      </c>
      <c r="B64" s="761">
        <v>20</v>
      </c>
      <c r="C64" s="826">
        <f>B64/V64</f>
        <v>0.22988505747126436</v>
      </c>
      <c r="D64" s="129">
        <v>36</v>
      </c>
      <c r="E64" s="826">
        <f>D64/V64</f>
        <v>0.41379310344827586</v>
      </c>
      <c r="F64" s="129">
        <v>0</v>
      </c>
      <c r="G64" s="826">
        <f>F64/V64</f>
        <v>0</v>
      </c>
      <c r="H64" s="129" t="s">
        <v>114</v>
      </c>
      <c r="I64" s="826"/>
      <c r="J64" s="129" t="s">
        <v>114</v>
      </c>
      <c r="K64" s="826"/>
      <c r="L64" s="129" t="s">
        <v>114</v>
      </c>
      <c r="M64" s="826"/>
      <c r="N64" s="129" t="s">
        <v>114</v>
      </c>
      <c r="O64" s="826"/>
      <c r="P64" s="129" t="s">
        <v>114</v>
      </c>
      <c r="Q64" s="829"/>
      <c r="R64" s="129" t="s">
        <v>114</v>
      </c>
      <c r="S64" s="829"/>
      <c r="T64" s="129" t="s">
        <v>114</v>
      </c>
      <c r="U64" s="830"/>
      <c r="V64" s="129">
        <v>87</v>
      </c>
    </row>
    <row r="65" spans="1:22">
      <c r="A65" s="845" t="s">
        <v>456</v>
      </c>
      <c r="B65" s="762" t="s">
        <v>114</v>
      </c>
      <c r="C65" s="831"/>
      <c r="D65" s="136">
        <v>17</v>
      </c>
      <c r="E65" s="831">
        <f t="shared" ref="E65:E74" si="26">D65/V65</f>
        <v>0.35416666666666669</v>
      </c>
      <c r="F65" s="136" t="s">
        <v>114</v>
      </c>
      <c r="G65" s="834"/>
      <c r="H65" s="136" t="s">
        <v>114</v>
      </c>
      <c r="I65" s="834"/>
      <c r="J65" s="136" t="s">
        <v>114</v>
      </c>
      <c r="K65" s="834"/>
      <c r="L65" s="136" t="s">
        <v>114</v>
      </c>
      <c r="M65" s="834"/>
      <c r="N65" s="136">
        <v>0</v>
      </c>
      <c r="O65" s="834">
        <f>N65/V65</f>
        <v>0</v>
      </c>
      <c r="P65" s="136" t="s">
        <v>114</v>
      </c>
      <c r="Q65" s="836"/>
      <c r="R65" s="136" t="s">
        <v>114</v>
      </c>
      <c r="S65" s="836"/>
      <c r="T65" s="136" t="s">
        <v>114</v>
      </c>
      <c r="U65" s="834"/>
      <c r="V65" s="136">
        <v>48</v>
      </c>
    </row>
    <row r="66" spans="1:22">
      <c r="A66" s="844" t="s">
        <v>457</v>
      </c>
      <c r="B66" s="761">
        <v>14</v>
      </c>
      <c r="C66" s="826">
        <f t="shared" ref="C66:C74" si="27">B66/V66</f>
        <v>0.16867469879518071</v>
      </c>
      <c r="D66" s="129">
        <v>32</v>
      </c>
      <c r="E66" s="826">
        <f t="shared" si="26"/>
        <v>0.38554216867469882</v>
      </c>
      <c r="F66" s="129" t="s">
        <v>114</v>
      </c>
      <c r="G66" s="830"/>
      <c r="H66" s="129">
        <v>13</v>
      </c>
      <c r="I66" s="830">
        <f>H66/V66</f>
        <v>0.15662650602409639</v>
      </c>
      <c r="J66" s="129" t="s">
        <v>114</v>
      </c>
      <c r="K66" s="830"/>
      <c r="L66" s="129" t="s">
        <v>114</v>
      </c>
      <c r="M66" s="830"/>
      <c r="N66" s="129" t="s">
        <v>114</v>
      </c>
      <c r="O66" s="830"/>
      <c r="P66" s="129" t="s">
        <v>114</v>
      </c>
      <c r="Q66" s="829"/>
      <c r="R66" s="129" t="s">
        <v>114</v>
      </c>
      <c r="S66" s="829"/>
      <c r="T66" s="129">
        <v>0</v>
      </c>
      <c r="U66" s="830">
        <f>T66/V66</f>
        <v>0</v>
      </c>
      <c r="V66" s="129">
        <v>83</v>
      </c>
    </row>
    <row r="67" spans="1:22">
      <c r="A67" s="845" t="s">
        <v>458</v>
      </c>
      <c r="B67" s="762">
        <v>49</v>
      </c>
      <c r="C67" s="831">
        <f t="shared" si="27"/>
        <v>0.23333333333333334</v>
      </c>
      <c r="D67" s="136">
        <v>68</v>
      </c>
      <c r="E67" s="831">
        <f t="shared" si="26"/>
        <v>0.32380952380952382</v>
      </c>
      <c r="F67" s="136" t="s">
        <v>114</v>
      </c>
      <c r="G67" s="831"/>
      <c r="H67" s="136">
        <v>23</v>
      </c>
      <c r="I67" s="834">
        <f t="shared" ref="I67:I74" si="28">H67/V67</f>
        <v>0.10952380952380952</v>
      </c>
      <c r="J67" s="136" t="s">
        <v>114</v>
      </c>
      <c r="K67" s="831"/>
      <c r="L67" s="136" t="s">
        <v>114</v>
      </c>
      <c r="M67" s="831"/>
      <c r="N67" s="136" t="s">
        <v>114</v>
      </c>
      <c r="O67" s="834"/>
      <c r="P67" s="136" t="s">
        <v>114</v>
      </c>
      <c r="Q67" s="836"/>
      <c r="R67" s="136">
        <v>31</v>
      </c>
      <c r="S67" s="836">
        <f>R67/V67</f>
        <v>0.14761904761904762</v>
      </c>
      <c r="T67" s="136" t="s">
        <v>114</v>
      </c>
      <c r="U67" s="834"/>
      <c r="V67" s="136">
        <v>210</v>
      </c>
    </row>
    <row r="68" spans="1:22">
      <c r="A68" s="844" t="s">
        <v>459</v>
      </c>
      <c r="B68" s="761">
        <v>79</v>
      </c>
      <c r="C68" s="826">
        <f t="shared" si="27"/>
        <v>0.22898550724637681</v>
      </c>
      <c r="D68" s="129">
        <v>90</v>
      </c>
      <c r="E68" s="826">
        <f t="shared" si="26"/>
        <v>0.2608695652173913</v>
      </c>
      <c r="F68" s="129">
        <v>10</v>
      </c>
      <c r="G68" s="826">
        <f t="shared" ref="G68:G74" si="29">F68/V68</f>
        <v>2.8985507246376812E-2</v>
      </c>
      <c r="H68" s="129">
        <v>50</v>
      </c>
      <c r="I68" s="830">
        <f t="shared" si="28"/>
        <v>0.14492753623188406</v>
      </c>
      <c r="J68" s="129">
        <v>26</v>
      </c>
      <c r="K68" s="826">
        <f>J68/V68</f>
        <v>7.5362318840579715E-2</v>
      </c>
      <c r="L68" s="129">
        <v>12</v>
      </c>
      <c r="M68" s="826">
        <f>L68/V68</f>
        <v>3.4782608695652174E-2</v>
      </c>
      <c r="N68" s="129" t="s">
        <v>114</v>
      </c>
      <c r="O68" s="830"/>
      <c r="P68" s="129">
        <v>13</v>
      </c>
      <c r="Q68" s="829">
        <f>P68/V68</f>
        <v>3.7681159420289857E-2</v>
      </c>
      <c r="R68" s="129">
        <v>47</v>
      </c>
      <c r="S68" s="829">
        <f t="shared" ref="S68:S74" si="30">R68/V68</f>
        <v>0.13623188405797101</v>
      </c>
      <c r="T68" s="129" t="s">
        <v>114</v>
      </c>
      <c r="U68" s="830"/>
      <c r="V68" s="129">
        <v>345</v>
      </c>
    </row>
    <row r="69" spans="1:22">
      <c r="A69" s="845" t="s">
        <v>460</v>
      </c>
      <c r="B69" s="762">
        <v>143</v>
      </c>
      <c r="C69" s="831">
        <f t="shared" si="27"/>
        <v>0.21798780487804878</v>
      </c>
      <c r="D69" s="136">
        <v>186</v>
      </c>
      <c r="E69" s="831">
        <f t="shared" si="26"/>
        <v>0.28353658536585363</v>
      </c>
      <c r="F69" s="136">
        <v>17</v>
      </c>
      <c r="G69" s="831">
        <f t="shared" si="29"/>
        <v>2.5914634146341462E-2</v>
      </c>
      <c r="H69" s="136">
        <v>103</v>
      </c>
      <c r="I69" s="834">
        <f t="shared" si="28"/>
        <v>0.15701219512195122</v>
      </c>
      <c r="J69" s="136">
        <v>83</v>
      </c>
      <c r="K69" s="831">
        <f t="shared" ref="K69:K74" si="31">J69/V69</f>
        <v>0.12652439024390244</v>
      </c>
      <c r="L69" s="136">
        <v>12</v>
      </c>
      <c r="M69" s="831">
        <f t="shared" ref="M69:M74" si="32">L69/V69</f>
        <v>1.8292682926829267E-2</v>
      </c>
      <c r="N69" s="136" t="s">
        <v>114</v>
      </c>
      <c r="O69" s="834"/>
      <c r="P69" s="136">
        <v>26</v>
      </c>
      <c r="Q69" s="836">
        <f t="shared" ref="Q69:Q74" si="33">P69/V69</f>
        <v>3.9634146341463415E-2</v>
      </c>
      <c r="R69" s="136">
        <v>70</v>
      </c>
      <c r="S69" s="836">
        <f t="shared" si="30"/>
        <v>0.10670731707317073</v>
      </c>
      <c r="T69" s="136" t="s">
        <v>114</v>
      </c>
      <c r="U69" s="834"/>
      <c r="V69" s="136">
        <v>656</v>
      </c>
    </row>
    <row r="70" spans="1:22">
      <c r="A70" s="844" t="s">
        <v>461</v>
      </c>
      <c r="B70" s="761">
        <v>390</v>
      </c>
      <c r="C70" s="826">
        <f t="shared" si="27"/>
        <v>0.27620396600566571</v>
      </c>
      <c r="D70" s="129">
        <v>375</v>
      </c>
      <c r="E70" s="826">
        <f t="shared" si="26"/>
        <v>0.26558073654390935</v>
      </c>
      <c r="F70" s="129">
        <v>45</v>
      </c>
      <c r="G70" s="826">
        <f t="shared" si="29"/>
        <v>3.1869688385269122E-2</v>
      </c>
      <c r="H70" s="129">
        <v>194</v>
      </c>
      <c r="I70" s="830">
        <f t="shared" si="28"/>
        <v>0.13739376770538245</v>
      </c>
      <c r="J70" s="129">
        <v>202</v>
      </c>
      <c r="K70" s="826">
        <f t="shared" si="31"/>
        <v>0.14305949008498584</v>
      </c>
      <c r="L70" s="129">
        <v>21</v>
      </c>
      <c r="M70" s="826">
        <f t="shared" si="32"/>
        <v>1.4872521246458924E-2</v>
      </c>
      <c r="N70" s="129">
        <v>10</v>
      </c>
      <c r="O70" s="830">
        <f>N70/V70</f>
        <v>7.0821529745042494E-3</v>
      </c>
      <c r="P70" s="129">
        <v>39</v>
      </c>
      <c r="Q70" s="829">
        <f t="shared" si="33"/>
        <v>2.7620396600566571E-2</v>
      </c>
      <c r="R70" s="129">
        <v>84</v>
      </c>
      <c r="S70" s="829">
        <f t="shared" si="30"/>
        <v>5.9490084985835696E-2</v>
      </c>
      <c r="T70" s="129">
        <v>21</v>
      </c>
      <c r="U70" s="830">
        <f t="shared" ref="U70:U74" si="34">T70/V70</f>
        <v>1.4872521246458924E-2</v>
      </c>
      <c r="V70" s="183">
        <v>1412</v>
      </c>
    </row>
    <row r="71" spans="1:22">
      <c r="A71" s="845" t="s">
        <v>462</v>
      </c>
      <c r="B71" s="762">
        <v>701</v>
      </c>
      <c r="C71" s="831">
        <f t="shared" si="27"/>
        <v>0.32757009345794391</v>
      </c>
      <c r="D71" s="136">
        <v>458</v>
      </c>
      <c r="E71" s="831">
        <f t="shared" si="26"/>
        <v>0.21401869158878506</v>
      </c>
      <c r="F71" s="136">
        <v>90</v>
      </c>
      <c r="G71" s="831">
        <f t="shared" si="29"/>
        <v>4.2056074766355138E-2</v>
      </c>
      <c r="H71" s="136">
        <v>271</v>
      </c>
      <c r="I71" s="834">
        <f t="shared" si="28"/>
        <v>0.12663551401869158</v>
      </c>
      <c r="J71" s="136">
        <v>355</v>
      </c>
      <c r="K71" s="831">
        <f t="shared" si="31"/>
        <v>0.16588785046728971</v>
      </c>
      <c r="L71" s="136">
        <v>34</v>
      </c>
      <c r="M71" s="831">
        <f t="shared" si="32"/>
        <v>1.5887850467289719E-2</v>
      </c>
      <c r="N71" s="136">
        <v>15</v>
      </c>
      <c r="O71" s="834">
        <f t="shared" ref="O71:O74" si="35">N71/V71</f>
        <v>7.0093457943925233E-3</v>
      </c>
      <c r="P71" s="136">
        <v>48</v>
      </c>
      <c r="Q71" s="836">
        <f t="shared" si="33"/>
        <v>2.2429906542056073E-2</v>
      </c>
      <c r="R71" s="136">
        <v>103</v>
      </c>
      <c r="S71" s="836">
        <f t="shared" si="30"/>
        <v>4.8130841121495328E-2</v>
      </c>
      <c r="T71" s="136">
        <v>32</v>
      </c>
      <c r="U71" s="834">
        <f t="shared" si="34"/>
        <v>1.4953271028037384E-2</v>
      </c>
      <c r="V71" s="285">
        <v>2140</v>
      </c>
    </row>
    <row r="72" spans="1:22">
      <c r="A72" s="844" t="s">
        <v>463</v>
      </c>
      <c r="B72" s="761">
        <v>645</v>
      </c>
      <c r="C72" s="826">
        <f t="shared" si="27"/>
        <v>0.26796842542584132</v>
      </c>
      <c r="D72" s="129">
        <v>462</v>
      </c>
      <c r="E72" s="826">
        <f t="shared" si="26"/>
        <v>0.19194017449106771</v>
      </c>
      <c r="F72" s="129">
        <v>120</v>
      </c>
      <c r="G72" s="826">
        <f t="shared" si="29"/>
        <v>4.9854590776900708E-2</v>
      </c>
      <c r="H72" s="129">
        <v>401</v>
      </c>
      <c r="I72" s="830">
        <f t="shared" si="28"/>
        <v>0.16659742417947654</v>
      </c>
      <c r="J72" s="129">
        <v>550</v>
      </c>
      <c r="K72" s="826">
        <f t="shared" si="31"/>
        <v>0.22850020772746157</v>
      </c>
      <c r="L72" s="129">
        <v>16</v>
      </c>
      <c r="M72" s="826">
        <f t="shared" si="32"/>
        <v>6.6472787702534274E-3</v>
      </c>
      <c r="N72" s="129">
        <v>11</v>
      </c>
      <c r="O72" s="830">
        <f t="shared" si="35"/>
        <v>4.5700041545492318E-3</v>
      </c>
      <c r="P72" s="129">
        <v>81</v>
      </c>
      <c r="Q72" s="829">
        <f t="shared" si="33"/>
        <v>3.3651848774407973E-2</v>
      </c>
      <c r="R72" s="129">
        <v>74</v>
      </c>
      <c r="S72" s="829">
        <f t="shared" si="30"/>
        <v>3.0743664312422102E-2</v>
      </c>
      <c r="T72" s="129">
        <v>32</v>
      </c>
      <c r="U72" s="830">
        <f t="shared" si="34"/>
        <v>1.3294557540506855E-2</v>
      </c>
      <c r="V72" s="183">
        <v>2407</v>
      </c>
    </row>
    <row r="73" spans="1:22" ht="13.5" thickBot="1">
      <c r="A73" s="845" t="s">
        <v>464</v>
      </c>
      <c r="B73" s="763">
        <v>877</v>
      </c>
      <c r="C73" s="846">
        <f t="shared" si="27"/>
        <v>0.20179475379659456</v>
      </c>
      <c r="D73" s="764">
        <v>356</v>
      </c>
      <c r="E73" s="846">
        <f t="shared" si="26"/>
        <v>8.1914404049700879E-2</v>
      </c>
      <c r="F73" s="764">
        <v>404</v>
      </c>
      <c r="G73" s="846">
        <f t="shared" si="29"/>
        <v>9.295904279797515E-2</v>
      </c>
      <c r="H73" s="764">
        <v>538</v>
      </c>
      <c r="I73" s="847">
        <f t="shared" si="28"/>
        <v>0.1237919926369075</v>
      </c>
      <c r="J73" s="848">
        <v>1959</v>
      </c>
      <c r="K73" s="846">
        <f t="shared" si="31"/>
        <v>0.45075931891394383</v>
      </c>
      <c r="L73" s="764">
        <v>13</v>
      </c>
      <c r="M73" s="846">
        <f t="shared" si="32"/>
        <v>2.9912563276576162E-3</v>
      </c>
      <c r="N73" s="764">
        <v>15</v>
      </c>
      <c r="O73" s="847">
        <f t="shared" si="35"/>
        <v>3.4514496088357111E-3</v>
      </c>
      <c r="P73" s="764">
        <v>101</v>
      </c>
      <c r="Q73" s="849">
        <f t="shared" si="33"/>
        <v>2.3239760699493787E-2</v>
      </c>
      <c r="R73" s="764">
        <v>24</v>
      </c>
      <c r="S73" s="849">
        <f t="shared" si="30"/>
        <v>5.5223193741371374E-3</v>
      </c>
      <c r="T73" s="764">
        <v>39</v>
      </c>
      <c r="U73" s="847">
        <f t="shared" si="34"/>
        <v>8.973768982972849E-3</v>
      </c>
      <c r="V73" s="848">
        <v>4346</v>
      </c>
    </row>
    <row r="74" spans="1:22">
      <c r="A74" s="118" t="s">
        <v>115</v>
      </c>
      <c r="B74" s="158">
        <v>2926</v>
      </c>
      <c r="C74" s="850">
        <f t="shared" si="27"/>
        <v>0.24936083177092211</v>
      </c>
      <c r="D74" s="158">
        <v>2080</v>
      </c>
      <c r="E74" s="850">
        <f t="shared" si="26"/>
        <v>0.17726265553093573</v>
      </c>
      <c r="F74" s="153">
        <v>698</v>
      </c>
      <c r="G74" s="850">
        <f t="shared" si="29"/>
        <v>5.9485256519515937E-2</v>
      </c>
      <c r="H74" s="158">
        <v>1604</v>
      </c>
      <c r="I74" s="851">
        <f t="shared" si="28"/>
        <v>0.13669677859212545</v>
      </c>
      <c r="J74" s="158">
        <v>3199</v>
      </c>
      <c r="K74" s="850">
        <f t="shared" si="31"/>
        <v>0.27262655530935742</v>
      </c>
      <c r="L74" s="153">
        <v>131</v>
      </c>
      <c r="M74" s="850">
        <f t="shared" si="32"/>
        <v>1.1164138401227203E-2</v>
      </c>
      <c r="N74" s="153">
        <v>62</v>
      </c>
      <c r="O74" s="851">
        <f t="shared" si="35"/>
        <v>5.2837906937105847E-3</v>
      </c>
      <c r="P74" s="153">
        <v>322</v>
      </c>
      <c r="Q74" s="838">
        <f t="shared" si="33"/>
        <v>2.7441622635077552E-2</v>
      </c>
      <c r="R74" s="153">
        <v>453</v>
      </c>
      <c r="S74" s="838">
        <f t="shared" si="30"/>
        <v>3.8605761036304753E-2</v>
      </c>
      <c r="T74" s="153">
        <v>146</v>
      </c>
      <c r="U74" s="851">
        <f t="shared" si="34"/>
        <v>1.244247485938299E-2</v>
      </c>
      <c r="V74" s="158">
        <v>11734</v>
      </c>
    </row>
    <row r="75" spans="1:22">
      <c r="A75" s="3128" t="s">
        <v>153</v>
      </c>
      <c r="B75" s="3129"/>
      <c r="C75" s="3129"/>
      <c r="D75" s="3129"/>
      <c r="E75" s="3129"/>
      <c r="F75" s="3129"/>
      <c r="G75" s="3129"/>
      <c r="H75" s="3129"/>
      <c r="I75" s="3129"/>
      <c r="J75" s="3129"/>
      <c r="K75" s="3129"/>
      <c r="L75" s="3129"/>
      <c r="M75" s="3129"/>
      <c r="N75" s="3129"/>
      <c r="O75" s="3129"/>
      <c r="P75" s="3129"/>
      <c r="Q75" s="3129"/>
      <c r="R75" s="3129"/>
      <c r="S75" s="3129"/>
      <c r="T75" s="3129"/>
      <c r="U75" s="3129"/>
      <c r="V75" s="3130"/>
    </row>
    <row r="77" spans="1:22">
      <c r="A77" s="2464" t="s">
        <v>418</v>
      </c>
      <c r="B77" s="2464"/>
      <c r="C77" s="2464"/>
      <c r="D77" s="2464"/>
      <c r="E77" s="2464"/>
      <c r="F77" s="2464"/>
      <c r="G77" s="2464"/>
      <c r="H77" s="2464"/>
      <c r="I77" s="2464"/>
      <c r="J77" s="2464"/>
      <c r="K77" s="2464"/>
      <c r="L77" s="2464"/>
      <c r="M77" s="2464"/>
      <c r="N77" s="2464"/>
      <c r="O77" s="2464"/>
      <c r="P77" s="2464"/>
      <c r="Q77" s="2464"/>
      <c r="R77" s="2464"/>
      <c r="S77" s="2464"/>
      <c r="T77" s="2464"/>
      <c r="U77" s="2464"/>
      <c r="V77" s="2464"/>
    </row>
    <row r="80" spans="1:22" ht="14">
      <c r="A80" s="2606" t="s">
        <v>465</v>
      </c>
      <c r="B80" s="2606"/>
      <c r="C80" s="2606"/>
      <c r="D80" s="2606"/>
      <c r="E80" s="2606"/>
      <c r="F80" s="2606"/>
      <c r="G80" s="2606"/>
      <c r="H80" s="2606"/>
      <c r="I80" s="2606"/>
      <c r="J80" s="2606"/>
      <c r="K80" s="2606"/>
      <c r="L80" s="2606"/>
      <c r="M80" s="2606"/>
      <c r="N80" s="2606"/>
      <c r="O80" s="2606"/>
      <c r="P80" s="2606"/>
      <c r="Q80" s="2606"/>
      <c r="R80" s="2606"/>
      <c r="S80" s="2606"/>
      <c r="T80" s="2606"/>
      <c r="U80" s="2606"/>
    </row>
    <row r="82" spans="1:22">
      <c r="A82" s="3131" t="s">
        <v>434</v>
      </c>
      <c r="B82" s="2523" t="s">
        <v>435</v>
      </c>
      <c r="C82" s="2524"/>
      <c r="D82" s="2524"/>
      <c r="E82" s="2524"/>
      <c r="F82" s="2524"/>
      <c r="G82" s="2524"/>
      <c r="H82" s="2524"/>
      <c r="I82" s="2524"/>
      <c r="J82" s="2524"/>
      <c r="K82" s="2524"/>
      <c r="L82" s="2524"/>
      <c r="M82" s="2524"/>
      <c r="N82" s="2524"/>
      <c r="O82" s="2524"/>
      <c r="P82" s="2524"/>
      <c r="Q82" s="2524"/>
      <c r="R82" s="2524"/>
      <c r="S82" s="2524"/>
      <c r="T82" s="2524"/>
      <c r="U82" s="3134"/>
      <c r="V82" s="3135" t="s">
        <v>115</v>
      </c>
    </row>
    <row r="83" spans="1:22">
      <c r="A83" s="3132"/>
      <c r="B83" s="2527" t="s">
        <v>89</v>
      </c>
      <c r="C83" s="2489"/>
      <c r="D83" s="2527" t="s">
        <v>85</v>
      </c>
      <c r="E83" s="2489"/>
      <c r="F83" s="2527" t="s">
        <v>90</v>
      </c>
      <c r="G83" s="2489"/>
      <c r="H83" s="2527" t="s">
        <v>91</v>
      </c>
      <c r="I83" s="2489"/>
      <c r="J83" s="2527" t="s">
        <v>92</v>
      </c>
      <c r="K83" s="2489"/>
      <c r="L83" s="2460" t="s">
        <v>93</v>
      </c>
      <c r="M83" s="2461"/>
      <c r="N83" s="2460" t="s">
        <v>94</v>
      </c>
      <c r="O83" s="2461"/>
      <c r="P83" s="2460" t="s">
        <v>95</v>
      </c>
      <c r="Q83" s="2461"/>
      <c r="R83" s="2460" t="s">
        <v>96</v>
      </c>
      <c r="S83" s="2461"/>
      <c r="T83" s="2527" t="s">
        <v>97</v>
      </c>
      <c r="U83" s="2489"/>
      <c r="V83" s="3135"/>
    </row>
    <row r="84" spans="1:22">
      <c r="A84" s="3133"/>
      <c r="B84" s="798" t="s">
        <v>112</v>
      </c>
      <c r="C84" s="797" t="s">
        <v>436</v>
      </c>
      <c r="D84" s="798" t="s">
        <v>112</v>
      </c>
      <c r="E84" s="797" t="s">
        <v>436</v>
      </c>
      <c r="F84" s="798" t="s">
        <v>112</v>
      </c>
      <c r="G84" s="797" t="s">
        <v>436</v>
      </c>
      <c r="H84" s="798" t="s">
        <v>112</v>
      </c>
      <c r="I84" s="797" t="s">
        <v>436</v>
      </c>
      <c r="J84" s="798" t="s">
        <v>112</v>
      </c>
      <c r="K84" s="797" t="s">
        <v>436</v>
      </c>
      <c r="L84" s="798" t="s">
        <v>112</v>
      </c>
      <c r="M84" s="797" t="s">
        <v>436</v>
      </c>
      <c r="N84" s="798" t="s">
        <v>112</v>
      </c>
      <c r="O84" s="797" t="s">
        <v>436</v>
      </c>
      <c r="P84" s="798" t="s">
        <v>112</v>
      </c>
      <c r="Q84" s="797" t="s">
        <v>436</v>
      </c>
      <c r="R84" s="798" t="s">
        <v>112</v>
      </c>
      <c r="S84" s="797" t="s">
        <v>436</v>
      </c>
      <c r="T84" s="798" t="s">
        <v>112</v>
      </c>
      <c r="U84" s="797" t="s">
        <v>436</v>
      </c>
      <c r="V84" s="2655"/>
    </row>
    <row r="85" spans="1:22">
      <c r="A85" s="655">
        <v>0</v>
      </c>
      <c r="B85" s="852">
        <v>12</v>
      </c>
      <c r="C85" s="826">
        <f>B85/V85</f>
        <v>0.10169491525423729</v>
      </c>
      <c r="D85" s="852">
        <v>44</v>
      </c>
      <c r="E85" s="826">
        <f>D85/V85</f>
        <v>0.3728813559322034</v>
      </c>
      <c r="F85" s="852" t="s">
        <v>114</v>
      </c>
      <c r="G85" s="826"/>
      <c r="H85" s="852">
        <v>23</v>
      </c>
      <c r="I85" s="826">
        <f>H85/V85</f>
        <v>0.19491525423728814</v>
      </c>
      <c r="J85" s="852" t="s">
        <v>114</v>
      </c>
      <c r="K85" s="826"/>
      <c r="L85" s="852">
        <v>10</v>
      </c>
      <c r="M85" s="826">
        <f>L85/V85</f>
        <v>8.4745762711864403E-2</v>
      </c>
      <c r="N85" s="852" t="s">
        <v>114</v>
      </c>
      <c r="O85" s="826"/>
      <c r="P85" s="852" t="s">
        <v>114</v>
      </c>
      <c r="Q85" s="829"/>
      <c r="R85" s="852">
        <v>13</v>
      </c>
      <c r="S85" s="829">
        <f>R85/V85</f>
        <v>0.11016949152542373</v>
      </c>
      <c r="T85" s="852" t="s">
        <v>114</v>
      </c>
      <c r="U85" s="830"/>
      <c r="V85" s="852">
        <v>118</v>
      </c>
    </row>
    <row r="86" spans="1:22">
      <c r="A86" s="853" t="s">
        <v>466</v>
      </c>
      <c r="B86" s="854" t="s">
        <v>114</v>
      </c>
      <c r="C86" s="831"/>
      <c r="D86" s="854">
        <v>17</v>
      </c>
      <c r="E86" s="831">
        <f t="shared" ref="E86:E95" si="36">D86/V86</f>
        <v>0.54838709677419351</v>
      </c>
      <c r="F86" s="854">
        <v>0</v>
      </c>
      <c r="G86" s="834">
        <f>F86/V86</f>
        <v>0</v>
      </c>
      <c r="H86" s="854" t="s">
        <v>114</v>
      </c>
      <c r="I86" s="834"/>
      <c r="J86" s="854" t="s">
        <v>114</v>
      </c>
      <c r="K86" s="834"/>
      <c r="L86" s="854" t="s">
        <v>114</v>
      </c>
      <c r="M86" s="834"/>
      <c r="N86" s="854">
        <v>0</v>
      </c>
      <c r="O86" s="834">
        <f>N86/V86</f>
        <v>0</v>
      </c>
      <c r="P86" s="854">
        <v>0</v>
      </c>
      <c r="Q86" s="836">
        <f t="shared" ref="Q86:Q87" si="37">P86/V86</f>
        <v>0</v>
      </c>
      <c r="R86" s="854" t="s">
        <v>114</v>
      </c>
      <c r="S86" s="836"/>
      <c r="T86" s="854">
        <v>0</v>
      </c>
      <c r="U86" s="834">
        <f t="shared" ref="U86:U88" si="38">T86/V86</f>
        <v>0</v>
      </c>
      <c r="V86" s="854">
        <v>31</v>
      </c>
    </row>
    <row r="87" spans="1:22">
      <c r="A87" s="655" t="s">
        <v>467</v>
      </c>
      <c r="B87" s="852">
        <v>14</v>
      </c>
      <c r="C87" s="826">
        <f t="shared" ref="C87:C95" si="39">B87/V87</f>
        <v>0.15909090909090909</v>
      </c>
      <c r="D87" s="852">
        <v>33</v>
      </c>
      <c r="E87" s="826">
        <f t="shared" si="36"/>
        <v>0.375</v>
      </c>
      <c r="F87" s="852" t="s">
        <v>114</v>
      </c>
      <c r="G87" s="830"/>
      <c r="H87" s="852" t="s">
        <v>114</v>
      </c>
      <c r="I87" s="830"/>
      <c r="J87" s="852" t="s">
        <v>114</v>
      </c>
      <c r="K87" s="830"/>
      <c r="L87" s="852" t="s">
        <v>114</v>
      </c>
      <c r="M87" s="830"/>
      <c r="N87" s="852">
        <v>0</v>
      </c>
      <c r="O87" s="830">
        <f t="shared" ref="O87:O95" si="40">N87/V87</f>
        <v>0</v>
      </c>
      <c r="P87" s="852">
        <v>0</v>
      </c>
      <c r="Q87" s="829">
        <f t="shared" si="37"/>
        <v>0</v>
      </c>
      <c r="R87" s="852">
        <v>20</v>
      </c>
      <c r="S87" s="829">
        <f t="shared" ref="S87:S95" si="41">R87/V87</f>
        <v>0.22727272727272727</v>
      </c>
      <c r="T87" s="852" t="s">
        <v>114</v>
      </c>
      <c r="U87" s="830"/>
      <c r="V87" s="852">
        <v>88</v>
      </c>
    </row>
    <row r="88" spans="1:22">
      <c r="A88" s="71" t="s">
        <v>468</v>
      </c>
      <c r="B88" s="854">
        <v>43</v>
      </c>
      <c r="C88" s="831">
        <f t="shared" si="39"/>
        <v>0.22395833333333334</v>
      </c>
      <c r="D88" s="854">
        <v>69</v>
      </c>
      <c r="E88" s="831">
        <f t="shared" si="36"/>
        <v>0.359375</v>
      </c>
      <c r="F88" s="854" t="s">
        <v>114</v>
      </c>
      <c r="G88" s="831"/>
      <c r="H88" s="854">
        <v>17</v>
      </c>
      <c r="I88" s="831">
        <f t="shared" ref="I88:I95" si="42">H88/V88</f>
        <v>8.8541666666666671E-2</v>
      </c>
      <c r="J88" s="854">
        <v>18</v>
      </c>
      <c r="K88" s="831">
        <f>J88/V88</f>
        <v>9.375E-2</v>
      </c>
      <c r="L88" s="854" t="s">
        <v>114</v>
      </c>
      <c r="M88" s="831"/>
      <c r="N88" s="854" t="s">
        <v>114</v>
      </c>
      <c r="O88" s="834"/>
      <c r="P88" s="854" t="s">
        <v>114</v>
      </c>
      <c r="Q88" s="836"/>
      <c r="R88" s="854">
        <v>27</v>
      </c>
      <c r="S88" s="836">
        <f t="shared" si="41"/>
        <v>0.140625</v>
      </c>
      <c r="T88" s="854">
        <v>0</v>
      </c>
      <c r="U88" s="834">
        <f t="shared" si="38"/>
        <v>0</v>
      </c>
      <c r="V88" s="854">
        <v>192</v>
      </c>
    </row>
    <row r="89" spans="1:22">
      <c r="A89" s="655" t="s">
        <v>469</v>
      </c>
      <c r="B89" s="852">
        <v>70</v>
      </c>
      <c r="C89" s="826">
        <f t="shared" si="39"/>
        <v>0.26415094339622641</v>
      </c>
      <c r="D89" s="852">
        <v>85</v>
      </c>
      <c r="E89" s="826">
        <f t="shared" si="36"/>
        <v>0.32075471698113206</v>
      </c>
      <c r="F89" s="852" t="s">
        <v>114</v>
      </c>
      <c r="G89" s="826"/>
      <c r="H89" s="852">
        <v>28</v>
      </c>
      <c r="I89" s="826">
        <f t="shared" si="42"/>
        <v>0.10566037735849057</v>
      </c>
      <c r="J89" s="852">
        <v>12</v>
      </c>
      <c r="K89" s="826">
        <f t="shared" ref="K89:K95" si="43">J89/V89</f>
        <v>4.5283018867924525E-2</v>
      </c>
      <c r="L89" s="852" t="s">
        <v>114</v>
      </c>
      <c r="M89" s="826"/>
      <c r="N89" s="852" t="s">
        <v>114</v>
      </c>
      <c r="O89" s="830"/>
      <c r="P89" s="852">
        <v>13</v>
      </c>
      <c r="Q89" s="829">
        <f>P89/V89</f>
        <v>4.9056603773584909E-2</v>
      </c>
      <c r="R89" s="852">
        <v>31</v>
      </c>
      <c r="S89" s="829">
        <f t="shared" si="41"/>
        <v>0.1169811320754717</v>
      </c>
      <c r="T89" s="852" t="s">
        <v>114</v>
      </c>
      <c r="U89" s="830"/>
      <c r="V89" s="852">
        <v>265</v>
      </c>
    </row>
    <row r="90" spans="1:22">
      <c r="A90" s="71" t="s">
        <v>470</v>
      </c>
      <c r="B90" s="854">
        <v>145</v>
      </c>
      <c r="C90" s="831">
        <f t="shared" si="39"/>
        <v>0.24493243243243243</v>
      </c>
      <c r="D90" s="854">
        <v>181</v>
      </c>
      <c r="E90" s="831">
        <f t="shared" si="36"/>
        <v>0.30574324324324326</v>
      </c>
      <c r="F90" s="854">
        <v>16</v>
      </c>
      <c r="G90" s="834">
        <f t="shared" ref="G90:G95" si="44">F90/V90</f>
        <v>2.7027027027027029E-2</v>
      </c>
      <c r="H90" s="854">
        <v>69</v>
      </c>
      <c r="I90" s="831">
        <f t="shared" si="42"/>
        <v>0.11655405405405406</v>
      </c>
      <c r="J90" s="854">
        <v>68</v>
      </c>
      <c r="K90" s="831">
        <f t="shared" si="43"/>
        <v>0.11486486486486487</v>
      </c>
      <c r="L90" s="854">
        <v>10</v>
      </c>
      <c r="M90" s="831">
        <f t="shared" ref="M90:M95" si="45">L90/V90</f>
        <v>1.6891891891891893E-2</v>
      </c>
      <c r="N90" s="854" t="s">
        <v>114</v>
      </c>
      <c r="O90" s="834"/>
      <c r="P90" s="854">
        <v>28</v>
      </c>
      <c r="Q90" s="836">
        <f t="shared" ref="Q90:Q95" si="46">P90/V90</f>
        <v>4.72972972972973E-2</v>
      </c>
      <c r="R90" s="854">
        <v>63</v>
      </c>
      <c r="S90" s="836">
        <f t="shared" si="41"/>
        <v>0.10641891891891891</v>
      </c>
      <c r="T90" s="854">
        <v>11</v>
      </c>
      <c r="U90" s="834">
        <f>T90/V90</f>
        <v>1.8581081081081082E-2</v>
      </c>
      <c r="V90" s="854">
        <v>592</v>
      </c>
    </row>
    <row r="91" spans="1:22">
      <c r="A91" s="655" t="s">
        <v>471</v>
      </c>
      <c r="B91" s="852">
        <v>393</v>
      </c>
      <c r="C91" s="826">
        <f t="shared" si="39"/>
        <v>0.28749085588880763</v>
      </c>
      <c r="D91" s="852">
        <v>364</v>
      </c>
      <c r="E91" s="826">
        <f t="shared" si="36"/>
        <v>0.26627651792245793</v>
      </c>
      <c r="F91" s="852">
        <v>45</v>
      </c>
      <c r="G91" s="830">
        <f t="shared" si="44"/>
        <v>3.2918800292611558E-2</v>
      </c>
      <c r="H91" s="852">
        <v>193</v>
      </c>
      <c r="I91" s="826">
        <f t="shared" si="42"/>
        <v>0.14118507681053402</v>
      </c>
      <c r="J91" s="852">
        <v>200</v>
      </c>
      <c r="K91" s="826">
        <f t="shared" si="43"/>
        <v>0.14630577907827358</v>
      </c>
      <c r="L91" s="852">
        <v>28</v>
      </c>
      <c r="M91" s="826">
        <f t="shared" si="45"/>
        <v>2.0482809070958303E-2</v>
      </c>
      <c r="N91" s="852">
        <v>11</v>
      </c>
      <c r="O91" s="830">
        <f t="shared" si="40"/>
        <v>8.0468178493050477E-3</v>
      </c>
      <c r="P91" s="852">
        <v>39</v>
      </c>
      <c r="Q91" s="829">
        <f t="shared" si="46"/>
        <v>2.8529626920263351E-2</v>
      </c>
      <c r="R91" s="852">
        <v>73</v>
      </c>
      <c r="S91" s="829">
        <f t="shared" si="41"/>
        <v>5.3401609363569864E-2</v>
      </c>
      <c r="T91" s="852">
        <v>21</v>
      </c>
      <c r="U91" s="830">
        <f t="shared" ref="U91:U95" si="47">T91/V91</f>
        <v>1.5362106803218726E-2</v>
      </c>
      <c r="V91" s="852">
        <v>1367</v>
      </c>
    </row>
    <row r="92" spans="1:22">
      <c r="A92" s="71" t="s">
        <v>472</v>
      </c>
      <c r="B92" s="854">
        <v>687</v>
      </c>
      <c r="C92" s="831">
        <f t="shared" si="39"/>
        <v>0.31412894375857336</v>
      </c>
      <c r="D92" s="854">
        <v>438</v>
      </c>
      <c r="E92" s="831">
        <f t="shared" si="36"/>
        <v>0.20027434842249658</v>
      </c>
      <c r="F92" s="854">
        <v>99</v>
      </c>
      <c r="G92" s="834">
        <f t="shared" si="44"/>
        <v>4.5267489711934158E-2</v>
      </c>
      <c r="H92" s="854">
        <v>302</v>
      </c>
      <c r="I92" s="831">
        <f t="shared" si="42"/>
        <v>0.13808870598994055</v>
      </c>
      <c r="J92" s="854">
        <v>417</v>
      </c>
      <c r="K92" s="831">
        <f t="shared" si="43"/>
        <v>0.19067215363511661</v>
      </c>
      <c r="L92" s="854">
        <v>29</v>
      </c>
      <c r="M92" s="831">
        <f t="shared" si="45"/>
        <v>1.3260173754000914E-2</v>
      </c>
      <c r="N92" s="854">
        <v>11</v>
      </c>
      <c r="O92" s="834">
        <f t="shared" si="40"/>
        <v>5.0297210791037956E-3</v>
      </c>
      <c r="P92" s="854">
        <v>70</v>
      </c>
      <c r="Q92" s="836">
        <f t="shared" si="46"/>
        <v>3.2007315957933241E-2</v>
      </c>
      <c r="R92" s="854">
        <v>104</v>
      </c>
      <c r="S92" s="836">
        <f t="shared" si="41"/>
        <v>4.7553726566072242E-2</v>
      </c>
      <c r="T92" s="854">
        <v>30</v>
      </c>
      <c r="U92" s="834">
        <f t="shared" si="47"/>
        <v>1.3717421124828532E-2</v>
      </c>
      <c r="V92" s="854">
        <v>2187</v>
      </c>
    </row>
    <row r="93" spans="1:22">
      <c r="A93" s="655" t="s">
        <v>473</v>
      </c>
      <c r="B93" s="852">
        <v>661</v>
      </c>
      <c r="C93" s="826">
        <f t="shared" si="39"/>
        <v>0.28247863247863247</v>
      </c>
      <c r="D93" s="852">
        <v>431</v>
      </c>
      <c r="E93" s="826">
        <f t="shared" si="36"/>
        <v>0.1841880341880342</v>
      </c>
      <c r="F93" s="852">
        <v>119</v>
      </c>
      <c r="G93" s="830">
        <f t="shared" si="44"/>
        <v>5.0854700854700854E-2</v>
      </c>
      <c r="H93" s="852">
        <v>377</v>
      </c>
      <c r="I93" s="826">
        <f t="shared" si="42"/>
        <v>0.16111111111111112</v>
      </c>
      <c r="J93" s="852">
        <v>549</v>
      </c>
      <c r="K93" s="826">
        <f t="shared" si="43"/>
        <v>0.23461538461538461</v>
      </c>
      <c r="L93" s="852">
        <v>13</v>
      </c>
      <c r="M93" s="826">
        <f t="shared" si="45"/>
        <v>5.5555555555555558E-3</v>
      </c>
      <c r="N93" s="852">
        <v>16</v>
      </c>
      <c r="O93" s="830">
        <f t="shared" si="40"/>
        <v>6.8376068376068376E-3</v>
      </c>
      <c r="P93" s="852">
        <v>68</v>
      </c>
      <c r="Q93" s="829">
        <f t="shared" si="46"/>
        <v>2.9059829059829061E-2</v>
      </c>
      <c r="R93" s="852">
        <v>68</v>
      </c>
      <c r="S93" s="829">
        <f t="shared" si="41"/>
        <v>2.9059829059829061E-2</v>
      </c>
      <c r="T93" s="852">
        <v>38</v>
      </c>
      <c r="U93" s="830">
        <f t="shared" si="47"/>
        <v>1.6239316239316241E-2</v>
      </c>
      <c r="V93" s="852">
        <v>2340</v>
      </c>
    </row>
    <row r="94" spans="1:22" ht="13.5" thickBot="1">
      <c r="A94" s="71" t="s">
        <v>464</v>
      </c>
      <c r="B94" s="855">
        <v>861</v>
      </c>
      <c r="C94" s="846">
        <f t="shared" si="39"/>
        <v>0.20306603773584905</v>
      </c>
      <c r="D94" s="855">
        <v>349</v>
      </c>
      <c r="E94" s="846">
        <f t="shared" si="36"/>
        <v>8.2311320754716977E-2</v>
      </c>
      <c r="F94" s="855">
        <v>419</v>
      </c>
      <c r="G94" s="847">
        <f t="shared" si="44"/>
        <v>9.8820754716981138E-2</v>
      </c>
      <c r="H94" s="855">
        <v>535</v>
      </c>
      <c r="I94" s="846">
        <f t="shared" si="42"/>
        <v>0.12617924528301888</v>
      </c>
      <c r="J94" s="855">
        <v>1871</v>
      </c>
      <c r="K94" s="846">
        <f t="shared" si="43"/>
        <v>0.44127358490566038</v>
      </c>
      <c r="L94" s="855">
        <v>17</v>
      </c>
      <c r="M94" s="846">
        <f t="shared" si="45"/>
        <v>4.0094339622641509E-3</v>
      </c>
      <c r="N94" s="855" t="s">
        <v>114</v>
      </c>
      <c r="O94" s="847"/>
      <c r="P94" s="855">
        <v>116</v>
      </c>
      <c r="Q94" s="849">
        <f t="shared" si="46"/>
        <v>2.7358490566037737E-2</v>
      </c>
      <c r="R94" s="855">
        <v>29</v>
      </c>
      <c r="S94" s="849">
        <f t="shared" si="41"/>
        <v>6.8396226415094342E-3</v>
      </c>
      <c r="T94" s="855">
        <v>37</v>
      </c>
      <c r="U94" s="847">
        <f t="shared" si="47"/>
        <v>8.7264150943396224E-3</v>
      </c>
      <c r="V94" s="855">
        <v>4240</v>
      </c>
    </row>
    <row r="95" spans="1:22">
      <c r="A95" s="118" t="s">
        <v>115</v>
      </c>
      <c r="B95" s="856">
        <v>2890</v>
      </c>
      <c r="C95" s="850">
        <f t="shared" si="39"/>
        <v>0.2530647985989492</v>
      </c>
      <c r="D95" s="857">
        <v>2011</v>
      </c>
      <c r="E95" s="850">
        <f t="shared" si="36"/>
        <v>0.17609457092819614</v>
      </c>
      <c r="F95" s="857">
        <v>712</v>
      </c>
      <c r="G95" s="851">
        <f t="shared" si="44"/>
        <v>6.2346760070052541E-2</v>
      </c>
      <c r="H95" s="857">
        <v>1554</v>
      </c>
      <c r="I95" s="850">
        <f t="shared" si="42"/>
        <v>0.136077057793345</v>
      </c>
      <c r="J95" s="857">
        <v>3154</v>
      </c>
      <c r="K95" s="850">
        <f t="shared" si="43"/>
        <v>0.27618213660245183</v>
      </c>
      <c r="L95" s="857">
        <v>119</v>
      </c>
      <c r="M95" s="850">
        <f t="shared" si="45"/>
        <v>1.042031523642732E-2</v>
      </c>
      <c r="N95" s="857">
        <v>56</v>
      </c>
      <c r="O95" s="851">
        <f t="shared" si="40"/>
        <v>4.9036777583187389E-3</v>
      </c>
      <c r="P95" s="857">
        <v>343</v>
      </c>
      <c r="Q95" s="838">
        <f t="shared" si="46"/>
        <v>3.0035026269702277E-2</v>
      </c>
      <c r="R95" s="857">
        <v>433</v>
      </c>
      <c r="S95" s="838">
        <f t="shared" si="41"/>
        <v>3.7915936952714537E-2</v>
      </c>
      <c r="T95" s="857">
        <v>148</v>
      </c>
      <c r="U95" s="851">
        <f t="shared" si="47"/>
        <v>1.2959719789842382E-2</v>
      </c>
      <c r="V95" s="857">
        <v>11420</v>
      </c>
    </row>
    <row r="96" spans="1:22">
      <c r="A96" s="3128" t="s">
        <v>153</v>
      </c>
      <c r="B96" s="3129"/>
      <c r="C96" s="3129"/>
      <c r="D96" s="3129"/>
      <c r="E96" s="3129"/>
      <c r="F96" s="3129"/>
      <c r="G96" s="3129"/>
      <c r="H96" s="3129"/>
      <c r="I96" s="3129"/>
      <c r="J96" s="3129"/>
      <c r="K96" s="3129"/>
      <c r="L96" s="3129"/>
      <c r="M96" s="3129"/>
      <c r="N96" s="3129"/>
      <c r="O96" s="3129"/>
      <c r="P96" s="3129"/>
      <c r="Q96" s="3129"/>
      <c r="R96" s="3129"/>
      <c r="S96" s="3129"/>
      <c r="T96" s="3129"/>
      <c r="U96" s="3129"/>
      <c r="V96" s="3130"/>
    </row>
    <row r="98" spans="1:22">
      <c r="A98" s="2464" t="s">
        <v>418</v>
      </c>
      <c r="B98" s="2464"/>
      <c r="C98" s="2464"/>
      <c r="D98" s="2464"/>
      <c r="E98" s="2464"/>
      <c r="F98" s="2464"/>
      <c r="G98" s="2464"/>
      <c r="H98" s="2464"/>
      <c r="I98" s="2464"/>
      <c r="J98" s="2464"/>
      <c r="K98" s="2464"/>
      <c r="L98" s="2464"/>
      <c r="M98" s="2464"/>
      <c r="N98" s="2464"/>
      <c r="O98" s="2464"/>
      <c r="P98" s="2464"/>
      <c r="Q98" s="2464"/>
      <c r="R98" s="2464"/>
      <c r="S98" s="2464"/>
      <c r="T98" s="2464"/>
      <c r="U98" s="2464"/>
      <c r="V98" s="2464"/>
    </row>
    <row r="101" spans="1:22" ht="14">
      <c r="A101" s="2606" t="s">
        <v>474</v>
      </c>
      <c r="B101" s="2606"/>
      <c r="C101" s="2606"/>
      <c r="D101" s="2606"/>
      <c r="E101" s="2606"/>
      <c r="F101" s="2606"/>
      <c r="G101" s="2606"/>
      <c r="H101" s="2606"/>
      <c r="I101" s="2606"/>
      <c r="J101" s="2606"/>
      <c r="K101" s="2606"/>
      <c r="L101" s="2606"/>
      <c r="M101" s="2606"/>
      <c r="N101" s="2606"/>
      <c r="O101" s="2606"/>
      <c r="P101" s="2606"/>
      <c r="Q101" s="2606"/>
      <c r="R101" s="2606"/>
      <c r="S101" s="2606"/>
      <c r="T101" s="2606"/>
      <c r="U101" s="2606"/>
    </row>
    <row r="103" spans="1:22">
      <c r="A103" s="3131" t="s">
        <v>434</v>
      </c>
      <c r="B103" s="2523" t="s">
        <v>435</v>
      </c>
      <c r="C103" s="2524"/>
      <c r="D103" s="2524"/>
      <c r="E103" s="2524"/>
      <c r="F103" s="2524"/>
      <c r="G103" s="2524"/>
      <c r="H103" s="2524"/>
      <c r="I103" s="2524"/>
      <c r="J103" s="2524"/>
      <c r="K103" s="2524"/>
      <c r="L103" s="2524"/>
      <c r="M103" s="2524"/>
      <c r="N103" s="2524"/>
      <c r="O103" s="2524"/>
      <c r="P103" s="2524"/>
      <c r="Q103" s="2524"/>
      <c r="R103" s="2524"/>
      <c r="S103" s="2524"/>
      <c r="T103" s="2524"/>
      <c r="U103" s="3134"/>
      <c r="V103" s="3135" t="s">
        <v>115</v>
      </c>
    </row>
    <row r="104" spans="1:22">
      <c r="A104" s="3132"/>
      <c r="B104" s="2527" t="s">
        <v>89</v>
      </c>
      <c r="C104" s="2489"/>
      <c r="D104" s="2527" t="s">
        <v>85</v>
      </c>
      <c r="E104" s="2489"/>
      <c r="F104" s="2527" t="s">
        <v>90</v>
      </c>
      <c r="G104" s="2489"/>
      <c r="H104" s="2527" t="s">
        <v>91</v>
      </c>
      <c r="I104" s="2489"/>
      <c r="J104" s="2527" t="s">
        <v>92</v>
      </c>
      <c r="K104" s="2489"/>
      <c r="L104" s="2460" t="s">
        <v>93</v>
      </c>
      <c r="M104" s="2461"/>
      <c r="N104" s="2460" t="s">
        <v>94</v>
      </c>
      <c r="O104" s="2461"/>
      <c r="P104" s="2460" t="s">
        <v>95</v>
      </c>
      <c r="Q104" s="2461"/>
      <c r="R104" s="2460" t="s">
        <v>96</v>
      </c>
      <c r="S104" s="2461"/>
      <c r="T104" s="2527" t="s">
        <v>97</v>
      </c>
      <c r="U104" s="2489"/>
      <c r="V104" s="3135"/>
    </row>
    <row r="105" spans="1:22">
      <c r="A105" s="3133"/>
      <c r="B105" s="858" t="s">
        <v>112</v>
      </c>
      <c r="C105" s="414" t="s">
        <v>436</v>
      </c>
      <c r="D105" s="858" t="s">
        <v>112</v>
      </c>
      <c r="E105" s="414" t="s">
        <v>436</v>
      </c>
      <c r="F105" s="858" t="s">
        <v>112</v>
      </c>
      <c r="G105" s="414" t="s">
        <v>436</v>
      </c>
      <c r="H105" s="858" t="s">
        <v>112</v>
      </c>
      <c r="I105" s="414" t="s">
        <v>436</v>
      </c>
      <c r="J105" s="858" t="s">
        <v>112</v>
      </c>
      <c r="K105" s="414" t="s">
        <v>436</v>
      </c>
      <c r="L105" s="858" t="s">
        <v>112</v>
      </c>
      <c r="M105" s="414" t="s">
        <v>436</v>
      </c>
      <c r="N105" s="858" t="s">
        <v>112</v>
      </c>
      <c r="O105" s="414" t="s">
        <v>436</v>
      </c>
      <c r="P105" s="858" t="s">
        <v>112</v>
      </c>
      <c r="Q105" s="414" t="s">
        <v>436</v>
      </c>
      <c r="R105" s="858" t="s">
        <v>112</v>
      </c>
      <c r="S105" s="414" t="s">
        <v>436</v>
      </c>
      <c r="T105" s="858" t="s">
        <v>112</v>
      </c>
      <c r="U105" s="414" t="s">
        <v>436</v>
      </c>
      <c r="V105" s="3135"/>
    </row>
    <row r="106" spans="1:22">
      <c r="A106" s="678">
        <v>0</v>
      </c>
      <c r="B106" s="859" t="s">
        <v>114</v>
      </c>
      <c r="C106" s="860"/>
      <c r="D106" s="859">
        <v>30</v>
      </c>
      <c r="E106" s="860">
        <f>D106/V106</f>
        <v>0.33333333333333331</v>
      </c>
      <c r="F106" s="859" t="s">
        <v>114</v>
      </c>
      <c r="G106" s="860"/>
      <c r="H106" s="859">
        <v>13</v>
      </c>
      <c r="I106" s="860">
        <f>H106/V106</f>
        <v>0.14444444444444443</v>
      </c>
      <c r="J106" s="859" t="s">
        <v>114</v>
      </c>
      <c r="K106" s="860"/>
      <c r="L106" s="859">
        <v>14</v>
      </c>
      <c r="M106" s="860">
        <f>L106/V106</f>
        <v>0.15555555555555556</v>
      </c>
      <c r="N106" s="859">
        <v>0</v>
      </c>
      <c r="O106" s="860">
        <f>N106/V106</f>
        <v>0</v>
      </c>
      <c r="P106" s="859" t="s">
        <v>114</v>
      </c>
      <c r="Q106" s="860"/>
      <c r="R106" s="859" t="s">
        <v>114</v>
      </c>
      <c r="S106" s="860"/>
      <c r="T106" s="859" t="s">
        <v>114</v>
      </c>
      <c r="U106" s="860"/>
      <c r="V106" s="859">
        <v>90</v>
      </c>
    </row>
    <row r="107" spans="1:22">
      <c r="A107" s="861" t="s">
        <v>466</v>
      </c>
      <c r="B107" s="862" t="s">
        <v>114</v>
      </c>
      <c r="C107" s="831"/>
      <c r="D107" s="862">
        <v>19</v>
      </c>
      <c r="E107" s="831">
        <f t="shared" ref="E107:E116" si="48">D107/V107</f>
        <v>0.42222222222222222</v>
      </c>
      <c r="F107" s="862" t="s">
        <v>114</v>
      </c>
      <c r="G107" s="831"/>
      <c r="H107" s="862" t="s">
        <v>114</v>
      </c>
      <c r="I107" s="831"/>
      <c r="J107" s="862" t="s">
        <v>114</v>
      </c>
      <c r="K107" s="831"/>
      <c r="L107" s="862" t="s">
        <v>114</v>
      </c>
      <c r="M107" s="831"/>
      <c r="N107" s="862">
        <v>0</v>
      </c>
      <c r="O107" s="831">
        <f t="shared" ref="O107:O116" si="49">N107/V107</f>
        <v>0</v>
      </c>
      <c r="P107" s="862" t="s">
        <v>114</v>
      </c>
      <c r="Q107" s="831"/>
      <c r="R107" s="862" t="s">
        <v>114</v>
      </c>
      <c r="S107" s="831"/>
      <c r="T107" s="862" t="s">
        <v>114</v>
      </c>
      <c r="U107" s="831"/>
      <c r="V107" s="862">
        <v>45</v>
      </c>
    </row>
    <row r="108" spans="1:22">
      <c r="A108" s="678" t="s">
        <v>467</v>
      </c>
      <c r="B108" s="859">
        <v>17</v>
      </c>
      <c r="C108" s="826">
        <f t="shared" ref="C108:C116" si="50">B108/V108</f>
        <v>0.17525773195876287</v>
      </c>
      <c r="D108" s="859">
        <v>36</v>
      </c>
      <c r="E108" s="826">
        <f t="shared" si="48"/>
        <v>0.37113402061855671</v>
      </c>
      <c r="F108" s="859" t="s">
        <v>114</v>
      </c>
      <c r="G108" s="826"/>
      <c r="H108" s="859">
        <v>20</v>
      </c>
      <c r="I108" s="826">
        <f t="shared" ref="I108:I116" si="51">H108/V108</f>
        <v>0.20618556701030927</v>
      </c>
      <c r="J108" s="859" t="s">
        <v>114</v>
      </c>
      <c r="K108" s="826"/>
      <c r="L108" s="859" t="s">
        <v>114</v>
      </c>
      <c r="M108" s="826"/>
      <c r="N108" s="859" t="s">
        <v>114</v>
      </c>
      <c r="O108" s="826"/>
      <c r="P108" s="859" t="s">
        <v>114</v>
      </c>
      <c r="Q108" s="826"/>
      <c r="R108" s="859">
        <v>13</v>
      </c>
      <c r="S108" s="826">
        <f t="shared" ref="S108:S116" si="52">R108/V108</f>
        <v>0.13402061855670103</v>
      </c>
      <c r="T108" s="859">
        <v>0</v>
      </c>
      <c r="U108" s="826">
        <f t="shared" ref="U108:U116" si="53">T108/V108</f>
        <v>0</v>
      </c>
      <c r="V108" s="859">
        <v>97</v>
      </c>
    </row>
    <row r="109" spans="1:22">
      <c r="A109" s="680" t="s">
        <v>468</v>
      </c>
      <c r="B109" s="862">
        <v>46</v>
      </c>
      <c r="C109" s="831">
        <f t="shared" si="50"/>
        <v>0.24598930481283424</v>
      </c>
      <c r="D109" s="862">
        <v>68</v>
      </c>
      <c r="E109" s="831">
        <f t="shared" si="48"/>
        <v>0.36363636363636365</v>
      </c>
      <c r="F109" s="862" t="s">
        <v>114</v>
      </c>
      <c r="G109" s="831"/>
      <c r="H109" s="862">
        <v>19</v>
      </c>
      <c r="I109" s="831">
        <f t="shared" si="51"/>
        <v>0.10160427807486631</v>
      </c>
      <c r="J109" s="862" t="s">
        <v>114</v>
      </c>
      <c r="K109" s="831"/>
      <c r="L109" s="862" t="s">
        <v>114</v>
      </c>
      <c r="M109" s="831"/>
      <c r="N109" s="862" t="s">
        <v>114</v>
      </c>
      <c r="O109" s="831"/>
      <c r="P109" s="862" t="s">
        <v>114</v>
      </c>
      <c r="Q109" s="831"/>
      <c r="R109" s="862">
        <v>26</v>
      </c>
      <c r="S109" s="831">
        <f t="shared" si="52"/>
        <v>0.13903743315508021</v>
      </c>
      <c r="T109" s="862" t="s">
        <v>114</v>
      </c>
      <c r="U109" s="831"/>
      <c r="V109" s="862">
        <v>187</v>
      </c>
    </row>
    <row r="110" spans="1:22">
      <c r="A110" s="678" t="s">
        <v>469</v>
      </c>
      <c r="B110" s="859">
        <v>80</v>
      </c>
      <c r="C110" s="826">
        <f t="shared" si="50"/>
        <v>0.24242424242424243</v>
      </c>
      <c r="D110" s="859">
        <v>99</v>
      </c>
      <c r="E110" s="826">
        <f t="shared" si="48"/>
        <v>0.3</v>
      </c>
      <c r="F110" s="859" t="s">
        <v>114</v>
      </c>
      <c r="G110" s="826"/>
      <c r="H110" s="859">
        <v>48</v>
      </c>
      <c r="I110" s="826">
        <f t="shared" si="51"/>
        <v>0.14545454545454545</v>
      </c>
      <c r="J110" s="859">
        <v>28</v>
      </c>
      <c r="K110" s="826">
        <f t="shared" ref="K110:K116" si="54">J110/V110</f>
        <v>8.4848484848484854E-2</v>
      </c>
      <c r="L110" s="859" t="s">
        <v>114</v>
      </c>
      <c r="M110" s="826"/>
      <c r="N110" s="859" t="s">
        <v>114</v>
      </c>
      <c r="O110" s="826"/>
      <c r="P110" s="859" t="s">
        <v>114</v>
      </c>
      <c r="Q110" s="826"/>
      <c r="R110" s="859">
        <v>43</v>
      </c>
      <c r="S110" s="826">
        <f t="shared" si="52"/>
        <v>0.13030303030303031</v>
      </c>
      <c r="T110" s="859" t="s">
        <v>114</v>
      </c>
      <c r="U110" s="826"/>
      <c r="V110" s="859">
        <v>330</v>
      </c>
    </row>
    <row r="111" spans="1:22">
      <c r="A111" s="680" t="s">
        <v>470</v>
      </c>
      <c r="B111" s="862">
        <v>160</v>
      </c>
      <c r="C111" s="831">
        <f t="shared" si="50"/>
        <v>0.24390243902439024</v>
      </c>
      <c r="D111" s="862">
        <v>186</v>
      </c>
      <c r="E111" s="831">
        <f t="shared" si="48"/>
        <v>0.28353658536585363</v>
      </c>
      <c r="F111" s="862">
        <v>22</v>
      </c>
      <c r="G111" s="831">
        <f t="shared" ref="G111:G116" si="55">F111/V111</f>
        <v>3.3536585365853661E-2</v>
      </c>
      <c r="H111" s="862">
        <v>103</v>
      </c>
      <c r="I111" s="831">
        <f t="shared" si="51"/>
        <v>0.15701219512195122</v>
      </c>
      <c r="J111" s="862">
        <v>79</v>
      </c>
      <c r="K111" s="831">
        <f t="shared" si="54"/>
        <v>0.12042682926829268</v>
      </c>
      <c r="L111" s="862" t="s">
        <v>114</v>
      </c>
      <c r="M111" s="831"/>
      <c r="N111" s="862" t="s">
        <v>114</v>
      </c>
      <c r="O111" s="831"/>
      <c r="P111" s="862">
        <v>13</v>
      </c>
      <c r="Q111" s="831">
        <f t="shared" ref="Q111:Q116" si="56">P111/V111</f>
        <v>1.9817073170731708E-2</v>
      </c>
      <c r="R111" s="862">
        <v>66</v>
      </c>
      <c r="S111" s="831">
        <f t="shared" si="52"/>
        <v>0.10060975609756098</v>
      </c>
      <c r="T111" s="862">
        <v>11</v>
      </c>
      <c r="U111" s="831">
        <f t="shared" si="53"/>
        <v>1.676829268292683E-2</v>
      </c>
      <c r="V111" s="862">
        <v>656</v>
      </c>
    </row>
    <row r="112" spans="1:22">
      <c r="A112" s="678" t="s">
        <v>471</v>
      </c>
      <c r="B112" s="859">
        <v>407</v>
      </c>
      <c r="C112" s="826">
        <f t="shared" si="50"/>
        <v>0.30373134328358209</v>
      </c>
      <c r="D112" s="859">
        <v>331</v>
      </c>
      <c r="E112" s="826">
        <f t="shared" si="48"/>
        <v>0.24701492537313433</v>
      </c>
      <c r="F112" s="859">
        <v>43</v>
      </c>
      <c r="G112" s="826">
        <f t="shared" si="55"/>
        <v>3.2089552238805968E-2</v>
      </c>
      <c r="H112" s="859">
        <v>172</v>
      </c>
      <c r="I112" s="826">
        <f t="shared" si="51"/>
        <v>0.12835820895522387</v>
      </c>
      <c r="J112" s="859">
        <v>198</v>
      </c>
      <c r="K112" s="826">
        <f t="shared" si="54"/>
        <v>0.14776119402985075</v>
      </c>
      <c r="L112" s="859">
        <v>29</v>
      </c>
      <c r="M112" s="826">
        <f t="shared" ref="M112:M116" si="57">L112/V112</f>
        <v>2.1641791044776121E-2</v>
      </c>
      <c r="N112" s="859">
        <v>10</v>
      </c>
      <c r="O112" s="826">
        <f t="shared" si="49"/>
        <v>7.462686567164179E-3</v>
      </c>
      <c r="P112" s="859">
        <v>40</v>
      </c>
      <c r="Q112" s="826">
        <f t="shared" si="56"/>
        <v>2.9850746268656716E-2</v>
      </c>
      <c r="R112" s="859">
        <v>89</v>
      </c>
      <c r="S112" s="826">
        <f t="shared" si="52"/>
        <v>6.64179104477612E-2</v>
      </c>
      <c r="T112" s="859">
        <v>21</v>
      </c>
      <c r="U112" s="826">
        <f t="shared" si="53"/>
        <v>1.5671641791044775E-2</v>
      </c>
      <c r="V112" s="852">
        <v>1340</v>
      </c>
    </row>
    <row r="113" spans="1:22">
      <c r="A113" s="680" t="s">
        <v>472</v>
      </c>
      <c r="B113" s="862">
        <v>691</v>
      </c>
      <c r="C113" s="831">
        <f t="shared" si="50"/>
        <v>0.33625304136253042</v>
      </c>
      <c r="D113" s="862">
        <v>401</v>
      </c>
      <c r="E113" s="831">
        <f t="shared" si="48"/>
        <v>0.19513381995133819</v>
      </c>
      <c r="F113" s="862">
        <v>80</v>
      </c>
      <c r="G113" s="831">
        <f t="shared" si="55"/>
        <v>3.8929440389294405E-2</v>
      </c>
      <c r="H113" s="862">
        <v>289</v>
      </c>
      <c r="I113" s="831">
        <f t="shared" si="51"/>
        <v>0.14063260340632602</v>
      </c>
      <c r="J113" s="862">
        <v>361</v>
      </c>
      <c r="K113" s="831">
        <f t="shared" si="54"/>
        <v>0.17566909975669101</v>
      </c>
      <c r="L113" s="862">
        <v>27</v>
      </c>
      <c r="M113" s="831">
        <f t="shared" si="57"/>
        <v>1.3138686131386862E-2</v>
      </c>
      <c r="N113" s="862">
        <v>18</v>
      </c>
      <c r="O113" s="831">
        <f t="shared" si="49"/>
        <v>8.7591240875912416E-3</v>
      </c>
      <c r="P113" s="862">
        <v>66</v>
      </c>
      <c r="Q113" s="831">
        <f t="shared" si="56"/>
        <v>3.2116788321167884E-2</v>
      </c>
      <c r="R113" s="862">
        <v>88</v>
      </c>
      <c r="S113" s="831">
        <f t="shared" si="52"/>
        <v>4.2822384428223843E-2</v>
      </c>
      <c r="T113" s="862">
        <v>34</v>
      </c>
      <c r="U113" s="831">
        <f t="shared" si="53"/>
        <v>1.654501216545012E-2</v>
      </c>
      <c r="V113" s="854">
        <v>2055</v>
      </c>
    </row>
    <row r="114" spans="1:22">
      <c r="A114" s="678" t="s">
        <v>473</v>
      </c>
      <c r="B114" s="859">
        <v>632</v>
      </c>
      <c r="C114" s="826">
        <f t="shared" si="50"/>
        <v>0.27066381156316915</v>
      </c>
      <c r="D114" s="859">
        <v>423</v>
      </c>
      <c r="E114" s="826">
        <f t="shared" si="48"/>
        <v>0.18115631691648823</v>
      </c>
      <c r="F114" s="859">
        <v>105</v>
      </c>
      <c r="G114" s="826">
        <f t="shared" si="55"/>
        <v>4.4967880085653104E-2</v>
      </c>
      <c r="H114" s="859">
        <v>425</v>
      </c>
      <c r="I114" s="826">
        <f t="shared" si="51"/>
        <v>0.18201284796573874</v>
      </c>
      <c r="J114" s="859">
        <v>554</v>
      </c>
      <c r="K114" s="826">
        <f t="shared" si="54"/>
        <v>0.23725910064239827</v>
      </c>
      <c r="L114" s="859">
        <v>14</v>
      </c>
      <c r="M114" s="826">
        <f t="shared" si="57"/>
        <v>5.9957173447537475E-3</v>
      </c>
      <c r="N114" s="859">
        <v>12</v>
      </c>
      <c r="O114" s="826">
        <f t="shared" si="49"/>
        <v>5.1391862955032118E-3</v>
      </c>
      <c r="P114" s="859">
        <v>73</v>
      </c>
      <c r="Q114" s="826">
        <f t="shared" si="56"/>
        <v>3.126338329764454E-2</v>
      </c>
      <c r="R114" s="859">
        <v>57</v>
      </c>
      <c r="S114" s="826">
        <f t="shared" si="52"/>
        <v>2.4411134903640257E-2</v>
      </c>
      <c r="T114" s="859">
        <v>40</v>
      </c>
      <c r="U114" s="826">
        <f t="shared" si="53"/>
        <v>1.7130620985010708E-2</v>
      </c>
      <c r="V114" s="852">
        <v>2335</v>
      </c>
    </row>
    <row r="115" spans="1:22" ht="13.5" thickBot="1">
      <c r="A115" s="680" t="s">
        <v>464</v>
      </c>
      <c r="B115" s="863">
        <v>887</v>
      </c>
      <c r="C115" s="846">
        <f t="shared" si="50"/>
        <v>0.20865678663843801</v>
      </c>
      <c r="D115" s="863">
        <v>358</v>
      </c>
      <c r="E115" s="846">
        <f t="shared" si="48"/>
        <v>8.421547871089155E-2</v>
      </c>
      <c r="F115" s="863">
        <v>379</v>
      </c>
      <c r="G115" s="846">
        <f t="shared" si="55"/>
        <v>8.9155492825217592E-2</v>
      </c>
      <c r="H115" s="863">
        <v>511</v>
      </c>
      <c r="I115" s="846">
        <f t="shared" si="51"/>
        <v>0.12020701011526699</v>
      </c>
      <c r="J115" s="855">
        <v>1908</v>
      </c>
      <c r="K115" s="846">
        <f t="shared" si="54"/>
        <v>0.44883556810162317</v>
      </c>
      <c r="L115" s="863">
        <v>15</v>
      </c>
      <c r="M115" s="846">
        <f t="shared" si="57"/>
        <v>3.5285815102328866E-3</v>
      </c>
      <c r="N115" s="863">
        <v>13</v>
      </c>
      <c r="O115" s="846">
        <f t="shared" si="49"/>
        <v>3.0581039755351682E-3</v>
      </c>
      <c r="P115" s="863">
        <v>103</v>
      </c>
      <c r="Q115" s="846">
        <f t="shared" si="56"/>
        <v>2.4229593036932486E-2</v>
      </c>
      <c r="R115" s="863">
        <v>32</v>
      </c>
      <c r="S115" s="846">
        <f t="shared" si="52"/>
        <v>7.5276405551634911E-3</v>
      </c>
      <c r="T115" s="863">
        <v>45</v>
      </c>
      <c r="U115" s="846">
        <f t="shared" si="53"/>
        <v>1.058574453069866E-2</v>
      </c>
      <c r="V115" s="855">
        <v>4251</v>
      </c>
    </row>
    <row r="116" spans="1:22">
      <c r="A116" s="213" t="s">
        <v>115</v>
      </c>
      <c r="B116" s="856">
        <v>2933</v>
      </c>
      <c r="C116" s="850">
        <f t="shared" si="50"/>
        <v>0.25759704900755315</v>
      </c>
      <c r="D116" s="857">
        <v>1951</v>
      </c>
      <c r="E116" s="850">
        <f t="shared" si="48"/>
        <v>0.17135078166168979</v>
      </c>
      <c r="F116" s="864">
        <v>651</v>
      </c>
      <c r="G116" s="850">
        <f t="shared" si="55"/>
        <v>5.7175478658001051E-2</v>
      </c>
      <c r="H116" s="857">
        <v>1604</v>
      </c>
      <c r="I116" s="850">
        <f t="shared" si="51"/>
        <v>0.14087475847532058</v>
      </c>
      <c r="J116" s="857">
        <v>3150</v>
      </c>
      <c r="K116" s="850">
        <f t="shared" si="54"/>
        <v>0.27665554189355351</v>
      </c>
      <c r="L116" s="864">
        <v>127</v>
      </c>
      <c r="M116" s="850">
        <f t="shared" si="57"/>
        <v>1.1154048831898824E-2</v>
      </c>
      <c r="N116" s="864">
        <v>68</v>
      </c>
      <c r="O116" s="850">
        <f t="shared" si="49"/>
        <v>5.9722466186544884E-3</v>
      </c>
      <c r="P116" s="864">
        <v>315</v>
      </c>
      <c r="Q116" s="850">
        <f t="shared" si="56"/>
        <v>2.7665554189355349E-2</v>
      </c>
      <c r="R116" s="864">
        <v>426</v>
      </c>
      <c r="S116" s="850">
        <f t="shared" si="52"/>
        <v>3.7414368522747231E-2</v>
      </c>
      <c r="T116" s="864">
        <v>161</v>
      </c>
      <c r="U116" s="850">
        <f t="shared" si="53"/>
        <v>1.4140172141226067E-2</v>
      </c>
      <c r="V116" s="857">
        <v>11386</v>
      </c>
    </row>
    <row r="117" spans="1:22">
      <c r="A117" s="3128" t="s">
        <v>153</v>
      </c>
      <c r="B117" s="3129"/>
      <c r="C117" s="3129"/>
      <c r="D117" s="3129"/>
      <c r="E117" s="3129"/>
      <c r="F117" s="3129"/>
      <c r="G117" s="3129"/>
      <c r="H117" s="3129"/>
      <c r="I117" s="3129"/>
      <c r="J117" s="3129"/>
      <c r="K117" s="3129"/>
      <c r="L117" s="3129"/>
      <c r="M117" s="3129"/>
      <c r="N117" s="3129"/>
      <c r="O117" s="3129"/>
      <c r="P117" s="3129"/>
      <c r="Q117" s="3129"/>
      <c r="R117" s="3129"/>
      <c r="S117" s="3129"/>
      <c r="T117" s="3129"/>
      <c r="U117" s="3129"/>
      <c r="V117" s="3130"/>
    </row>
    <row r="119" spans="1:22">
      <c r="A119" s="2464" t="s">
        <v>418</v>
      </c>
      <c r="B119" s="2464"/>
      <c r="C119" s="2464"/>
      <c r="D119" s="2464"/>
      <c r="E119" s="2464"/>
      <c r="F119" s="2464"/>
      <c r="G119" s="2464"/>
      <c r="H119" s="2464"/>
      <c r="I119" s="2464"/>
      <c r="J119" s="2464"/>
      <c r="K119" s="2464"/>
      <c r="L119" s="2464"/>
      <c r="M119" s="2464"/>
      <c r="N119" s="2464"/>
      <c r="O119" s="2464"/>
      <c r="P119" s="2464"/>
      <c r="Q119" s="2464"/>
      <c r="R119" s="2464"/>
      <c r="S119" s="2464"/>
      <c r="T119" s="2464"/>
      <c r="U119" s="2464"/>
    </row>
    <row r="122" spans="1:22" ht="14">
      <c r="A122" s="2606" t="s">
        <v>475</v>
      </c>
      <c r="B122" s="2606"/>
      <c r="C122" s="2606"/>
      <c r="D122" s="2606"/>
      <c r="E122" s="2606"/>
      <c r="F122" s="2606"/>
      <c r="G122" s="2606"/>
      <c r="H122" s="2606"/>
      <c r="I122" s="2606"/>
      <c r="J122" s="2606"/>
      <c r="K122" s="2606"/>
      <c r="L122" s="2606"/>
      <c r="M122" s="2606"/>
      <c r="N122" s="2606"/>
      <c r="O122" s="2606"/>
      <c r="P122" s="2606"/>
      <c r="Q122" s="2606"/>
      <c r="R122" s="2606"/>
      <c r="S122" s="2606"/>
      <c r="T122" s="2606"/>
      <c r="U122" s="2606"/>
    </row>
    <row r="124" spans="1:22">
      <c r="A124" s="3131" t="s">
        <v>434</v>
      </c>
      <c r="B124" s="2523" t="s">
        <v>435</v>
      </c>
      <c r="C124" s="2524"/>
      <c r="D124" s="2524"/>
      <c r="E124" s="2524"/>
      <c r="F124" s="2524"/>
      <c r="G124" s="2524"/>
      <c r="H124" s="2524"/>
      <c r="I124" s="2524"/>
      <c r="J124" s="2524"/>
      <c r="K124" s="2524"/>
      <c r="L124" s="2524"/>
      <c r="M124" s="2524"/>
      <c r="N124" s="2524"/>
      <c r="O124" s="2524"/>
      <c r="P124" s="2524"/>
      <c r="Q124" s="2524"/>
      <c r="R124" s="2524"/>
      <c r="S124" s="2524"/>
      <c r="T124" s="2524"/>
      <c r="U124" s="3134"/>
      <c r="V124" s="3135" t="s">
        <v>115</v>
      </c>
    </row>
    <row r="125" spans="1:22">
      <c r="A125" s="3132"/>
      <c r="B125" s="2527" t="s">
        <v>89</v>
      </c>
      <c r="C125" s="2489"/>
      <c r="D125" s="2527" t="s">
        <v>85</v>
      </c>
      <c r="E125" s="2489"/>
      <c r="F125" s="2527" t="s">
        <v>90</v>
      </c>
      <c r="G125" s="2489"/>
      <c r="H125" s="2527" t="s">
        <v>91</v>
      </c>
      <c r="I125" s="2489"/>
      <c r="J125" s="2527" t="s">
        <v>92</v>
      </c>
      <c r="K125" s="2489"/>
      <c r="L125" s="2460" t="s">
        <v>93</v>
      </c>
      <c r="M125" s="2461"/>
      <c r="N125" s="2460" t="s">
        <v>94</v>
      </c>
      <c r="O125" s="2461"/>
      <c r="P125" s="2460" t="s">
        <v>95</v>
      </c>
      <c r="Q125" s="2461"/>
      <c r="R125" s="2460" t="s">
        <v>96</v>
      </c>
      <c r="S125" s="2461"/>
      <c r="T125" s="2527" t="s">
        <v>97</v>
      </c>
      <c r="U125" s="2489"/>
      <c r="V125" s="3135"/>
    </row>
    <row r="126" spans="1:22">
      <c r="A126" s="3133"/>
      <c r="B126" s="858" t="s">
        <v>112</v>
      </c>
      <c r="C126" s="414" t="s">
        <v>436</v>
      </c>
      <c r="D126" s="858" t="s">
        <v>112</v>
      </c>
      <c r="E126" s="414" t="s">
        <v>436</v>
      </c>
      <c r="F126" s="858" t="s">
        <v>112</v>
      </c>
      <c r="G126" s="414" t="s">
        <v>436</v>
      </c>
      <c r="H126" s="858" t="s">
        <v>112</v>
      </c>
      <c r="I126" s="414" t="s">
        <v>436</v>
      </c>
      <c r="J126" s="858" t="s">
        <v>112</v>
      </c>
      <c r="K126" s="414" t="s">
        <v>436</v>
      </c>
      <c r="L126" s="858" t="s">
        <v>112</v>
      </c>
      <c r="M126" s="414" t="s">
        <v>436</v>
      </c>
      <c r="N126" s="858" t="s">
        <v>112</v>
      </c>
      <c r="O126" s="414" t="s">
        <v>436</v>
      </c>
      <c r="P126" s="858" t="s">
        <v>112</v>
      </c>
      <c r="Q126" s="414" t="s">
        <v>436</v>
      </c>
      <c r="R126" s="858" t="s">
        <v>112</v>
      </c>
      <c r="S126" s="414" t="s">
        <v>436</v>
      </c>
      <c r="T126" s="858" t="s">
        <v>112</v>
      </c>
      <c r="U126" s="414" t="s">
        <v>436</v>
      </c>
      <c r="V126" s="3135"/>
    </row>
    <row r="127" spans="1:22">
      <c r="A127" s="678">
        <v>0</v>
      </c>
      <c r="B127" s="859">
        <v>13</v>
      </c>
      <c r="C127" s="860">
        <f>B127/V127</f>
        <v>0.12037037037037036</v>
      </c>
      <c r="D127" s="859">
        <v>42</v>
      </c>
      <c r="E127" s="860">
        <f>D127/V127</f>
        <v>0.3888888888888889</v>
      </c>
      <c r="F127" s="859" t="s">
        <v>114</v>
      </c>
      <c r="G127" s="860"/>
      <c r="H127" s="859">
        <v>15</v>
      </c>
      <c r="I127" s="860">
        <f>H127/V127</f>
        <v>0.1388888888888889</v>
      </c>
      <c r="J127" s="859" t="s">
        <v>114</v>
      </c>
      <c r="K127" s="860"/>
      <c r="L127" s="859" t="s">
        <v>114</v>
      </c>
      <c r="M127" s="860"/>
      <c r="N127" s="859">
        <v>0</v>
      </c>
      <c r="O127" s="860">
        <f>N127/V127</f>
        <v>0</v>
      </c>
      <c r="P127" s="859" t="s">
        <v>114</v>
      </c>
      <c r="Q127" s="860"/>
      <c r="R127" s="859">
        <v>17</v>
      </c>
      <c r="S127" s="860">
        <f>R127/V127</f>
        <v>0.15740740740740741</v>
      </c>
      <c r="T127" s="859">
        <v>0</v>
      </c>
      <c r="U127" s="860">
        <f>T127/V127</f>
        <v>0</v>
      </c>
      <c r="V127" s="859">
        <v>108</v>
      </c>
    </row>
    <row r="128" spans="1:22">
      <c r="A128" s="861" t="s">
        <v>466</v>
      </c>
      <c r="B128" s="862" t="s">
        <v>114</v>
      </c>
      <c r="C128" s="834"/>
      <c r="D128" s="862">
        <v>17</v>
      </c>
      <c r="E128" s="831">
        <f t="shared" ref="E128:E137" si="58">D128/V128</f>
        <v>0.48571428571428571</v>
      </c>
      <c r="F128" s="862">
        <v>0</v>
      </c>
      <c r="G128" s="831">
        <f t="shared" ref="G128:G137" si="59">F128/V128</f>
        <v>0</v>
      </c>
      <c r="H128" s="862" t="s">
        <v>114</v>
      </c>
      <c r="I128" s="831"/>
      <c r="J128" s="862" t="s">
        <v>114</v>
      </c>
      <c r="K128" s="831"/>
      <c r="L128" s="862" t="s">
        <v>114</v>
      </c>
      <c r="M128" s="831"/>
      <c r="N128" s="862">
        <v>0</v>
      </c>
      <c r="O128" s="831">
        <f t="shared" ref="O128:O137" si="60">N128/V128</f>
        <v>0</v>
      </c>
      <c r="P128" s="862">
        <v>0</v>
      </c>
      <c r="Q128" s="831">
        <f t="shared" ref="Q128:Q137" si="61">P128/V128</f>
        <v>0</v>
      </c>
      <c r="R128" s="862" t="s">
        <v>114</v>
      </c>
      <c r="S128" s="834"/>
      <c r="T128" s="862">
        <v>0</v>
      </c>
      <c r="U128" s="831">
        <f t="shared" ref="U128:U137" si="62">T128/V128</f>
        <v>0</v>
      </c>
      <c r="V128" s="862">
        <v>35</v>
      </c>
    </row>
    <row r="129" spans="1:22">
      <c r="A129" s="678" t="s">
        <v>467</v>
      </c>
      <c r="B129" s="859">
        <v>23</v>
      </c>
      <c r="C129" s="826">
        <f t="shared" ref="C129:C137" si="63">B129/V129</f>
        <v>0.19658119658119658</v>
      </c>
      <c r="D129" s="859">
        <v>44</v>
      </c>
      <c r="E129" s="826">
        <f t="shared" si="58"/>
        <v>0.37606837606837606</v>
      </c>
      <c r="F129" s="859" t="s">
        <v>114</v>
      </c>
      <c r="G129" s="826"/>
      <c r="H129" s="859">
        <v>13</v>
      </c>
      <c r="I129" s="826">
        <f t="shared" ref="I129:I137" si="64">H129/V129</f>
        <v>0.1111111111111111</v>
      </c>
      <c r="J129" s="859" t="s">
        <v>114</v>
      </c>
      <c r="K129" s="826"/>
      <c r="L129" s="859" t="s">
        <v>114</v>
      </c>
      <c r="M129" s="826"/>
      <c r="N129" s="859" t="s">
        <v>114</v>
      </c>
      <c r="O129" s="826"/>
      <c r="P129" s="859" t="s">
        <v>114</v>
      </c>
      <c r="Q129" s="826"/>
      <c r="R129" s="859">
        <v>15</v>
      </c>
      <c r="S129" s="826">
        <f t="shared" ref="S129:S137" si="65">R129/V129</f>
        <v>0.12820512820512819</v>
      </c>
      <c r="T129" s="859" t="s">
        <v>114</v>
      </c>
      <c r="U129" s="826"/>
      <c r="V129" s="859">
        <v>117</v>
      </c>
    </row>
    <row r="130" spans="1:22">
      <c r="A130" s="680" t="s">
        <v>468</v>
      </c>
      <c r="B130" s="862">
        <v>52</v>
      </c>
      <c r="C130" s="831">
        <f t="shared" si="63"/>
        <v>0.26943005181347152</v>
      </c>
      <c r="D130" s="862">
        <v>61</v>
      </c>
      <c r="E130" s="831">
        <f t="shared" si="58"/>
        <v>0.31606217616580312</v>
      </c>
      <c r="F130" s="862" t="s">
        <v>114</v>
      </c>
      <c r="G130" s="831"/>
      <c r="H130" s="862">
        <v>26</v>
      </c>
      <c r="I130" s="831">
        <f t="shared" si="64"/>
        <v>0.13471502590673576</v>
      </c>
      <c r="J130" s="862">
        <v>12</v>
      </c>
      <c r="K130" s="831">
        <f t="shared" ref="K130:K137" si="66">J130/V130</f>
        <v>6.2176165803108807E-2</v>
      </c>
      <c r="L130" s="862">
        <v>10</v>
      </c>
      <c r="M130" s="831">
        <f t="shared" ref="M130:M137" si="67">L130/V130</f>
        <v>5.181347150259067E-2</v>
      </c>
      <c r="N130" s="862" t="s">
        <v>114</v>
      </c>
      <c r="O130" s="831"/>
      <c r="P130" s="862" t="s">
        <v>114</v>
      </c>
      <c r="Q130" s="831"/>
      <c r="R130" s="862">
        <v>22</v>
      </c>
      <c r="S130" s="831">
        <f t="shared" si="65"/>
        <v>0.11398963730569948</v>
      </c>
      <c r="T130" s="862" t="s">
        <v>114</v>
      </c>
      <c r="U130" s="831"/>
      <c r="V130" s="862">
        <v>193</v>
      </c>
    </row>
    <row r="131" spans="1:22">
      <c r="A131" s="678" t="s">
        <v>469</v>
      </c>
      <c r="B131" s="859">
        <v>60</v>
      </c>
      <c r="C131" s="826">
        <f t="shared" si="63"/>
        <v>0.20979020979020979</v>
      </c>
      <c r="D131" s="859">
        <v>85</v>
      </c>
      <c r="E131" s="826">
        <f t="shared" si="58"/>
        <v>0.29720279720279719</v>
      </c>
      <c r="F131" s="859">
        <v>10</v>
      </c>
      <c r="G131" s="826">
        <f t="shared" si="59"/>
        <v>3.4965034965034968E-2</v>
      </c>
      <c r="H131" s="859">
        <v>35</v>
      </c>
      <c r="I131" s="826">
        <f t="shared" si="64"/>
        <v>0.12237762237762238</v>
      </c>
      <c r="J131" s="859">
        <v>21</v>
      </c>
      <c r="K131" s="826">
        <f t="shared" si="66"/>
        <v>7.3426573426573424E-2</v>
      </c>
      <c r="L131" s="859">
        <v>11</v>
      </c>
      <c r="M131" s="826">
        <f t="shared" si="67"/>
        <v>3.8461538461538464E-2</v>
      </c>
      <c r="N131" s="859" t="s">
        <v>114</v>
      </c>
      <c r="O131" s="826"/>
      <c r="P131" s="859">
        <v>11</v>
      </c>
      <c r="Q131" s="826">
        <f t="shared" si="61"/>
        <v>3.8461538461538464E-2</v>
      </c>
      <c r="R131" s="859">
        <v>44</v>
      </c>
      <c r="S131" s="826">
        <f t="shared" si="65"/>
        <v>0.15384615384615385</v>
      </c>
      <c r="T131" s="859" t="s">
        <v>114</v>
      </c>
      <c r="U131" s="826"/>
      <c r="V131" s="859">
        <v>286</v>
      </c>
    </row>
    <row r="132" spans="1:22">
      <c r="A132" s="680" t="s">
        <v>470</v>
      </c>
      <c r="B132" s="862">
        <v>149</v>
      </c>
      <c r="C132" s="831">
        <f t="shared" si="63"/>
        <v>0.25734024179620035</v>
      </c>
      <c r="D132" s="862">
        <v>180</v>
      </c>
      <c r="E132" s="831">
        <f t="shared" si="58"/>
        <v>0.31088082901554404</v>
      </c>
      <c r="F132" s="862">
        <v>22</v>
      </c>
      <c r="G132" s="831">
        <f t="shared" si="59"/>
        <v>3.7996545768566495E-2</v>
      </c>
      <c r="H132" s="862">
        <v>71</v>
      </c>
      <c r="I132" s="831">
        <f t="shared" si="64"/>
        <v>0.12262521588946459</v>
      </c>
      <c r="J132" s="862">
        <v>59</v>
      </c>
      <c r="K132" s="831">
        <f t="shared" si="66"/>
        <v>0.10189982728842832</v>
      </c>
      <c r="L132" s="862">
        <v>10</v>
      </c>
      <c r="M132" s="831">
        <f t="shared" si="67"/>
        <v>1.7271157167530225E-2</v>
      </c>
      <c r="N132" s="862" t="s">
        <v>114</v>
      </c>
      <c r="O132" s="831"/>
      <c r="P132" s="862">
        <v>20</v>
      </c>
      <c r="Q132" s="831">
        <f t="shared" si="61"/>
        <v>3.4542314335060449E-2</v>
      </c>
      <c r="R132" s="862">
        <v>55</v>
      </c>
      <c r="S132" s="831">
        <f t="shared" si="65"/>
        <v>9.499136442141623E-2</v>
      </c>
      <c r="T132" s="862" t="s">
        <v>114</v>
      </c>
      <c r="U132" s="831"/>
      <c r="V132" s="862">
        <v>579</v>
      </c>
    </row>
    <row r="133" spans="1:22">
      <c r="A133" s="678" t="s">
        <v>471</v>
      </c>
      <c r="B133" s="859">
        <v>405</v>
      </c>
      <c r="C133" s="826">
        <f t="shared" si="63"/>
        <v>0.29757531227038941</v>
      </c>
      <c r="D133" s="859">
        <v>345</v>
      </c>
      <c r="E133" s="826">
        <f t="shared" si="58"/>
        <v>0.25349008082292435</v>
      </c>
      <c r="F133" s="859">
        <v>48</v>
      </c>
      <c r="G133" s="826">
        <f t="shared" si="59"/>
        <v>3.526818515797208E-2</v>
      </c>
      <c r="H133" s="859">
        <v>189</v>
      </c>
      <c r="I133" s="826">
        <f t="shared" si="64"/>
        <v>0.13886847905951505</v>
      </c>
      <c r="J133" s="859">
        <v>198</v>
      </c>
      <c r="K133" s="826">
        <f t="shared" si="66"/>
        <v>0.14548126377663484</v>
      </c>
      <c r="L133" s="859">
        <v>18</v>
      </c>
      <c r="M133" s="826">
        <f t="shared" si="67"/>
        <v>1.3225569434239529E-2</v>
      </c>
      <c r="N133" s="859">
        <v>13</v>
      </c>
      <c r="O133" s="826">
        <f t="shared" si="60"/>
        <v>9.5518001469507719E-3</v>
      </c>
      <c r="P133" s="859">
        <v>30</v>
      </c>
      <c r="Q133" s="826">
        <f t="shared" si="61"/>
        <v>2.2042615723732551E-2</v>
      </c>
      <c r="R133" s="859">
        <v>91</v>
      </c>
      <c r="S133" s="826">
        <f t="shared" si="65"/>
        <v>6.6862601028655405E-2</v>
      </c>
      <c r="T133" s="859">
        <v>24</v>
      </c>
      <c r="U133" s="826">
        <f t="shared" si="62"/>
        <v>1.763409257898604E-2</v>
      </c>
      <c r="V133" s="852">
        <v>1361</v>
      </c>
    </row>
    <row r="134" spans="1:22">
      <c r="A134" s="680" t="s">
        <v>472</v>
      </c>
      <c r="B134" s="862">
        <v>619</v>
      </c>
      <c r="C134" s="831">
        <f t="shared" si="63"/>
        <v>0.32699418911780243</v>
      </c>
      <c r="D134" s="862">
        <v>377</v>
      </c>
      <c r="E134" s="831">
        <f t="shared" si="58"/>
        <v>0.19915478077126256</v>
      </c>
      <c r="F134" s="862">
        <v>83</v>
      </c>
      <c r="G134" s="831">
        <f t="shared" si="59"/>
        <v>4.3845747490755413E-2</v>
      </c>
      <c r="H134" s="862">
        <v>259</v>
      </c>
      <c r="I134" s="831">
        <f t="shared" si="64"/>
        <v>0.13681986265187532</v>
      </c>
      <c r="J134" s="862">
        <v>369</v>
      </c>
      <c r="K134" s="831">
        <f t="shared" si="66"/>
        <v>0.19492868462757529</v>
      </c>
      <c r="L134" s="862">
        <v>20</v>
      </c>
      <c r="M134" s="831">
        <f t="shared" si="67"/>
        <v>1.0565240359218173E-2</v>
      </c>
      <c r="N134" s="862">
        <v>17</v>
      </c>
      <c r="O134" s="831">
        <f t="shared" si="60"/>
        <v>8.9804543053354467E-3</v>
      </c>
      <c r="P134" s="862">
        <v>43</v>
      </c>
      <c r="Q134" s="831">
        <f t="shared" si="61"/>
        <v>2.2715266772319071E-2</v>
      </c>
      <c r="R134" s="862">
        <v>80</v>
      </c>
      <c r="S134" s="831">
        <f t="shared" si="65"/>
        <v>4.226096143687269E-2</v>
      </c>
      <c r="T134" s="862">
        <v>26</v>
      </c>
      <c r="U134" s="831">
        <f t="shared" si="62"/>
        <v>1.3734812466983624E-2</v>
      </c>
      <c r="V134" s="854">
        <v>1893</v>
      </c>
    </row>
    <row r="135" spans="1:22">
      <c r="A135" s="678" t="s">
        <v>473</v>
      </c>
      <c r="B135" s="859">
        <v>642</v>
      </c>
      <c r="C135" s="826">
        <f t="shared" si="63"/>
        <v>0.28520657485561973</v>
      </c>
      <c r="D135" s="859">
        <v>402</v>
      </c>
      <c r="E135" s="826">
        <f t="shared" si="58"/>
        <v>0.17858729453576189</v>
      </c>
      <c r="F135" s="859">
        <v>114</v>
      </c>
      <c r="G135" s="826">
        <f t="shared" si="59"/>
        <v>5.0644158151932475E-2</v>
      </c>
      <c r="H135" s="859">
        <v>333</v>
      </c>
      <c r="I135" s="826">
        <f t="shared" si="64"/>
        <v>0.14793425144380276</v>
      </c>
      <c r="J135" s="859">
        <v>582</v>
      </c>
      <c r="K135" s="826">
        <f t="shared" si="66"/>
        <v>0.25855175477565528</v>
      </c>
      <c r="L135" s="859">
        <v>16</v>
      </c>
      <c r="M135" s="826">
        <f t="shared" si="67"/>
        <v>7.1079520213238557E-3</v>
      </c>
      <c r="N135" s="859">
        <v>13</v>
      </c>
      <c r="O135" s="826">
        <f t="shared" si="60"/>
        <v>5.7752110173256328E-3</v>
      </c>
      <c r="P135" s="859">
        <v>59</v>
      </c>
      <c r="Q135" s="826">
        <f t="shared" si="61"/>
        <v>2.621057307863172E-2</v>
      </c>
      <c r="R135" s="859">
        <v>56</v>
      </c>
      <c r="S135" s="826">
        <f t="shared" si="65"/>
        <v>2.4877832074633496E-2</v>
      </c>
      <c r="T135" s="859">
        <v>34</v>
      </c>
      <c r="U135" s="826">
        <f t="shared" si="62"/>
        <v>1.5104398045313194E-2</v>
      </c>
      <c r="V135" s="852">
        <v>2251</v>
      </c>
    </row>
    <row r="136" spans="1:22" ht="13.5" thickBot="1">
      <c r="A136" s="680" t="s">
        <v>464</v>
      </c>
      <c r="B136" s="863">
        <v>844</v>
      </c>
      <c r="C136" s="846">
        <f t="shared" si="63"/>
        <v>0.2070149619818494</v>
      </c>
      <c r="D136" s="863">
        <v>332</v>
      </c>
      <c r="E136" s="846">
        <f t="shared" si="58"/>
        <v>8.1432425803286732E-2</v>
      </c>
      <c r="F136" s="863">
        <v>399</v>
      </c>
      <c r="G136" s="846">
        <f t="shared" si="59"/>
        <v>9.7866077998528325E-2</v>
      </c>
      <c r="H136" s="863">
        <v>474</v>
      </c>
      <c r="I136" s="846">
        <f t="shared" si="64"/>
        <v>0.11626195732155997</v>
      </c>
      <c r="J136" s="855">
        <v>1850</v>
      </c>
      <c r="K136" s="846">
        <f t="shared" si="66"/>
        <v>0.45376502330144713</v>
      </c>
      <c r="L136" s="863">
        <v>11</v>
      </c>
      <c r="M136" s="846">
        <f t="shared" si="67"/>
        <v>2.6980623007113072E-3</v>
      </c>
      <c r="N136" s="863" t="s">
        <v>114</v>
      </c>
      <c r="O136" s="846"/>
      <c r="P136" s="863">
        <v>95</v>
      </c>
      <c r="Q136" s="846">
        <f t="shared" si="61"/>
        <v>2.3301447142506745E-2</v>
      </c>
      <c r="R136" s="863">
        <v>25</v>
      </c>
      <c r="S136" s="846">
        <f t="shared" si="65"/>
        <v>6.13195977434388E-3</v>
      </c>
      <c r="T136" s="863">
        <v>39</v>
      </c>
      <c r="U136" s="846">
        <f t="shared" si="62"/>
        <v>9.5658572479764541E-3</v>
      </c>
      <c r="V136" s="855">
        <v>4077</v>
      </c>
    </row>
    <row r="137" spans="1:22">
      <c r="A137" s="213" t="s">
        <v>115</v>
      </c>
      <c r="B137" s="856">
        <v>2811</v>
      </c>
      <c r="C137" s="850">
        <f t="shared" si="63"/>
        <v>0.25788990825688074</v>
      </c>
      <c r="D137" s="857">
        <v>1885</v>
      </c>
      <c r="E137" s="850">
        <f t="shared" si="58"/>
        <v>0.17293577981651376</v>
      </c>
      <c r="F137" s="864">
        <v>684</v>
      </c>
      <c r="G137" s="850">
        <f t="shared" si="59"/>
        <v>6.2752293577981649E-2</v>
      </c>
      <c r="H137" s="857">
        <v>1419</v>
      </c>
      <c r="I137" s="850">
        <f t="shared" si="64"/>
        <v>0.1301834862385321</v>
      </c>
      <c r="J137" s="857">
        <v>3110</v>
      </c>
      <c r="K137" s="850">
        <f t="shared" si="66"/>
        <v>0.28532110091743118</v>
      </c>
      <c r="L137" s="864">
        <v>110</v>
      </c>
      <c r="M137" s="850">
        <f t="shared" si="67"/>
        <v>1.0091743119266056E-2</v>
      </c>
      <c r="N137" s="864">
        <v>62</v>
      </c>
      <c r="O137" s="850">
        <f t="shared" si="60"/>
        <v>5.688073394495413E-3</v>
      </c>
      <c r="P137" s="864">
        <v>271</v>
      </c>
      <c r="Q137" s="850">
        <f t="shared" si="61"/>
        <v>2.4862385321100917E-2</v>
      </c>
      <c r="R137" s="864">
        <v>409</v>
      </c>
      <c r="S137" s="850">
        <f t="shared" si="65"/>
        <v>3.752293577981651E-2</v>
      </c>
      <c r="T137" s="864">
        <v>139</v>
      </c>
      <c r="U137" s="850">
        <f t="shared" si="62"/>
        <v>1.2752293577981652E-2</v>
      </c>
      <c r="V137" s="857">
        <v>10900</v>
      </c>
    </row>
    <row r="138" spans="1:22">
      <c r="A138" s="3128" t="s">
        <v>153</v>
      </c>
      <c r="B138" s="3129"/>
      <c r="C138" s="3129"/>
      <c r="D138" s="3129"/>
      <c r="E138" s="3129"/>
      <c r="F138" s="3129"/>
      <c r="G138" s="3129"/>
      <c r="H138" s="3129"/>
      <c r="I138" s="3129"/>
      <c r="J138" s="3129"/>
      <c r="K138" s="3129"/>
      <c r="L138" s="3129"/>
      <c r="M138" s="3129"/>
      <c r="N138" s="3129"/>
      <c r="O138" s="3129"/>
      <c r="P138" s="3129"/>
      <c r="Q138" s="3129"/>
      <c r="R138" s="3129"/>
      <c r="S138" s="3129"/>
      <c r="T138" s="3129"/>
      <c r="U138" s="3129"/>
      <c r="V138" s="3130"/>
    </row>
    <row r="140" spans="1:22">
      <c r="A140" s="2464" t="s">
        <v>418</v>
      </c>
      <c r="B140" s="2464"/>
      <c r="C140" s="2464"/>
      <c r="D140" s="2464"/>
      <c r="E140" s="2464"/>
      <c r="F140" s="2464"/>
      <c r="G140" s="2464"/>
      <c r="H140" s="2464"/>
      <c r="I140" s="2464"/>
      <c r="J140" s="2464"/>
      <c r="K140" s="2464"/>
      <c r="L140" s="2464"/>
      <c r="M140" s="2464"/>
      <c r="N140" s="2464"/>
      <c r="O140" s="2464"/>
      <c r="P140" s="2464"/>
      <c r="Q140" s="2464"/>
      <c r="R140" s="2464"/>
      <c r="S140" s="2464"/>
      <c r="T140" s="2464"/>
      <c r="U140" s="2464"/>
    </row>
    <row r="143" spans="1:22" ht="14">
      <c r="A143" s="2606" t="s">
        <v>476</v>
      </c>
      <c r="B143" s="2606"/>
      <c r="C143" s="2606"/>
      <c r="D143" s="2606"/>
      <c r="E143" s="2606"/>
      <c r="F143" s="2606"/>
      <c r="G143" s="2606"/>
      <c r="H143" s="2606"/>
      <c r="I143" s="2606"/>
      <c r="J143" s="2606"/>
      <c r="K143" s="2606"/>
      <c r="L143" s="2606"/>
      <c r="M143" s="2606"/>
      <c r="N143" s="2606"/>
      <c r="O143" s="2606"/>
      <c r="P143" s="2606"/>
      <c r="Q143" s="2606"/>
      <c r="R143" s="2606"/>
      <c r="S143" s="2606"/>
      <c r="T143" s="2606"/>
      <c r="U143" s="2606"/>
    </row>
    <row r="145" spans="1:22">
      <c r="A145" s="3131" t="s">
        <v>434</v>
      </c>
      <c r="B145" s="2523" t="s">
        <v>435</v>
      </c>
      <c r="C145" s="2524"/>
      <c r="D145" s="2524"/>
      <c r="E145" s="2524"/>
      <c r="F145" s="2524"/>
      <c r="G145" s="2524"/>
      <c r="H145" s="2524"/>
      <c r="I145" s="2524"/>
      <c r="J145" s="2524"/>
      <c r="K145" s="2524"/>
      <c r="L145" s="2524"/>
      <c r="M145" s="2524"/>
      <c r="N145" s="2524"/>
      <c r="O145" s="2524"/>
      <c r="P145" s="2524"/>
      <c r="Q145" s="2524"/>
      <c r="R145" s="2524"/>
      <c r="S145" s="2524"/>
      <c r="T145" s="2524"/>
      <c r="U145" s="3134"/>
      <c r="V145" s="3135" t="s">
        <v>115</v>
      </c>
    </row>
    <row r="146" spans="1:22">
      <c r="A146" s="3132"/>
      <c r="B146" s="2527" t="s">
        <v>89</v>
      </c>
      <c r="C146" s="2489"/>
      <c r="D146" s="2527" t="s">
        <v>85</v>
      </c>
      <c r="E146" s="2489"/>
      <c r="F146" s="2527" t="s">
        <v>90</v>
      </c>
      <c r="G146" s="2489"/>
      <c r="H146" s="2527" t="s">
        <v>91</v>
      </c>
      <c r="I146" s="2489"/>
      <c r="J146" s="2527" t="s">
        <v>92</v>
      </c>
      <c r="K146" s="2489"/>
      <c r="L146" s="2460" t="s">
        <v>93</v>
      </c>
      <c r="M146" s="2461"/>
      <c r="N146" s="2460" t="s">
        <v>94</v>
      </c>
      <c r="O146" s="2461"/>
      <c r="P146" s="2460" t="s">
        <v>95</v>
      </c>
      <c r="Q146" s="2461"/>
      <c r="R146" s="2460" t="s">
        <v>96</v>
      </c>
      <c r="S146" s="2461"/>
      <c r="T146" s="2527" t="s">
        <v>97</v>
      </c>
      <c r="U146" s="2489"/>
      <c r="V146" s="3135"/>
    </row>
    <row r="147" spans="1:22">
      <c r="A147" s="3133"/>
      <c r="B147" s="858" t="s">
        <v>112</v>
      </c>
      <c r="C147" s="414" t="s">
        <v>436</v>
      </c>
      <c r="D147" s="858" t="s">
        <v>112</v>
      </c>
      <c r="E147" s="414" t="s">
        <v>436</v>
      </c>
      <c r="F147" s="858" t="s">
        <v>112</v>
      </c>
      <c r="G147" s="414" t="s">
        <v>436</v>
      </c>
      <c r="H147" s="858" t="s">
        <v>112</v>
      </c>
      <c r="I147" s="414" t="s">
        <v>436</v>
      </c>
      <c r="J147" s="858" t="s">
        <v>112</v>
      </c>
      <c r="K147" s="414" t="s">
        <v>436</v>
      </c>
      <c r="L147" s="858" t="s">
        <v>112</v>
      </c>
      <c r="M147" s="414" t="s">
        <v>436</v>
      </c>
      <c r="N147" s="858" t="s">
        <v>112</v>
      </c>
      <c r="O147" s="414" t="s">
        <v>436</v>
      </c>
      <c r="P147" s="858" t="s">
        <v>112</v>
      </c>
      <c r="Q147" s="414" t="s">
        <v>436</v>
      </c>
      <c r="R147" s="858" t="s">
        <v>112</v>
      </c>
      <c r="S147" s="414" t="s">
        <v>436</v>
      </c>
      <c r="T147" s="858" t="s">
        <v>112</v>
      </c>
      <c r="U147" s="414" t="s">
        <v>436</v>
      </c>
      <c r="V147" s="3135"/>
    </row>
    <row r="148" spans="1:22">
      <c r="A148" s="678">
        <v>0</v>
      </c>
      <c r="B148" s="865">
        <v>12</v>
      </c>
      <c r="C148" s="860">
        <f>B148/V148</f>
        <v>0.11320754716981132</v>
      </c>
      <c r="D148" s="865">
        <v>45</v>
      </c>
      <c r="E148" s="860">
        <f>D148/V148</f>
        <v>0.42452830188679247</v>
      </c>
      <c r="F148" s="865" t="s">
        <v>114</v>
      </c>
      <c r="G148" s="860"/>
      <c r="H148" s="865">
        <v>22</v>
      </c>
      <c r="I148" s="860">
        <f>H148/V148</f>
        <v>0.20754716981132076</v>
      </c>
      <c r="J148" s="865" t="s">
        <v>114</v>
      </c>
      <c r="K148" s="860"/>
      <c r="L148" s="865" t="s">
        <v>114</v>
      </c>
      <c r="M148" s="860"/>
      <c r="N148" s="865">
        <v>0</v>
      </c>
      <c r="O148" s="860">
        <f>N148/V148</f>
        <v>0</v>
      </c>
      <c r="P148" s="865" t="s">
        <v>114</v>
      </c>
      <c r="Q148" s="860"/>
      <c r="R148" s="865" t="s">
        <v>114</v>
      </c>
      <c r="S148" s="860"/>
      <c r="T148" s="865" t="s">
        <v>114</v>
      </c>
      <c r="U148" s="860"/>
      <c r="V148" s="865">
        <v>106</v>
      </c>
    </row>
    <row r="149" spans="1:22">
      <c r="A149" s="861" t="s">
        <v>466</v>
      </c>
      <c r="B149" s="866" t="s">
        <v>114</v>
      </c>
      <c r="C149" s="831"/>
      <c r="D149" s="866" t="s">
        <v>114</v>
      </c>
      <c r="E149" s="831"/>
      <c r="F149" s="866" t="s">
        <v>114</v>
      </c>
      <c r="G149" s="834"/>
      <c r="H149" s="866" t="s">
        <v>114</v>
      </c>
      <c r="I149" s="834"/>
      <c r="J149" s="866" t="s">
        <v>114</v>
      </c>
      <c r="K149" s="834"/>
      <c r="L149" s="866">
        <v>0</v>
      </c>
      <c r="M149" s="831">
        <f t="shared" ref="M149:M158" si="68">L149/V149</f>
        <v>0</v>
      </c>
      <c r="N149" s="866">
        <v>0</v>
      </c>
      <c r="O149" s="831">
        <f t="shared" ref="O149:O158" si="69">N149/V149</f>
        <v>0</v>
      </c>
      <c r="P149" s="866">
        <v>0</v>
      </c>
      <c r="Q149" s="831">
        <f t="shared" ref="Q149:Q158" si="70">P149/V149</f>
        <v>0</v>
      </c>
      <c r="R149" s="866" t="s">
        <v>114</v>
      </c>
      <c r="S149" s="834"/>
      <c r="T149" s="866">
        <v>0</v>
      </c>
      <c r="U149" s="831">
        <f>T149/V149</f>
        <v>0</v>
      </c>
      <c r="V149" s="866">
        <v>29</v>
      </c>
    </row>
    <row r="150" spans="1:22">
      <c r="A150" s="678" t="s">
        <v>467</v>
      </c>
      <c r="B150" s="865">
        <v>13</v>
      </c>
      <c r="C150" s="826">
        <f t="shared" ref="C150:C158" si="71">B150/V150</f>
        <v>0.11818181818181818</v>
      </c>
      <c r="D150" s="865">
        <v>48</v>
      </c>
      <c r="E150" s="826">
        <f t="shared" ref="E150:E158" si="72">D150/V150</f>
        <v>0.43636363636363634</v>
      </c>
      <c r="F150" s="865" t="s">
        <v>114</v>
      </c>
      <c r="G150" s="830"/>
      <c r="H150" s="865">
        <v>11</v>
      </c>
      <c r="I150" s="826">
        <f t="shared" ref="I150:I158" si="73">H150/V150</f>
        <v>0.1</v>
      </c>
      <c r="J150" s="865" t="s">
        <v>114</v>
      </c>
      <c r="K150" s="830"/>
      <c r="L150" s="865" t="s">
        <v>114</v>
      </c>
      <c r="M150" s="826"/>
      <c r="N150" s="865" t="s">
        <v>114</v>
      </c>
      <c r="O150" s="826"/>
      <c r="P150" s="865" t="s">
        <v>114</v>
      </c>
      <c r="Q150" s="826"/>
      <c r="R150" s="865">
        <v>14</v>
      </c>
      <c r="S150" s="826">
        <f t="shared" ref="S150:S158" si="74">R150/V150</f>
        <v>0.12727272727272726</v>
      </c>
      <c r="T150" s="865" t="s">
        <v>114</v>
      </c>
      <c r="U150" s="830"/>
      <c r="V150" s="865">
        <v>110</v>
      </c>
    </row>
    <row r="151" spans="1:22">
      <c r="A151" s="680" t="s">
        <v>468</v>
      </c>
      <c r="B151" s="866">
        <v>40</v>
      </c>
      <c r="C151" s="831">
        <f t="shared" si="71"/>
        <v>0.24691358024691357</v>
      </c>
      <c r="D151" s="866">
        <v>46</v>
      </c>
      <c r="E151" s="831">
        <f t="shared" si="72"/>
        <v>0.2839506172839506</v>
      </c>
      <c r="F151" s="866" t="s">
        <v>114</v>
      </c>
      <c r="G151" s="831"/>
      <c r="H151" s="866">
        <v>13</v>
      </c>
      <c r="I151" s="831">
        <f t="shared" si="73"/>
        <v>8.0246913580246909E-2</v>
      </c>
      <c r="J151" s="866">
        <v>22</v>
      </c>
      <c r="K151" s="831">
        <f t="shared" ref="K151:K158" si="75">J151/V151</f>
        <v>0.13580246913580246</v>
      </c>
      <c r="L151" s="866">
        <v>10</v>
      </c>
      <c r="M151" s="831">
        <f t="shared" si="68"/>
        <v>6.1728395061728392E-2</v>
      </c>
      <c r="N151" s="866" t="s">
        <v>114</v>
      </c>
      <c r="O151" s="831"/>
      <c r="P151" s="866" t="s">
        <v>114</v>
      </c>
      <c r="Q151" s="831"/>
      <c r="R151" s="866">
        <v>23</v>
      </c>
      <c r="S151" s="831">
        <f t="shared" si="74"/>
        <v>0.1419753086419753</v>
      </c>
      <c r="T151" s="866" t="s">
        <v>114</v>
      </c>
      <c r="U151" s="831"/>
      <c r="V151" s="866">
        <v>162</v>
      </c>
    </row>
    <row r="152" spans="1:22">
      <c r="A152" s="678" t="s">
        <v>469</v>
      </c>
      <c r="B152" s="865">
        <v>45</v>
      </c>
      <c r="C152" s="826">
        <f t="shared" si="71"/>
        <v>0.19148936170212766</v>
      </c>
      <c r="D152" s="865">
        <v>61</v>
      </c>
      <c r="E152" s="826">
        <f t="shared" si="72"/>
        <v>0.25957446808510637</v>
      </c>
      <c r="F152" s="865" t="s">
        <v>114</v>
      </c>
      <c r="G152" s="826"/>
      <c r="H152" s="865">
        <v>41</v>
      </c>
      <c r="I152" s="826">
        <f t="shared" si="73"/>
        <v>0.17446808510638298</v>
      </c>
      <c r="J152" s="865">
        <v>29</v>
      </c>
      <c r="K152" s="826">
        <f t="shared" si="75"/>
        <v>0.12340425531914893</v>
      </c>
      <c r="L152" s="865" t="s">
        <v>114</v>
      </c>
      <c r="M152" s="826"/>
      <c r="N152" s="865" t="s">
        <v>114</v>
      </c>
      <c r="O152" s="826"/>
      <c r="P152" s="865" t="s">
        <v>114</v>
      </c>
      <c r="Q152" s="826"/>
      <c r="R152" s="865">
        <v>31</v>
      </c>
      <c r="S152" s="826">
        <f t="shared" si="74"/>
        <v>0.13191489361702127</v>
      </c>
      <c r="T152" s="865" t="s">
        <v>114</v>
      </c>
      <c r="U152" s="826"/>
      <c r="V152" s="865">
        <v>235</v>
      </c>
    </row>
    <row r="153" spans="1:22">
      <c r="A153" s="680" t="s">
        <v>470</v>
      </c>
      <c r="B153" s="866">
        <v>172</v>
      </c>
      <c r="C153" s="831">
        <f t="shared" si="71"/>
        <v>0.26021180030257185</v>
      </c>
      <c r="D153" s="866">
        <v>185</v>
      </c>
      <c r="E153" s="831">
        <f t="shared" si="72"/>
        <v>0.27987897125567324</v>
      </c>
      <c r="F153" s="866">
        <v>27</v>
      </c>
      <c r="G153" s="831">
        <f t="shared" ref="G153:G158" si="76">F153/V153</f>
        <v>4.084720121028744E-2</v>
      </c>
      <c r="H153" s="866">
        <v>96</v>
      </c>
      <c r="I153" s="831">
        <f t="shared" si="73"/>
        <v>0.14523449319213314</v>
      </c>
      <c r="J153" s="866">
        <v>77</v>
      </c>
      <c r="K153" s="831">
        <f t="shared" si="75"/>
        <v>0.11649016641452345</v>
      </c>
      <c r="L153" s="866">
        <v>17</v>
      </c>
      <c r="M153" s="831">
        <f t="shared" si="68"/>
        <v>2.5718608169440244E-2</v>
      </c>
      <c r="N153" s="866" t="s">
        <v>114</v>
      </c>
      <c r="O153" s="831"/>
      <c r="P153" s="866">
        <v>17</v>
      </c>
      <c r="Q153" s="831">
        <f t="shared" si="70"/>
        <v>2.5718608169440244E-2</v>
      </c>
      <c r="R153" s="866">
        <v>52</v>
      </c>
      <c r="S153" s="831">
        <f t="shared" si="74"/>
        <v>7.8668683812405452E-2</v>
      </c>
      <c r="T153" s="866">
        <v>13</v>
      </c>
      <c r="U153" s="831">
        <f t="shared" ref="U153:U158" si="77">T153/V153</f>
        <v>1.9667170953101363E-2</v>
      </c>
      <c r="V153" s="866">
        <v>661</v>
      </c>
    </row>
    <row r="154" spans="1:22">
      <c r="A154" s="678" t="s">
        <v>471</v>
      </c>
      <c r="B154" s="865">
        <v>486</v>
      </c>
      <c r="C154" s="826">
        <f t="shared" si="71"/>
        <v>0.34297812279463658</v>
      </c>
      <c r="D154" s="865">
        <v>336</v>
      </c>
      <c r="E154" s="826">
        <f t="shared" si="72"/>
        <v>0.23712067748764998</v>
      </c>
      <c r="F154" s="865">
        <v>33</v>
      </c>
      <c r="G154" s="826">
        <f t="shared" si="76"/>
        <v>2.3288637967537051E-2</v>
      </c>
      <c r="H154" s="865">
        <v>204</v>
      </c>
      <c r="I154" s="826">
        <f t="shared" si="73"/>
        <v>0.14396612561750177</v>
      </c>
      <c r="J154" s="865">
        <v>188</v>
      </c>
      <c r="K154" s="826">
        <f t="shared" si="75"/>
        <v>0.13267466478475654</v>
      </c>
      <c r="L154" s="865">
        <v>17</v>
      </c>
      <c r="M154" s="826">
        <f t="shared" si="68"/>
        <v>1.1997177134791814E-2</v>
      </c>
      <c r="N154" s="865">
        <v>10</v>
      </c>
      <c r="O154" s="826">
        <f t="shared" si="69"/>
        <v>7.0571630204657732E-3</v>
      </c>
      <c r="P154" s="865">
        <v>38</v>
      </c>
      <c r="Q154" s="826">
        <f t="shared" si="70"/>
        <v>2.6817219477769938E-2</v>
      </c>
      <c r="R154" s="865">
        <v>77</v>
      </c>
      <c r="S154" s="826">
        <f t="shared" si="74"/>
        <v>5.4340155257586453E-2</v>
      </c>
      <c r="T154" s="865">
        <v>28</v>
      </c>
      <c r="U154" s="826">
        <f t="shared" si="77"/>
        <v>1.9760056457304165E-2</v>
      </c>
      <c r="V154" s="867">
        <v>1417</v>
      </c>
    </row>
    <row r="155" spans="1:22">
      <c r="A155" s="680" t="s">
        <v>472</v>
      </c>
      <c r="B155" s="866">
        <v>634</v>
      </c>
      <c r="C155" s="831">
        <f t="shared" si="71"/>
        <v>0.33333333333333331</v>
      </c>
      <c r="D155" s="866">
        <v>392</v>
      </c>
      <c r="E155" s="831">
        <f t="shared" si="72"/>
        <v>0.20609884332281808</v>
      </c>
      <c r="F155" s="866">
        <v>85</v>
      </c>
      <c r="G155" s="831">
        <f t="shared" si="76"/>
        <v>4.4689800210304942E-2</v>
      </c>
      <c r="H155" s="866">
        <v>272</v>
      </c>
      <c r="I155" s="831">
        <f t="shared" si="73"/>
        <v>0.14300736067297581</v>
      </c>
      <c r="J155" s="866">
        <v>315</v>
      </c>
      <c r="K155" s="831">
        <f t="shared" si="75"/>
        <v>0.16561514195583596</v>
      </c>
      <c r="L155" s="866">
        <v>26</v>
      </c>
      <c r="M155" s="831">
        <f t="shared" si="68"/>
        <v>1.3669821240799159E-2</v>
      </c>
      <c r="N155" s="866">
        <v>18</v>
      </c>
      <c r="O155" s="831">
        <f t="shared" si="69"/>
        <v>9.4637223974763408E-3</v>
      </c>
      <c r="P155" s="866">
        <v>55</v>
      </c>
      <c r="Q155" s="831">
        <f t="shared" si="70"/>
        <v>2.8916929547844375E-2</v>
      </c>
      <c r="R155" s="866">
        <v>81</v>
      </c>
      <c r="S155" s="831">
        <f t="shared" si="74"/>
        <v>4.2586750788643532E-2</v>
      </c>
      <c r="T155" s="866">
        <v>24</v>
      </c>
      <c r="U155" s="831">
        <f t="shared" si="77"/>
        <v>1.2618296529968454E-2</v>
      </c>
      <c r="V155" s="868">
        <v>1902</v>
      </c>
    </row>
    <row r="156" spans="1:22">
      <c r="A156" s="678" t="s">
        <v>473</v>
      </c>
      <c r="B156" s="865">
        <v>622</v>
      </c>
      <c r="C156" s="826">
        <f t="shared" si="71"/>
        <v>0.26879861711322384</v>
      </c>
      <c r="D156" s="865">
        <v>390</v>
      </c>
      <c r="E156" s="826">
        <f t="shared" si="72"/>
        <v>0.16853932584269662</v>
      </c>
      <c r="F156" s="865">
        <v>139</v>
      </c>
      <c r="G156" s="826">
        <f t="shared" si="76"/>
        <v>6.0069144338807258E-2</v>
      </c>
      <c r="H156" s="865">
        <v>356</v>
      </c>
      <c r="I156" s="826">
        <f t="shared" si="73"/>
        <v>0.15384615384615385</v>
      </c>
      <c r="J156" s="865">
        <v>624</v>
      </c>
      <c r="K156" s="826">
        <f t="shared" si="75"/>
        <v>0.2696629213483146</v>
      </c>
      <c r="L156" s="865">
        <v>15</v>
      </c>
      <c r="M156" s="826">
        <f t="shared" si="68"/>
        <v>6.4822817631806397E-3</v>
      </c>
      <c r="N156" s="865">
        <v>10</v>
      </c>
      <c r="O156" s="826">
        <f t="shared" si="69"/>
        <v>4.3215211754537601E-3</v>
      </c>
      <c r="P156" s="865">
        <v>73</v>
      </c>
      <c r="Q156" s="826">
        <f t="shared" si="70"/>
        <v>3.1547104580812446E-2</v>
      </c>
      <c r="R156" s="865">
        <v>58</v>
      </c>
      <c r="S156" s="826">
        <f t="shared" si="74"/>
        <v>2.5064822817631807E-2</v>
      </c>
      <c r="T156" s="865">
        <v>27</v>
      </c>
      <c r="U156" s="826">
        <f t="shared" si="77"/>
        <v>1.1668107173725151E-2</v>
      </c>
      <c r="V156" s="867">
        <v>2314</v>
      </c>
    </row>
    <row r="157" spans="1:22" ht="13.5" thickBot="1">
      <c r="A157" s="680" t="s">
        <v>464</v>
      </c>
      <c r="B157" s="869">
        <v>844</v>
      </c>
      <c r="C157" s="846">
        <f t="shared" si="71"/>
        <v>0.20322658319287262</v>
      </c>
      <c r="D157" s="869">
        <v>307</v>
      </c>
      <c r="E157" s="846">
        <f t="shared" si="72"/>
        <v>7.392246568745485E-2</v>
      </c>
      <c r="F157" s="869">
        <v>363</v>
      </c>
      <c r="G157" s="846">
        <f t="shared" si="76"/>
        <v>8.7406693956176257E-2</v>
      </c>
      <c r="H157" s="869">
        <v>517</v>
      </c>
      <c r="I157" s="846">
        <f t="shared" si="73"/>
        <v>0.12448832169516012</v>
      </c>
      <c r="J157" s="870">
        <v>1913</v>
      </c>
      <c r="K157" s="846">
        <f t="shared" si="75"/>
        <v>0.46063086925114377</v>
      </c>
      <c r="L157" s="869">
        <v>18</v>
      </c>
      <c r="M157" s="846">
        <f t="shared" si="68"/>
        <v>4.334216229231881E-3</v>
      </c>
      <c r="N157" s="869">
        <v>11</v>
      </c>
      <c r="O157" s="846">
        <f t="shared" si="69"/>
        <v>2.6486876956417047E-3</v>
      </c>
      <c r="P157" s="869">
        <v>122</v>
      </c>
      <c r="Q157" s="846">
        <f t="shared" si="70"/>
        <v>2.9376354442571636E-2</v>
      </c>
      <c r="R157" s="869">
        <v>18</v>
      </c>
      <c r="S157" s="846">
        <f t="shared" si="74"/>
        <v>4.334216229231881E-3</v>
      </c>
      <c r="T157" s="869">
        <v>40</v>
      </c>
      <c r="U157" s="846">
        <f t="shared" si="77"/>
        <v>9.6315916205152903E-3</v>
      </c>
      <c r="V157" s="870">
        <v>4153</v>
      </c>
    </row>
    <row r="158" spans="1:22">
      <c r="A158" s="213" t="s">
        <v>115</v>
      </c>
      <c r="B158" s="871">
        <v>2873</v>
      </c>
      <c r="C158" s="850">
        <f t="shared" si="71"/>
        <v>0.25908558030480655</v>
      </c>
      <c r="D158" s="872">
        <v>1819</v>
      </c>
      <c r="E158" s="850">
        <f t="shared" si="72"/>
        <v>0.16403643250067634</v>
      </c>
      <c r="F158" s="873">
        <v>662</v>
      </c>
      <c r="G158" s="850">
        <f t="shared" si="76"/>
        <v>5.9698800613220311E-2</v>
      </c>
      <c r="H158" s="872">
        <v>1535</v>
      </c>
      <c r="I158" s="850">
        <f t="shared" si="73"/>
        <v>0.1384254666786906</v>
      </c>
      <c r="J158" s="872">
        <v>3181</v>
      </c>
      <c r="K158" s="850">
        <f t="shared" si="75"/>
        <v>0.28686085309766435</v>
      </c>
      <c r="L158" s="873">
        <v>125</v>
      </c>
      <c r="M158" s="850">
        <f t="shared" si="68"/>
        <v>1.1272432139958518E-2</v>
      </c>
      <c r="N158" s="873">
        <v>63</v>
      </c>
      <c r="O158" s="850">
        <f t="shared" si="69"/>
        <v>5.6813057985390927E-3</v>
      </c>
      <c r="P158" s="873">
        <v>323</v>
      </c>
      <c r="Q158" s="850">
        <f t="shared" si="70"/>
        <v>2.912796464965281E-2</v>
      </c>
      <c r="R158" s="873">
        <v>370</v>
      </c>
      <c r="S158" s="850">
        <f t="shared" si="74"/>
        <v>3.3366399134277212E-2</v>
      </c>
      <c r="T158" s="873">
        <v>138</v>
      </c>
      <c r="U158" s="850">
        <f t="shared" si="77"/>
        <v>1.2444765082514204E-2</v>
      </c>
      <c r="V158" s="872">
        <v>11089</v>
      </c>
    </row>
    <row r="159" spans="1:22">
      <c r="A159" s="3128" t="s">
        <v>153</v>
      </c>
      <c r="B159" s="3129"/>
      <c r="C159" s="3129"/>
      <c r="D159" s="3129"/>
      <c r="E159" s="3129"/>
      <c r="F159" s="3129"/>
      <c r="G159" s="3129"/>
      <c r="H159" s="3129"/>
      <c r="I159" s="3129"/>
      <c r="J159" s="3129"/>
      <c r="K159" s="3129"/>
      <c r="L159" s="3129"/>
      <c r="M159" s="3129"/>
      <c r="N159" s="3129"/>
      <c r="O159" s="3129"/>
      <c r="P159" s="3129"/>
      <c r="Q159" s="3129"/>
      <c r="R159" s="3129"/>
      <c r="S159" s="3129"/>
      <c r="T159" s="3129"/>
      <c r="U159" s="3129"/>
      <c r="V159" s="3130"/>
    </row>
    <row r="161" spans="1:22">
      <c r="A161" s="2464" t="s">
        <v>418</v>
      </c>
      <c r="B161" s="2464"/>
      <c r="C161" s="2464"/>
      <c r="D161" s="2464"/>
      <c r="E161" s="2464"/>
      <c r="F161" s="2464"/>
      <c r="G161" s="2464"/>
      <c r="H161" s="2464"/>
      <c r="I161" s="2464"/>
      <c r="J161" s="2464"/>
      <c r="K161" s="2464"/>
      <c r="L161" s="2464"/>
      <c r="M161" s="2464"/>
      <c r="N161" s="2464"/>
      <c r="O161" s="2464"/>
      <c r="P161" s="2464"/>
      <c r="Q161" s="2464"/>
      <c r="R161" s="2464"/>
      <c r="S161" s="2464"/>
      <c r="T161" s="2464"/>
      <c r="U161" s="2464"/>
    </row>
    <row r="164" spans="1:22" ht="14">
      <c r="A164" s="2606" t="s">
        <v>477</v>
      </c>
      <c r="B164" s="2606"/>
      <c r="C164" s="2606"/>
      <c r="D164" s="2606"/>
      <c r="E164" s="2606"/>
      <c r="F164" s="2606"/>
      <c r="G164" s="2606"/>
      <c r="H164" s="2606"/>
      <c r="I164" s="2606"/>
      <c r="J164" s="2606"/>
      <c r="K164" s="2606"/>
      <c r="L164" s="2606"/>
      <c r="M164" s="2606"/>
      <c r="N164" s="2606"/>
      <c r="O164" s="2606"/>
      <c r="P164" s="2606"/>
      <c r="Q164" s="2606"/>
      <c r="R164" s="2606"/>
      <c r="S164" s="2606"/>
      <c r="T164" s="2606"/>
      <c r="U164" s="2606"/>
    </row>
    <row r="166" spans="1:22">
      <c r="A166" s="3131" t="s">
        <v>434</v>
      </c>
      <c r="B166" s="2523" t="s">
        <v>435</v>
      </c>
      <c r="C166" s="2524"/>
      <c r="D166" s="2524"/>
      <c r="E166" s="2524"/>
      <c r="F166" s="2524"/>
      <c r="G166" s="2524"/>
      <c r="H166" s="2524"/>
      <c r="I166" s="2524"/>
      <c r="J166" s="2524"/>
      <c r="K166" s="2524"/>
      <c r="L166" s="2524"/>
      <c r="M166" s="2524"/>
      <c r="N166" s="2524"/>
      <c r="O166" s="2524"/>
      <c r="P166" s="2524"/>
      <c r="Q166" s="2524"/>
      <c r="R166" s="2524"/>
      <c r="S166" s="2524"/>
      <c r="T166" s="2524"/>
      <c r="U166" s="3134"/>
      <c r="V166" s="3135" t="s">
        <v>115</v>
      </c>
    </row>
    <row r="167" spans="1:22">
      <c r="A167" s="3132"/>
      <c r="B167" s="2527" t="s">
        <v>89</v>
      </c>
      <c r="C167" s="2489"/>
      <c r="D167" s="2527" t="s">
        <v>85</v>
      </c>
      <c r="E167" s="2489"/>
      <c r="F167" s="2527" t="s">
        <v>90</v>
      </c>
      <c r="G167" s="2489"/>
      <c r="H167" s="2527" t="s">
        <v>91</v>
      </c>
      <c r="I167" s="2489"/>
      <c r="J167" s="2527" t="s">
        <v>92</v>
      </c>
      <c r="K167" s="2489"/>
      <c r="L167" s="2460" t="s">
        <v>93</v>
      </c>
      <c r="M167" s="2461"/>
      <c r="N167" s="2460" t="s">
        <v>94</v>
      </c>
      <c r="O167" s="2461"/>
      <c r="P167" s="2460" t="s">
        <v>95</v>
      </c>
      <c r="Q167" s="2461"/>
      <c r="R167" s="2460" t="s">
        <v>96</v>
      </c>
      <c r="S167" s="2461"/>
      <c r="T167" s="2527" t="s">
        <v>97</v>
      </c>
      <c r="U167" s="2489"/>
      <c r="V167" s="3135"/>
    </row>
    <row r="168" spans="1:22">
      <c r="A168" s="3133"/>
      <c r="B168" s="858" t="s">
        <v>112</v>
      </c>
      <c r="C168" s="414" t="s">
        <v>436</v>
      </c>
      <c r="D168" s="858" t="s">
        <v>112</v>
      </c>
      <c r="E168" s="414" t="s">
        <v>436</v>
      </c>
      <c r="F168" s="858" t="s">
        <v>112</v>
      </c>
      <c r="G168" s="414" t="s">
        <v>436</v>
      </c>
      <c r="H168" s="858" t="s">
        <v>112</v>
      </c>
      <c r="I168" s="414" t="s">
        <v>436</v>
      </c>
      <c r="J168" s="858" t="s">
        <v>112</v>
      </c>
      <c r="K168" s="414" t="s">
        <v>436</v>
      </c>
      <c r="L168" s="858" t="s">
        <v>112</v>
      </c>
      <c r="M168" s="414" t="s">
        <v>436</v>
      </c>
      <c r="N168" s="858" t="s">
        <v>112</v>
      </c>
      <c r="O168" s="414" t="s">
        <v>436</v>
      </c>
      <c r="P168" s="858" t="s">
        <v>112</v>
      </c>
      <c r="Q168" s="414" t="s">
        <v>436</v>
      </c>
      <c r="R168" s="858" t="s">
        <v>112</v>
      </c>
      <c r="S168" s="414" t="s">
        <v>436</v>
      </c>
      <c r="T168" s="858" t="s">
        <v>112</v>
      </c>
      <c r="U168" s="414" t="s">
        <v>436</v>
      </c>
      <c r="V168" s="3135"/>
    </row>
    <row r="169" spans="1:22">
      <c r="A169" s="678">
        <v>0</v>
      </c>
      <c r="B169" s="859">
        <v>13</v>
      </c>
      <c r="C169" s="860">
        <f t="shared" ref="C169:C179" si="78">B169/V169</f>
        <v>0.15476190476190477</v>
      </c>
      <c r="D169" s="859">
        <v>34</v>
      </c>
      <c r="E169" s="860">
        <f t="shared" ref="E169:E179" si="79">D169/V169</f>
        <v>0.40476190476190477</v>
      </c>
      <c r="F169" s="859">
        <v>0</v>
      </c>
      <c r="G169" s="860">
        <f t="shared" ref="G169:G170" si="80">F169/V169</f>
        <v>0</v>
      </c>
      <c r="H169" s="859">
        <v>12</v>
      </c>
      <c r="I169" s="860">
        <f>H169/V169</f>
        <v>0.14285714285714285</v>
      </c>
      <c r="J169" s="859" t="s">
        <v>114</v>
      </c>
      <c r="K169" s="874"/>
      <c r="L169" s="859" t="s">
        <v>114</v>
      </c>
      <c r="M169" s="874"/>
      <c r="N169" s="859">
        <v>0</v>
      </c>
      <c r="O169" s="860">
        <f t="shared" ref="O169:O179" si="81">N169/V169</f>
        <v>0</v>
      </c>
      <c r="P169" s="859" t="s">
        <v>114</v>
      </c>
      <c r="Q169" s="874"/>
      <c r="R169" s="859">
        <v>12</v>
      </c>
      <c r="S169" s="860">
        <f t="shared" ref="S169:S179" si="82">R169/V169</f>
        <v>0.14285714285714285</v>
      </c>
      <c r="T169" s="859">
        <v>0</v>
      </c>
      <c r="U169" s="860">
        <f t="shared" ref="U169:U179" si="83">T169/V169</f>
        <v>0</v>
      </c>
      <c r="V169" s="859">
        <v>84</v>
      </c>
    </row>
    <row r="170" spans="1:22">
      <c r="A170" s="861" t="s">
        <v>466</v>
      </c>
      <c r="B170" s="862" t="s">
        <v>114</v>
      </c>
      <c r="C170" s="831"/>
      <c r="D170" s="862">
        <v>14</v>
      </c>
      <c r="E170" s="831">
        <f t="shared" si="79"/>
        <v>0.42424242424242425</v>
      </c>
      <c r="F170" s="862">
        <v>0</v>
      </c>
      <c r="G170" s="831">
        <f t="shared" si="80"/>
        <v>0</v>
      </c>
      <c r="H170" s="862" t="s">
        <v>114</v>
      </c>
      <c r="I170" s="875"/>
      <c r="J170" s="862" t="s">
        <v>114</v>
      </c>
      <c r="K170" s="875"/>
      <c r="L170" s="862">
        <v>0</v>
      </c>
      <c r="M170" s="831">
        <f t="shared" ref="M170" si="84">L170/V170</f>
        <v>0</v>
      </c>
      <c r="N170" s="862">
        <v>0</v>
      </c>
      <c r="O170" s="831">
        <f t="shared" si="81"/>
        <v>0</v>
      </c>
      <c r="P170" s="862" t="s">
        <v>114</v>
      </c>
      <c r="Q170" s="875"/>
      <c r="R170" s="862" t="s">
        <v>114</v>
      </c>
      <c r="S170" s="831"/>
      <c r="T170" s="862">
        <v>0</v>
      </c>
      <c r="U170" s="831">
        <f t="shared" si="83"/>
        <v>0</v>
      </c>
      <c r="V170" s="862">
        <v>33</v>
      </c>
    </row>
    <row r="171" spans="1:22">
      <c r="A171" s="678" t="s">
        <v>467</v>
      </c>
      <c r="B171" s="859">
        <v>26</v>
      </c>
      <c r="C171" s="826">
        <f t="shared" si="78"/>
        <v>0.2988505747126437</v>
      </c>
      <c r="D171" s="859">
        <v>32</v>
      </c>
      <c r="E171" s="826">
        <f t="shared" si="79"/>
        <v>0.36781609195402298</v>
      </c>
      <c r="F171" s="859" t="s">
        <v>114</v>
      </c>
      <c r="G171" s="876"/>
      <c r="H171" s="859" t="s">
        <v>114</v>
      </c>
      <c r="I171" s="876"/>
      <c r="J171" s="859" t="s">
        <v>114</v>
      </c>
      <c r="K171" s="876"/>
      <c r="L171" s="859" t="s">
        <v>114</v>
      </c>
      <c r="M171" s="876"/>
      <c r="N171" s="859">
        <v>0</v>
      </c>
      <c r="O171" s="826">
        <f t="shared" si="81"/>
        <v>0</v>
      </c>
      <c r="P171" s="859" t="s">
        <v>114</v>
      </c>
      <c r="Q171" s="876"/>
      <c r="R171" s="859" t="s">
        <v>114</v>
      </c>
      <c r="S171" s="826"/>
      <c r="T171" s="859" t="s">
        <v>114</v>
      </c>
      <c r="U171" s="826"/>
      <c r="V171" s="859">
        <v>87</v>
      </c>
    </row>
    <row r="172" spans="1:22">
      <c r="A172" s="680" t="s">
        <v>468</v>
      </c>
      <c r="B172" s="862">
        <v>57</v>
      </c>
      <c r="C172" s="831">
        <f t="shared" si="78"/>
        <v>0.3202247191011236</v>
      </c>
      <c r="D172" s="862">
        <v>42</v>
      </c>
      <c r="E172" s="831">
        <f t="shared" si="79"/>
        <v>0.23595505617977527</v>
      </c>
      <c r="F172" s="862" t="s">
        <v>114</v>
      </c>
      <c r="G172" s="875"/>
      <c r="H172" s="862">
        <v>17</v>
      </c>
      <c r="I172" s="831">
        <f t="shared" ref="I172:I179" si="85">H172/V172</f>
        <v>9.5505617977528087E-2</v>
      </c>
      <c r="J172" s="862">
        <v>13</v>
      </c>
      <c r="K172" s="831">
        <f t="shared" ref="K172:K179" si="86">J172/V172</f>
        <v>7.3033707865168537E-2</v>
      </c>
      <c r="L172" s="862" t="s">
        <v>114</v>
      </c>
      <c r="M172" s="875"/>
      <c r="N172" s="862" t="s">
        <v>114</v>
      </c>
      <c r="O172" s="831"/>
      <c r="P172" s="862" t="s">
        <v>114</v>
      </c>
      <c r="Q172" s="875"/>
      <c r="R172" s="862">
        <v>23</v>
      </c>
      <c r="S172" s="831">
        <f t="shared" si="82"/>
        <v>0.12921348314606743</v>
      </c>
      <c r="T172" s="862" t="s">
        <v>114</v>
      </c>
      <c r="U172" s="831"/>
      <c r="V172" s="862">
        <v>178</v>
      </c>
    </row>
    <row r="173" spans="1:22">
      <c r="A173" s="678" t="s">
        <v>469</v>
      </c>
      <c r="B173" s="859">
        <v>68</v>
      </c>
      <c r="C173" s="826">
        <f t="shared" si="78"/>
        <v>0.27419354838709675</v>
      </c>
      <c r="D173" s="859">
        <v>64</v>
      </c>
      <c r="E173" s="826">
        <f t="shared" si="79"/>
        <v>0.25806451612903225</v>
      </c>
      <c r="F173" s="859" t="s">
        <v>114</v>
      </c>
      <c r="G173" s="876"/>
      <c r="H173" s="859">
        <v>35</v>
      </c>
      <c r="I173" s="826">
        <f t="shared" si="85"/>
        <v>0.14112903225806453</v>
      </c>
      <c r="J173" s="859">
        <v>24</v>
      </c>
      <c r="K173" s="826">
        <f t="shared" si="86"/>
        <v>9.6774193548387094E-2</v>
      </c>
      <c r="L173" s="859" t="s">
        <v>114</v>
      </c>
      <c r="M173" s="876"/>
      <c r="N173" s="859" t="s">
        <v>114</v>
      </c>
      <c r="O173" s="826"/>
      <c r="P173" s="859">
        <v>11</v>
      </c>
      <c r="Q173" s="826">
        <f t="shared" ref="Q173:Q179" si="87">P173/V173</f>
        <v>4.4354838709677422E-2</v>
      </c>
      <c r="R173" s="859">
        <v>30</v>
      </c>
      <c r="S173" s="826">
        <f t="shared" si="82"/>
        <v>0.12096774193548387</v>
      </c>
      <c r="T173" s="859" t="s">
        <v>114</v>
      </c>
      <c r="U173" s="826"/>
      <c r="V173" s="859">
        <v>248</v>
      </c>
    </row>
    <row r="174" spans="1:22">
      <c r="A174" s="680" t="s">
        <v>470</v>
      </c>
      <c r="B174" s="862">
        <v>222</v>
      </c>
      <c r="C174" s="831">
        <f t="shared" si="78"/>
        <v>0.31048951048951051</v>
      </c>
      <c r="D174" s="862">
        <v>193</v>
      </c>
      <c r="E174" s="831">
        <f t="shared" si="79"/>
        <v>0.2699300699300699</v>
      </c>
      <c r="F174" s="862">
        <v>20</v>
      </c>
      <c r="G174" s="831">
        <f t="shared" ref="G174:G179" si="88">F174/V174</f>
        <v>2.7972027972027972E-2</v>
      </c>
      <c r="H174" s="862">
        <v>91</v>
      </c>
      <c r="I174" s="831">
        <f t="shared" si="85"/>
        <v>0.12727272727272726</v>
      </c>
      <c r="J174" s="862">
        <v>85</v>
      </c>
      <c r="K174" s="831">
        <f t="shared" si="86"/>
        <v>0.11888111888111888</v>
      </c>
      <c r="L174" s="862">
        <v>12</v>
      </c>
      <c r="M174" s="831">
        <f t="shared" ref="M174:M179" si="89">L174/V174</f>
        <v>1.6783216783216783E-2</v>
      </c>
      <c r="N174" s="862" t="s">
        <v>114</v>
      </c>
      <c r="O174" s="831"/>
      <c r="P174" s="862">
        <v>14</v>
      </c>
      <c r="Q174" s="831">
        <f t="shared" si="87"/>
        <v>1.9580419580419582E-2</v>
      </c>
      <c r="R174" s="862">
        <v>58</v>
      </c>
      <c r="S174" s="831">
        <f t="shared" si="82"/>
        <v>8.1118881118881117E-2</v>
      </c>
      <c r="T174" s="862">
        <v>15</v>
      </c>
      <c r="U174" s="831">
        <f t="shared" si="83"/>
        <v>2.097902097902098E-2</v>
      </c>
      <c r="V174" s="862">
        <v>715</v>
      </c>
    </row>
    <row r="175" spans="1:22">
      <c r="A175" s="678" t="s">
        <v>471</v>
      </c>
      <c r="B175" s="859">
        <v>463</v>
      </c>
      <c r="C175" s="826">
        <f t="shared" si="78"/>
        <v>0.33623819898329704</v>
      </c>
      <c r="D175" s="859">
        <v>319</v>
      </c>
      <c r="E175" s="826">
        <f t="shared" si="79"/>
        <v>0.23166303558460422</v>
      </c>
      <c r="F175" s="859">
        <v>38</v>
      </c>
      <c r="G175" s="826">
        <f t="shared" si="88"/>
        <v>2.7596223674655047E-2</v>
      </c>
      <c r="H175" s="859">
        <v>156</v>
      </c>
      <c r="I175" s="826">
        <f t="shared" si="85"/>
        <v>0.11328976034858387</v>
      </c>
      <c r="J175" s="859">
        <v>228</v>
      </c>
      <c r="K175" s="826">
        <f t="shared" si="86"/>
        <v>0.16557734204793029</v>
      </c>
      <c r="L175" s="859">
        <v>24</v>
      </c>
      <c r="M175" s="826">
        <f t="shared" si="89"/>
        <v>1.7429193899782137E-2</v>
      </c>
      <c r="N175" s="859">
        <v>10</v>
      </c>
      <c r="O175" s="826">
        <f t="shared" si="81"/>
        <v>7.2621641249092234E-3</v>
      </c>
      <c r="P175" s="859">
        <v>44</v>
      </c>
      <c r="Q175" s="826">
        <f t="shared" si="87"/>
        <v>3.195352214960058E-2</v>
      </c>
      <c r="R175" s="859">
        <v>71</v>
      </c>
      <c r="S175" s="826">
        <f t="shared" si="82"/>
        <v>5.1561365286855482E-2</v>
      </c>
      <c r="T175" s="859">
        <v>24</v>
      </c>
      <c r="U175" s="826">
        <f t="shared" si="83"/>
        <v>1.7429193899782137E-2</v>
      </c>
      <c r="V175" s="852">
        <v>1377</v>
      </c>
    </row>
    <row r="176" spans="1:22">
      <c r="A176" s="680" t="s">
        <v>472</v>
      </c>
      <c r="B176" s="862">
        <v>593</v>
      </c>
      <c r="C176" s="831">
        <f t="shared" si="78"/>
        <v>0.33616780045351474</v>
      </c>
      <c r="D176" s="862">
        <v>373</v>
      </c>
      <c r="E176" s="831">
        <f t="shared" si="79"/>
        <v>0.21145124716553287</v>
      </c>
      <c r="F176" s="862">
        <v>59</v>
      </c>
      <c r="G176" s="831">
        <f t="shared" si="88"/>
        <v>3.344671201814059E-2</v>
      </c>
      <c r="H176" s="862">
        <v>255</v>
      </c>
      <c r="I176" s="831">
        <f t="shared" si="85"/>
        <v>0.14455782312925169</v>
      </c>
      <c r="J176" s="862">
        <v>305</v>
      </c>
      <c r="K176" s="831">
        <f t="shared" si="86"/>
        <v>0.17290249433106575</v>
      </c>
      <c r="L176" s="862">
        <v>13</v>
      </c>
      <c r="M176" s="831">
        <f t="shared" si="89"/>
        <v>7.3696145124716554E-3</v>
      </c>
      <c r="N176" s="862">
        <v>13</v>
      </c>
      <c r="O176" s="831">
        <f t="shared" si="81"/>
        <v>7.3696145124716554E-3</v>
      </c>
      <c r="P176" s="862">
        <v>50</v>
      </c>
      <c r="Q176" s="831">
        <f t="shared" si="87"/>
        <v>2.834467120181406E-2</v>
      </c>
      <c r="R176" s="862">
        <v>81</v>
      </c>
      <c r="S176" s="831">
        <f t="shared" si="82"/>
        <v>4.5918367346938778E-2</v>
      </c>
      <c r="T176" s="862">
        <v>22</v>
      </c>
      <c r="U176" s="831">
        <f t="shared" si="83"/>
        <v>1.2471655328798186E-2</v>
      </c>
      <c r="V176" s="854">
        <v>1764</v>
      </c>
    </row>
    <row r="177" spans="1:22">
      <c r="A177" s="678" t="s">
        <v>473</v>
      </c>
      <c r="B177" s="859">
        <v>581</v>
      </c>
      <c r="C177" s="826">
        <f t="shared" si="78"/>
        <v>0.25238922675933972</v>
      </c>
      <c r="D177" s="859">
        <v>364</v>
      </c>
      <c r="E177" s="826">
        <f t="shared" si="79"/>
        <v>0.158123370981755</v>
      </c>
      <c r="F177" s="859">
        <v>134</v>
      </c>
      <c r="G177" s="826">
        <f t="shared" si="88"/>
        <v>5.8210251954821893E-2</v>
      </c>
      <c r="H177" s="859">
        <v>334</v>
      </c>
      <c r="I177" s="826">
        <f t="shared" si="85"/>
        <v>0.14509122502172025</v>
      </c>
      <c r="J177" s="859">
        <v>688</v>
      </c>
      <c r="K177" s="826">
        <f t="shared" si="86"/>
        <v>0.2988705473501303</v>
      </c>
      <c r="L177" s="859">
        <v>12</v>
      </c>
      <c r="M177" s="826">
        <f t="shared" si="89"/>
        <v>5.2128583840139013E-3</v>
      </c>
      <c r="N177" s="859">
        <v>10</v>
      </c>
      <c r="O177" s="826">
        <f t="shared" si="81"/>
        <v>4.3440486533449178E-3</v>
      </c>
      <c r="P177" s="859">
        <v>79</v>
      </c>
      <c r="Q177" s="826">
        <f t="shared" si="87"/>
        <v>3.4317984361424851E-2</v>
      </c>
      <c r="R177" s="859">
        <v>61</v>
      </c>
      <c r="S177" s="826">
        <f t="shared" si="82"/>
        <v>2.6498696785403997E-2</v>
      </c>
      <c r="T177" s="859">
        <v>39</v>
      </c>
      <c r="U177" s="826">
        <f t="shared" si="83"/>
        <v>1.6941789748045177E-2</v>
      </c>
      <c r="V177" s="852">
        <v>2302</v>
      </c>
    </row>
    <row r="178" spans="1:22" ht="13.5" thickBot="1">
      <c r="A178" s="680" t="s">
        <v>464</v>
      </c>
      <c r="B178" s="863">
        <v>959</v>
      </c>
      <c r="C178" s="846">
        <f t="shared" si="78"/>
        <v>0.24150088139007805</v>
      </c>
      <c r="D178" s="863">
        <v>294</v>
      </c>
      <c r="E178" s="846">
        <f t="shared" si="79"/>
        <v>7.4036766557542183E-2</v>
      </c>
      <c r="F178" s="863">
        <v>348</v>
      </c>
      <c r="G178" s="846">
        <f t="shared" si="88"/>
        <v>8.7635356333417277E-2</v>
      </c>
      <c r="H178" s="863">
        <v>472</v>
      </c>
      <c r="I178" s="846">
        <f t="shared" si="85"/>
        <v>0.11886174767061193</v>
      </c>
      <c r="J178" s="855">
        <v>1733</v>
      </c>
      <c r="K178" s="846">
        <f t="shared" si="86"/>
        <v>0.43641400151095444</v>
      </c>
      <c r="L178" s="863">
        <v>13</v>
      </c>
      <c r="M178" s="846">
        <f t="shared" si="89"/>
        <v>3.2737345756736337E-3</v>
      </c>
      <c r="N178" s="863">
        <v>11</v>
      </c>
      <c r="O178" s="846">
        <f t="shared" si="81"/>
        <v>2.7700831024930748E-3</v>
      </c>
      <c r="P178" s="863">
        <v>91</v>
      </c>
      <c r="Q178" s="846">
        <f t="shared" si="87"/>
        <v>2.2916142029715435E-2</v>
      </c>
      <c r="R178" s="863">
        <v>19</v>
      </c>
      <c r="S178" s="846">
        <f t="shared" si="82"/>
        <v>4.7846889952153108E-3</v>
      </c>
      <c r="T178" s="863">
        <v>31</v>
      </c>
      <c r="U178" s="846">
        <f t="shared" si="83"/>
        <v>7.8065978342986651E-3</v>
      </c>
      <c r="V178" s="855">
        <v>3971</v>
      </c>
    </row>
    <row r="179" spans="1:22">
      <c r="A179" s="213" t="s">
        <v>115</v>
      </c>
      <c r="B179" s="856">
        <v>2988</v>
      </c>
      <c r="C179" s="850">
        <f t="shared" si="78"/>
        <v>0.2777209777860396</v>
      </c>
      <c r="D179" s="857">
        <v>1729</v>
      </c>
      <c r="E179" s="850">
        <f t="shared" si="79"/>
        <v>0.16070266753415746</v>
      </c>
      <c r="F179" s="864">
        <v>614</v>
      </c>
      <c r="G179" s="850">
        <f t="shared" si="88"/>
        <v>5.7068500790036246E-2</v>
      </c>
      <c r="H179" s="857">
        <v>1384</v>
      </c>
      <c r="I179" s="850">
        <f t="shared" si="85"/>
        <v>0.12863649038014685</v>
      </c>
      <c r="J179" s="857">
        <v>3087</v>
      </c>
      <c r="K179" s="850">
        <f t="shared" si="86"/>
        <v>0.28692257644762525</v>
      </c>
      <c r="L179" s="864">
        <v>88</v>
      </c>
      <c r="M179" s="850">
        <f t="shared" si="89"/>
        <v>8.1791988102983548E-3</v>
      </c>
      <c r="N179" s="864">
        <v>54</v>
      </c>
      <c r="O179" s="850">
        <f t="shared" si="81"/>
        <v>5.0190538154103537E-3</v>
      </c>
      <c r="P179" s="864">
        <v>305</v>
      </c>
      <c r="Q179" s="850">
        <f t="shared" si="87"/>
        <v>2.8348359512965889E-2</v>
      </c>
      <c r="R179" s="864">
        <v>370</v>
      </c>
      <c r="S179" s="850">
        <f t="shared" si="82"/>
        <v>3.4389813179663539E-2</v>
      </c>
      <c r="T179" s="864">
        <v>140</v>
      </c>
      <c r="U179" s="850">
        <f t="shared" si="83"/>
        <v>1.3012361743656473E-2</v>
      </c>
      <c r="V179" s="857">
        <v>10759</v>
      </c>
    </row>
    <row r="180" spans="1:22">
      <c r="A180" s="3128" t="s">
        <v>153</v>
      </c>
      <c r="B180" s="3129"/>
      <c r="C180" s="3129"/>
      <c r="D180" s="3129"/>
      <c r="E180" s="3129"/>
      <c r="F180" s="3129"/>
      <c r="G180" s="3129"/>
      <c r="H180" s="3129"/>
      <c r="I180" s="3129"/>
      <c r="J180" s="3129"/>
      <c r="K180" s="3129"/>
      <c r="L180" s="3129"/>
      <c r="M180" s="3129"/>
      <c r="N180" s="3129"/>
      <c r="O180" s="3129"/>
      <c r="P180" s="3129"/>
      <c r="Q180" s="3129"/>
      <c r="R180" s="3129"/>
      <c r="S180" s="3129"/>
      <c r="T180" s="3129"/>
      <c r="U180" s="3129"/>
      <c r="V180" s="3130"/>
    </row>
    <row r="181" spans="1:22">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row>
    <row r="182" spans="1:22">
      <c r="A182" s="2464" t="s">
        <v>418</v>
      </c>
      <c r="B182" s="2464"/>
      <c r="C182" s="2464"/>
      <c r="D182" s="2464"/>
      <c r="E182" s="2464"/>
      <c r="F182" s="2464"/>
      <c r="G182" s="2464"/>
      <c r="H182" s="2464"/>
      <c r="I182" s="2464"/>
      <c r="J182" s="2464"/>
      <c r="K182" s="2464"/>
      <c r="L182" s="2464"/>
      <c r="M182" s="2464"/>
      <c r="N182" s="2464"/>
      <c r="O182" s="2464"/>
      <c r="P182" s="2464"/>
      <c r="Q182" s="2464"/>
      <c r="R182" s="2464"/>
      <c r="S182" s="2464"/>
      <c r="T182" s="2464"/>
      <c r="U182" s="2464"/>
    </row>
    <row r="185" spans="1:22" ht="14">
      <c r="A185" s="2606" t="s">
        <v>478</v>
      </c>
      <c r="B185" s="2606"/>
      <c r="C185" s="2606"/>
      <c r="D185" s="2606"/>
      <c r="E185" s="2606"/>
      <c r="F185" s="2606"/>
      <c r="G185" s="2606"/>
      <c r="H185" s="2606"/>
      <c r="I185" s="2606"/>
      <c r="J185" s="2606"/>
      <c r="K185" s="2606"/>
      <c r="L185" s="2606"/>
      <c r="M185" s="2606"/>
      <c r="N185" s="2606"/>
      <c r="O185" s="2606"/>
      <c r="P185" s="2606"/>
      <c r="Q185" s="2606"/>
      <c r="R185" s="2606"/>
      <c r="S185" s="2606"/>
      <c r="T185" s="2606"/>
      <c r="U185" s="2606"/>
    </row>
    <row r="187" spans="1:22">
      <c r="A187" s="3131" t="s">
        <v>434</v>
      </c>
      <c r="B187" s="2523" t="s">
        <v>435</v>
      </c>
      <c r="C187" s="2524"/>
      <c r="D187" s="2524"/>
      <c r="E187" s="2524"/>
      <c r="F187" s="2524"/>
      <c r="G187" s="2524"/>
      <c r="H187" s="2524"/>
      <c r="I187" s="2524"/>
      <c r="J187" s="2524"/>
      <c r="K187" s="2524"/>
      <c r="L187" s="2524"/>
      <c r="M187" s="2524"/>
      <c r="N187" s="2524"/>
      <c r="O187" s="2524"/>
      <c r="P187" s="2524"/>
      <c r="Q187" s="2524"/>
      <c r="R187" s="2524"/>
      <c r="S187" s="2524"/>
      <c r="T187" s="2524"/>
      <c r="U187" s="3134"/>
      <c r="V187" s="3135" t="s">
        <v>115</v>
      </c>
    </row>
    <row r="188" spans="1:22">
      <c r="A188" s="3132"/>
      <c r="B188" s="2527" t="s">
        <v>89</v>
      </c>
      <c r="C188" s="2489"/>
      <c r="D188" s="2527" t="s">
        <v>85</v>
      </c>
      <c r="E188" s="2489"/>
      <c r="F188" s="2527" t="s">
        <v>90</v>
      </c>
      <c r="G188" s="2489"/>
      <c r="H188" s="2527" t="s">
        <v>91</v>
      </c>
      <c r="I188" s="2489"/>
      <c r="J188" s="2527" t="s">
        <v>92</v>
      </c>
      <c r="K188" s="2489"/>
      <c r="L188" s="2460" t="s">
        <v>93</v>
      </c>
      <c r="M188" s="2461"/>
      <c r="N188" s="2460" t="s">
        <v>94</v>
      </c>
      <c r="O188" s="2461"/>
      <c r="P188" s="2460" t="s">
        <v>95</v>
      </c>
      <c r="Q188" s="2461"/>
      <c r="R188" s="2460" t="s">
        <v>96</v>
      </c>
      <c r="S188" s="2461"/>
      <c r="T188" s="2527" t="s">
        <v>97</v>
      </c>
      <c r="U188" s="2489"/>
      <c r="V188" s="3135"/>
    </row>
    <row r="189" spans="1:22">
      <c r="A189" s="3133"/>
      <c r="B189" s="858" t="s">
        <v>112</v>
      </c>
      <c r="C189" s="414" t="s">
        <v>436</v>
      </c>
      <c r="D189" s="858" t="s">
        <v>112</v>
      </c>
      <c r="E189" s="414" t="s">
        <v>436</v>
      </c>
      <c r="F189" s="858" t="s">
        <v>112</v>
      </c>
      <c r="G189" s="414" t="s">
        <v>436</v>
      </c>
      <c r="H189" s="858" t="s">
        <v>112</v>
      </c>
      <c r="I189" s="414" t="s">
        <v>436</v>
      </c>
      <c r="J189" s="858" t="s">
        <v>112</v>
      </c>
      <c r="K189" s="414" t="s">
        <v>436</v>
      </c>
      <c r="L189" s="858" t="s">
        <v>112</v>
      </c>
      <c r="M189" s="414" t="s">
        <v>436</v>
      </c>
      <c r="N189" s="858" t="s">
        <v>112</v>
      </c>
      <c r="O189" s="414" t="s">
        <v>436</v>
      </c>
      <c r="P189" s="858" t="s">
        <v>112</v>
      </c>
      <c r="Q189" s="414" t="s">
        <v>436</v>
      </c>
      <c r="R189" s="858" t="s">
        <v>112</v>
      </c>
      <c r="S189" s="414" t="s">
        <v>436</v>
      </c>
      <c r="T189" s="858" t="s">
        <v>112</v>
      </c>
      <c r="U189" s="414" t="s">
        <v>436</v>
      </c>
      <c r="V189" s="3135"/>
    </row>
    <row r="190" spans="1:22">
      <c r="A190" s="678">
        <v>0</v>
      </c>
      <c r="B190" s="859">
        <v>24</v>
      </c>
      <c r="C190" s="860">
        <f t="shared" ref="C190:C200" si="90">B190/V190</f>
        <v>0.192</v>
      </c>
      <c r="D190" s="859">
        <v>40</v>
      </c>
      <c r="E190" s="860">
        <f t="shared" ref="E190:E200" si="91">D190/V190</f>
        <v>0.32</v>
      </c>
      <c r="F190" s="859" t="s">
        <v>114</v>
      </c>
      <c r="G190" s="874"/>
      <c r="H190" s="859">
        <v>22</v>
      </c>
      <c r="I190" s="860">
        <f>H190/V190</f>
        <v>0.17599999999999999</v>
      </c>
      <c r="J190" s="859" t="s">
        <v>114</v>
      </c>
      <c r="K190" s="874"/>
      <c r="L190" s="859">
        <v>16</v>
      </c>
      <c r="M190" s="860">
        <f t="shared" ref="M190" si="92">L190/V190</f>
        <v>0.128</v>
      </c>
      <c r="N190" s="859" t="s">
        <v>114</v>
      </c>
      <c r="O190" s="874"/>
      <c r="P190" s="859" t="s">
        <v>114</v>
      </c>
      <c r="Q190" s="874"/>
      <c r="R190" s="859">
        <v>10</v>
      </c>
      <c r="S190" s="860">
        <f t="shared" ref="S190:S200" si="93">R190/V190</f>
        <v>0.08</v>
      </c>
      <c r="T190" s="859" t="s">
        <v>114</v>
      </c>
      <c r="U190" s="860"/>
      <c r="V190" s="859">
        <v>125</v>
      </c>
    </row>
    <row r="191" spans="1:22">
      <c r="A191" s="861" t="s">
        <v>466</v>
      </c>
      <c r="B191" s="862" t="s">
        <v>114</v>
      </c>
      <c r="C191" s="831"/>
      <c r="D191" s="862">
        <v>19</v>
      </c>
      <c r="E191" s="831">
        <f t="shared" si="91"/>
        <v>0.47499999999999998</v>
      </c>
      <c r="F191" s="862">
        <v>0</v>
      </c>
      <c r="G191" s="831">
        <f t="shared" ref="G191" si="94">F191/V191</f>
        <v>0</v>
      </c>
      <c r="H191" s="862" t="s">
        <v>114</v>
      </c>
      <c r="I191" s="875"/>
      <c r="J191" s="862" t="s">
        <v>114</v>
      </c>
      <c r="K191" s="875"/>
      <c r="L191" s="862" t="s">
        <v>114</v>
      </c>
      <c r="M191" s="875"/>
      <c r="N191" s="862">
        <v>0</v>
      </c>
      <c r="O191" s="831">
        <f t="shared" ref="O191:O200" si="95">N191/V191</f>
        <v>0</v>
      </c>
      <c r="P191" s="862" t="s">
        <v>114</v>
      </c>
      <c r="Q191" s="875"/>
      <c r="R191" s="862" t="s">
        <v>114</v>
      </c>
      <c r="S191" s="831"/>
      <c r="T191" s="862">
        <v>0</v>
      </c>
      <c r="U191" s="831">
        <f t="shared" ref="U191:U200" si="96">T191/V191</f>
        <v>0</v>
      </c>
      <c r="V191" s="862">
        <v>40</v>
      </c>
    </row>
    <row r="192" spans="1:22">
      <c r="A192" s="678" t="s">
        <v>467</v>
      </c>
      <c r="B192" s="859">
        <v>23</v>
      </c>
      <c r="C192" s="826">
        <f t="shared" si="90"/>
        <v>0.23232323232323232</v>
      </c>
      <c r="D192" s="859">
        <v>34</v>
      </c>
      <c r="E192" s="826">
        <f t="shared" si="91"/>
        <v>0.34343434343434343</v>
      </c>
      <c r="F192" s="859" t="s">
        <v>114</v>
      </c>
      <c r="G192" s="876"/>
      <c r="H192" s="859">
        <v>18</v>
      </c>
      <c r="I192" s="826">
        <f t="shared" ref="I192:I200" si="97">H192/V192</f>
        <v>0.18181818181818182</v>
      </c>
      <c r="J192" s="859" t="s">
        <v>114</v>
      </c>
      <c r="K192" s="876"/>
      <c r="L192" s="859" t="s">
        <v>114</v>
      </c>
      <c r="M192" s="876"/>
      <c r="N192" s="859" t="s">
        <v>114</v>
      </c>
      <c r="O192" s="826"/>
      <c r="P192" s="859" t="s">
        <v>114</v>
      </c>
      <c r="Q192" s="876"/>
      <c r="R192" s="859" t="s">
        <v>114</v>
      </c>
      <c r="S192" s="826"/>
      <c r="T192" s="859" t="s">
        <v>114</v>
      </c>
      <c r="U192" s="826"/>
      <c r="V192" s="859">
        <v>99</v>
      </c>
    </row>
    <row r="193" spans="1:22">
      <c r="A193" s="680" t="s">
        <v>468</v>
      </c>
      <c r="B193" s="862">
        <v>45</v>
      </c>
      <c r="C193" s="831">
        <f t="shared" si="90"/>
        <v>0.29605263157894735</v>
      </c>
      <c r="D193" s="862">
        <v>40</v>
      </c>
      <c r="E193" s="831">
        <f t="shared" si="91"/>
        <v>0.26315789473684209</v>
      </c>
      <c r="F193" s="862" t="s">
        <v>114</v>
      </c>
      <c r="G193" s="875"/>
      <c r="H193" s="862">
        <v>14</v>
      </c>
      <c r="I193" s="831">
        <f t="shared" si="97"/>
        <v>9.2105263157894732E-2</v>
      </c>
      <c r="J193" s="862" t="s">
        <v>114</v>
      </c>
      <c r="K193" s="875"/>
      <c r="L193" s="862" t="s">
        <v>114</v>
      </c>
      <c r="M193" s="875"/>
      <c r="N193" s="862" t="s">
        <v>114</v>
      </c>
      <c r="O193" s="831"/>
      <c r="P193" s="862" t="s">
        <v>114</v>
      </c>
      <c r="Q193" s="875"/>
      <c r="R193" s="862">
        <v>23</v>
      </c>
      <c r="S193" s="831">
        <f t="shared" si="93"/>
        <v>0.15131578947368421</v>
      </c>
      <c r="T193" s="862" t="s">
        <v>114</v>
      </c>
      <c r="U193" s="831"/>
      <c r="V193" s="862">
        <v>152</v>
      </c>
    </row>
    <row r="194" spans="1:22">
      <c r="A194" s="678" t="s">
        <v>469</v>
      </c>
      <c r="B194" s="859">
        <v>66</v>
      </c>
      <c r="C194" s="826">
        <f t="shared" si="90"/>
        <v>0.25384615384615383</v>
      </c>
      <c r="D194" s="859">
        <v>71</v>
      </c>
      <c r="E194" s="826">
        <f t="shared" si="91"/>
        <v>0.27307692307692305</v>
      </c>
      <c r="F194" s="859" t="s">
        <v>114</v>
      </c>
      <c r="G194" s="876"/>
      <c r="H194" s="859">
        <v>45</v>
      </c>
      <c r="I194" s="826">
        <f t="shared" si="97"/>
        <v>0.17307692307692307</v>
      </c>
      <c r="J194" s="859">
        <v>11</v>
      </c>
      <c r="K194" s="826">
        <f t="shared" ref="K194:K200" si="98">J194/V194</f>
        <v>4.230769230769231E-2</v>
      </c>
      <c r="L194" s="859">
        <v>10</v>
      </c>
      <c r="M194" s="826">
        <f t="shared" ref="M194:M197" si="99">L194/V194</f>
        <v>3.8461538461538464E-2</v>
      </c>
      <c r="N194" s="859" t="s">
        <v>114</v>
      </c>
      <c r="O194" s="826"/>
      <c r="P194" s="859">
        <v>13</v>
      </c>
      <c r="Q194" s="826">
        <f t="shared" ref="Q194:Q200" si="100">P194/V194</f>
        <v>0.05</v>
      </c>
      <c r="R194" s="859">
        <v>27</v>
      </c>
      <c r="S194" s="826">
        <f t="shared" si="93"/>
        <v>0.10384615384615385</v>
      </c>
      <c r="T194" s="859" t="s">
        <v>114</v>
      </c>
      <c r="U194" s="826"/>
      <c r="V194" s="859">
        <v>260</v>
      </c>
    </row>
    <row r="195" spans="1:22">
      <c r="A195" s="680" t="s">
        <v>470</v>
      </c>
      <c r="B195" s="862">
        <v>152</v>
      </c>
      <c r="C195" s="831">
        <f t="shared" si="90"/>
        <v>0.23493044822256567</v>
      </c>
      <c r="D195" s="862">
        <v>195</v>
      </c>
      <c r="E195" s="831">
        <f t="shared" si="91"/>
        <v>0.30139103554868624</v>
      </c>
      <c r="F195" s="862">
        <v>16</v>
      </c>
      <c r="G195" s="831">
        <f t="shared" ref="G195:G200" si="101">F195/V195</f>
        <v>2.472952086553323E-2</v>
      </c>
      <c r="H195" s="862">
        <v>102</v>
      </c>
      <c r="I195" s="831">
        <f t="shared" si="97"/>
        <v>0.15765069551777433</v>
      </c>
      <c r="J195" s="862">
        <v>78</v>
      </c>
      <c r="K195" s="831">
        <f t="shared" si="98"/>
        <v>0.12055641421947449</v>
      </c>
      <c r="L195" s="862">
        <v>13</v>
      </c>
      <c r="M195" s="831">
        <f t="shared" si="99"/>
        <v>2.009273570324575E-2</v>
      </c>
      <c r="N195" s="862" t="s">
        <v>114</v>
      </c>
      <c r="O195" s="831"/>
      <c r="P195" s="862">
        <v>20</v>
      </c>
      <c r="Q195" s="831">
        <f t="shared" si="100"/>
        <v>3.0911901081916538E-2</v>
      </c>
      <c r="R195" s="862">
        <v>56</v>
      </c>
      <c r="S195" s="831">
        <f t="shared" si="93"/>
        <v>8.6553323029366303E-2</v>
      </c>
      <c r="T195" s="862" t="s">
        <v>114</v>
      </c>
      <c r="U195" s="831"/>
      <c r="V195" s="862">
        <v>647</v>
      </c>
    </row>
    <row r="196" spans="1:22">
      <c r="A196" s="678" t="s">
        <v>471</v>
      </c>
      <c r="B196" s="859">
        <v>401</v>
      </c>
      <c r="C196" s="826">
        <f t="shared" si="90"/>
        <v>0.3150039277297722</v>
      </c>
      <c r="D196" s="859">
        <v>295</v>
      </c>
      <c r="E196" s="826">
        <f t="shared" si="91"/>
        <v>0.23173605655930871</v>
      </c>
      <c r="F196" s="859">
        <v>51</v>
      </c>
      <c r="G196" s="826">
        <f t="shared" si="101"/>
        <v>4.006284367635507E-2</v>
      </c>
      <c r="H196" s="859">
        <v>155</v>
      </c>
      <c r="I196" s="826">
        <f t="shared" si="97"/>
        <v>0.12175962293794187</v>
      </c>
      <c r="J196" s="859">
        <v>205</v>
      </c>
      <c r="K196" s="826">
        <f t="shared" si="98"/>
        <v>0.16103692065985861</v>
      </c>
      <c r="L196" s="859">
        <v>22</v>
      </c>
      <c r="M196" s="826">
        <f t="shared" si="99"/>
        <v>1.7282010997643361E-2</v>
      </c>
      <c r="N196" s="859">
        <v>16</v>
      </c>
      <c r="O196" s="826">
        <f t="shared" si="95"/>
        <v>1.2568735271013355E-2</v>
      </c>
      <c r="P196" s="859">
        <v>41</v>
      </c>
      <c r="Q196" s="826">
        <f t="shared" si="100"/>
        <v>3.2207384131971717E-2</v>
      </c>
      <c r="R196" s="859">
        <v>66</v>
      </c>
      <c r="S196" s="826">
        <f t="shared" si="93"/>
        <v>5.1846032992930086E-2</v>
      </c>
      <c r="T196" s="859">
        <v>21</v>
      </c>
      <c r="U196" s="826">
        <f t="shared" si="96"/>
        <v>1.6496465043205028E-2</v>
      </c>
      <c r="V196" s="852">
        <v>1273</v>
      </c>
    </row>
    <row r="197" spans="1:22">
      <c r="A197" s="680" t="s">
        <v>472</v>
      </c>
      <c r="B197" s="862">
        <v>536</v>
      </c>
      <c r="C197" s="831">
        <f t="shared" si="90"/>
        <v>0.30875576036866359</v>
      </c>
      <c r="D197" s="862">
        <v>363</v>
      </c>
      <c r="E197" s="831">
        <f t="shared" si="91"/>
        <v>0.20910138248847926</v>
      </c>
      <c r="F197" s="862">
        <v>72</v>
      </c>
      <c r="G197" s="831">
        <f t="shared" si="101"/>
        <v>4.1474654377880185E-2</v>
      </c>
      <c r="H197" s="862">
        <v>277</v>
      </c>
      <c r="I197" s="831">
        <f t="shared" si="97"/>
        <v>0.15956221198156681</v>
      </c>
      <c r="J197" s="862">
        <v>317</v>
      </c>
      <c r="K197" s="831">
        <f t="shared" si="98"/>
        <v>0.1826036866359447</v>
      </c>
      <c r="L197" s="862">
        <v>15</v>
      </c>
      <c r="M197" s="831">
        <f t="shared" si="99"/>
        <v>8.6405529953917058E-3</v>
      </c>
      <c r="N197" s="862">
        <v>10</v>
      </c>
      <c r="O197" s="831">
        <f t="shared" si="95"/>
        <v>5.7603686635944703E-3</v>
      </c>
      <c r="P197" s="862">
        <v>49</v>
      </c>
      <c r="Q197" s="831">
        <f t="shared" si="100"/>
        <v>2.8225806451612902E-2</v>
      </c>
      <c r="R197" s="862">
        <v>70</v>
      </c>
      <c r="S197" s="831">
        <f t="shared" si="93"/>
        <v>4.0322580645161289E-2</v>
      </c>
      <c r="T197" s="862">
        <v>27</v>
      </c>
      <c r="U197" s="831">
        <f t="shared" si="96"/>
        <v>1.5552995391705069E-2</v>
      </c>
      <c r="V197" s="854">
        <v>1736</v>
      </c>
    </row>
    <row r="198" spans="1:22">
      <c r="A198" s="678" t="s">
        <v>473</v>
      </c>
      <c r="B198" s="859">
        <v>577</v>
      </c>
      <c r="C198" s="826">
        <f t="shared" si="90"/>
        <v>0.25530973451327432</v>
      </c>
      <c r="D198" s="859">
        <v>346</v>
      </c>
      <c r="E198" s="826">
        <f t="shared" si="91"/>
        <v>0.15309734513274337</v>
      </c>
      <c r="F198" s="859">
        <v>141</v>
      </c>
      <c r="G198" s="826">
        <f t="shared" si="101"/>
        <v>6.2389380530973454E-2</v>
      </c>
      <c r="H198" s="859">
        <v>334</v>
      </c>
      <c r="I198" s="826">
        <f t="shared" si="97"/>
        <v>0.14778761061946902</v>
      </c>
      <c r="J198" s="859">
        <v>701</v>
      </c>
      <c r="K198" s="826">
        <f t="shared" si="98"/>
        <v>0.3101769911504425</v>
      </c>
      <c r="L198" s="859" t="s">
        <v>114</v>
      </c>
      <c r="M198" s="876"/>
      <c r="N198" s="859" t="s">
        <v>114</v>
      </c>
      <c r="O198" s="826"/>
      <c r="P198" s="859">
        <v>63</v>
      </c>
      <c r="Q198" s="826">
        <f t="shared" si="100"/>
        <v>2.7876106194690265E-2</v>
      </c>
      <c r="R198" s="859">
        <v>51</v>
      </c>
      <c r="S198" s="826">
        <f t="shared" si="93"/>
        <v>2.2566371681415929E-2</v>
      </c>
      <c r="T198" s="859">
        <v>29</v>
      </c>
      <c r="U198" s="826">
        <f t="shared" si="96"/>
        <v>1.2831858407079646E-2</v>
      </c>
      <c r="V198" s="852">
        <v>2260</v>
      </c>
    </row>
    <row r="199" spans="1:22" ht="13.5" thickBot="1">
      <c r="A199" s="680" t="s">
        <v>464</v>
      </c>
      <c r="B199" s="863">
        <v>841</v>
      </c>
      <c r="C199" s="846">
        <f t="shared" si="90"/>
        <v>0.21770644576753817</v>
      </c>
      <c r="D199" s="863">
        <v>293</v>
      </c>
      <c r="E199" s="846">
        <f t="shared" si="91"/>
        <v>7.5847786694279051E-2</v>
      </c>
      <c r="F199" s="863">
        <v>313</v>
      </c>
      <c r="G199" s="846">
        <f t="shared" si="101"/>
        <v>8.1025110018120627E-2</v>
      </c>
      <c r="H199" s="863">
        <v>496</v>
      </c>
      <c r="I199" s="846">
        <f t="shared" si="97"/>
        <v>0.12839761843127104</v>
      </c>
      <c r="J199" s="855">
        <v>1766</v>
      </c>
      <c r="K199" s="846">
        <f t="shared" si="98"/>
        <v>0.45715764949521098</v>
      </c>
      <c r="L199" s="863" t="s">
        <v>114</v>
      </c>
      <c r="M199" s="877"/>
      <c r="N199" s="863">
        <v>10</v>
      </c>
      <c r="O199" s="846">
        <f t="shared" si="95"/>
        <v>2.5886616619207868E-3</v>
      </c>
      <c r="P199" s="863">
        <v>83</v>
      </c>
      <c r="Q199" s="846">
        <f t="shared" si="100"/>
        <v>2.1485891793942533E-2</v>
      </c>
      <c r="R199" s="863">
        <v>21</v>
      </c>
      <c r="S199" s="846">
        <f t="shared" si="93"/>
        <v>5.4361894900336527E-3</v>
      </c>
      <c r="T199" s="863">
        <v>34</v>
      </c>
      <c r="U199" s="846">
        <f t="shared" si="96"/>
        <v>8.8014496505306756E-3</v>
      </c>
      <c r="V199" s="855">
        <v>3863</v>
      </c>
    </row>
    <row r="200" spans="1:22">
      <c r="A200" s="213" t="s">
        <v>115</v>
      </c>
      <c r="B200" s="856">
        <v>2668</v>
      </c>
      <c r="C200" s="850">
        <f t="shared" si="90"/>
        <v>0.25518890483022477</v>
      </c>
      <c r="D200" s="857">
        <v>1696</v>
      </c>
      <c r="E200" s="850">
        <f t="shared" si="91"/>
        <v>0.16221903395504544</v>
      </c>
      <c r="F200" s="864">
        <v>604</v>
      </c>
      <c r="G200" s="850">
        <f t="shared" si="101"/>
        <v>5.7771401243424197E-2</v>
      </c>
      <c r="H200" s="857">
        <v>1469</v>
      </c>
      <c r="I200" s="850">
        <f t="shared" si="97"/>
        <v>0.14050693448110951</v>
      </c>
      <c r="J200" s="857">
        <v>3099</v>
      </c>
      <c r="K200" s="850">
        <f t="shared" si="98"/>
        <v>0.29641319942611188</v>
      </c>
      <c r="L200" s="864">
        <v>109</v>
      </c>
      <c r="M200" s="850">
        <f t="shared" ref="M200" si="102">L200/V200</f>
        <v>1.0425633668101387E-2</v>
      </c>
      <c r="N200" s="864">
        <v>62</v>
      </c>
      <c r="O200" s="850">
        <f t="shared" si="95"/>
        <v>5.9301769488283116E-3</v>
      </c>
      <c r="P200" s="864">
        <v>280</v>
      </c>
      <c r="Q200" s="850">
        <f t="shared" si="100"/>
        <v>2.6781444285031087E-2</v>
      </c>
      <c r="R200" s="864">
        <v>338</v>
      </c>
      <c r="S200" s="850">
        <f t="shared" si="93"/>
        <v>3.2329029172644665E-2</v>
      </c>
      <c r="T200" s="864">
        <v>130</v>
      </c>
      <c r="U200" s="850">
        <f t="shared" si="96"/>
        <v>1.2434241989478718E-2</v>
      </c>
      <c r="V200" s="857">
        <v>10455</v>
      </c>
    </row>
    <row r="201" spans="1:22">
      <c r="A201" s="3128" t="s">
        <v>153</v>
      </c>
      <c r="B201" s="3129"/>
      <c r="C201" s="3129"/>
      <c r="D201" s="3129"/>
      <c r="E201" s="3129"/>
      <c r="F201" s="3129"/>
      <c r="G201" s="3129"/>
      <c r="H201" s="3129"/>
      <c r="I201" s="3129"/>
      <c r="J201" s="3129"/>
      <c r="K201" s="3129"/>
      <c r="L201" s="3129"/>
      <c r="M201" s="3129"/>
      <c r="N201" s="3129"/>
      <c r="O201" s="3129"/>
      <c r="P201" s="3129"/>
      <c r="Q201" s="3129"/>
      <c r="R201" s="3129"/>
      <c r="S201" s="3129"/>
      <c r="T201" s="3129"/>
      <c r="U201" s="3129"/>
      <c r="V201" s="3130"/>
    </row>
    <row r="202" spans="1:22">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row>
    <row r="203" spans="1:22">
      <c r="A203" s="2464" t="s">
        <v>418</v>
      </c>
      <c r="B203" s="2464"/>
      <c r="C203" s="2464"/>
      <c r="D203" s="2464"/>
      <c r="E203" s="2464"/>
      <c r="F203" s="2464"/>
      <c r="G203" s="2464"/>
      <c r="H203" s="2464"/>
      <c r="I203" s="2464"/>
      <c r="J203" s="2464"/>
      <c r="K203" s="2464"/>
      <c r="L203" s="2464"/>
      <c r="M203" s="2464"/>
      <c r="N203" s="2464"/>
      <c r="O203" s="2464"/>
      <c r="P203" s="2464"/>
      <c r="Q203" s="2464"/>
      <c r="R203" s="2464"/>
      <c r="S203" s="2464"/>
      <c r="T203" s="2464"/>
      <c r="U203" s="2464"/>
    </row>
    <row r="206" spans="1:22" ht="14">
      <c r="A206" s="2606" t="s">
        <v>479</v>
      </c>
      <c r="B206" s="2606"/>
      <c r="C206" s="2606"/>
      <c r="D206" s="2606"/>
      <c r="E206" s="2606"/>
      <c r="F206" s="2606"/>
      <c r="G206" s="2606"/>
      <c r="H206" s="2606"/>
      <c r="I206" s="2606"/>
      <c r="J206" s="2606"/>
      <c r="K206" s="2606"/>
      <c r="L206" s="2606"/>
      <c r="M206" s="2606"/>
      <c r="N206" s="2606"/>
      <c r="O206" s="2606"/>
      <c r="P206" s="2606"/>
      <c r="Q206" s="2606"/>
      <c r="R206" s="2606"/>
      <c r="S206" s="2606"/>
      <c r="T206" s="2606"/>
      <c r="U206" s="2606"/>
    </row>
    <row r="208" spans="1:22">
      <c r="A208" s="3131" t="s">
        <v>434</v>
      </c>
      <c r="B208" s="2523" t="s">
        <v>435</v>
      </c>
      <c r="C208" s="2524"/>
      <c r="D208" s="2524"/>
      <c r="E208" s="2524"/>
      <c r="F208" s="2524"/>
      <c r="G208" s="2524"/>
      <c r="H208" s="2524"/>
      <c r="I208" s="2524"/>
      <c r="J208" s="2524"/>
      <c r="K208" s="2524"/>
      <c r="L208" s="2524"/>
      <c r="M208" s="2524"/>
      <c r="N208" s="2524"/>
      <c r="O208" s="2524"/>
      <c r="P208" s="2524"/>
      <c r="Q208" s="2524"/>
      <c r="R208" s="2524"/>
      <c r="S208" s="2524"/>
      <c r="T208" s="2524"/>
      <c r="U208" s="3134"/>
      <c r="V208" s="3135" t="s">
        <v>115</v>
      </c>
    </row>
    <row r="209" spans="1:22">
      <c r="A209" s="3132"/>
      <c r="B209" s="2527" t="s">
        <v>89</v>
      </c>
      <c r="C209" s="2489"/>
      <c r="D209" s="2527" t="s">
        <v>85</v>
      </c>
      <c r="E209" s="2489"/>
      <c r="F209" s="2527" t="s">
        <v>90</v>
      </c>
      <c r="G209" s="2489"/>
      <c r="H209" s="2527" t="s">
        <v>91</v>
      </c>
      <c r="I209" s="2489"/>
      <c r="J209" s="2527" t="s">
        <v>92</v>
      </c>
      <c r="K209" s="2489"/>
      <c r="L209" s="2460" t="s">
        <v>93</v>
      </c>
      <c r="M209" s="2461"/>
      <c r="N209" s="2460" t="s">
        <v>94</v>
      </c>
      <c r="O209" s="2461"/>
      <c r="P209" s="2460" t="s">
        <v>95</v>
      </c>
      <c r="Q209" s="2461"/>
      <c r="R209" s="2460" t="s">
        <v>96</v>
      </c>
      <c r="S209" s="2461"/>
      <c r="T209" s="2527" t="s">
        <v>97</v>
      </c>
      <c r="U209" s="2489"/>
      <c r="V209" s="3135"/>
    </row>
    <row r="210" spans="1:22">
      <c r="A210" s="3133"/>
      <c r="B210" s="858" t="s">
        <v>112</v>
      </c>
      <c r="C210" s="414" t="s">
        <v>436</v>
      </c>
      <c r="D210" s="858" t="s">
        <v>112</v>
      </c>
      <c r="E210" s="414" t="s">
        <v>436</v>
      </c>
      <c r="F210" s="858" t="s">
        <v>112</v>
      </c>
      <c r="G210" s="414" t="s">
        <v>436</v>
      </c>
      <c r="H210" s="858" t="s">
        <v>112</v>
      </c>
      <c r="I210" s="414" t="s">
        <v>436</v>
      </c>
      <c r="J210" s="858" t="s">
        <v>112</v>
      </c>
      <c r="K210" s="414" t="s">
        <v>436</v>
      </c>
      <c r="L210" s="858" t="s">
        <v>112</v>
      </c>
      <c r="M210" s="414" t="s">
        <v>436</v>
      </c>
      <c r="N210" s="858" t="s">
        <v>112</v>
      </c>
      <c r="O210" s="414" t="s">
        <v>436</v>
      </c>
      <c r="P210" s="858" t="s">
        <v>112</v>
      </c>
      <c r="Q210" s="414" t="s">
        <v>436</v>
      </c>
      <c r="R210" s="858" t="s">
        <v>112</v>
      </c>
      <c r="S210" s="414" t="s">
        <v>436</v>
      </c>
      <c r="T210" s="858" t="s">
        <v>112</v>
      </c>
      <c r="U210" s="414" t="s">
        <v>436</v>
      </c>
      <c r="V210" s="3135"/>
    </row>
    <row r="211" spans="1:22">
      <c r="A211" s="678">
        <v>0</v>
      </c>
      <c r="B211" s="859">
        <v>13</v>
      </c>
      <c r="C211" s="860">
        <f t="shared" ref="C211:C221" si="103">B211/V211</f>
        <v>0.13829787234042554</v>
      </c>
      <c r="D211" s="859">
        <v>36</v>
      </c>
      <c r="E211" s="860">
        <f t="shared" ref="E211:E221" si="104">D211/V211</f>
        <v>0.38297872340425532</v>
      </c>
      <c r="F211" s="859" t="s">
        <v>114</v>
      </c>
      <c r="G211" s="874"/>
      <c r="H211" s="859">
        <v>14</v>
      </c>
      <c r="I211" s="860">
        <f>H211/V211</f>
        <v>0.14893617021276595</v>
      </c>
      <c r="J211" s="859" t="s">
        <v>114</v>
      </c>
      <c r="K211" s="874"/>
      <c r="L211" s="859" t="s">
        <v>114</v>
      </c>
      <c r="M211" s="874"/>
      <c r="N211" s="859">
        <v>0</v>
      </c>
      <c r="O211" s="860">
        <f t="shared" ref="O211:O221" si="105">N211/V211</f>
        <v>0</v>
      </c>
      <c r="P211" s="859" t="s">
        <v>114</v>
      </c>
      <c r="Q211" s="874"/>
      <c r="R211" s="859">
        <v>13</v>
      </c>
      <c r="S211" s="860">
        <f t="shared" ref="S211:S221" si="106">R211/V211</f>
        <v>0.13829787234042554</v>
      </c>
      <c r="T211" s="859" t="s">
        <v>114</v>
      </c>
      <c r="U211" s="860"/>
      <c r="V211" s="859">
        <v>94</v>
      </c>
    </row>
    <row r="212" spans="1:22">
      <c r="A212" s="861" t="s">
        <v>466</v>
      </c>
      <c r="B212" s="862" t="s">
        <v>114</v>
      </c>
      <c r="C212" s="831"/>
      <c r="D212" s="862">
        <v>17</v>
      </c>
      <c r="E212" s="831">
        <f t="shared" si="104"/>
        <v>0.54838709677419351</v>
      </c>
      <c r="F212" s="862">
        <v>0</v>
      </c>
      <c r="G212" s="831">
        <f t="shared" ref="G212" si="107">F212/V212</f>
        <v>0</v>
      </c>
      <c r="H212" s="862" t="s">
        <v>114</v>
      </c>
      <c r="I212" s="875"/>
      <c r="J212" s="862" t="s">
        <v>114</v>
      </c>
      <c r="K212" s="875"/>
      <c r="L212" s="862" t="s">
        <v>114</v>
      </c>
      <c r="M212" s="875"/>
      <c r="N212" s="862">
        <v>0</v>
      </c>
      <c r="O212" s="831">
        <f t="shared" si="105"/>
        <v>0</v>
      </c>
      <c r="P212" s="862">
        <v>0</v>
      </c>
      <c r="Q212" s="831">
        <f t="shared" ref="Q212:Q221" si="108">P212/V212</f>
        <v>0</v>
      </c>
      <c r="R212" s="862" t="s">
        <v>114</v>
      </c>
      <c r="S212" s="831"/>
      <c r="T212" s="862" t="s">
        <v>114</v>
      </c>
      <c r="U212" s="831"/>
      <c r="V212" s="862">
        <v>31</v>
      </c>
    </row>
    <row r="213" spans="1:22">
      <c r="A213" s="678" t="s">
        <v>467</v>
      </c>
      <c r="B213" s="859">
        <v>20</v>
      </c>
      <c r="C213" s="826">
        <f t="shared" si="103"/>
        <v>0.20408163265306123</v>
      </c>
      <c r="D213" s="859">
        <v>29</v>
      </c>
      <c r="E213" s="826">
        <f t="shared" si="104"/>
        <v>0.29591836734693877</v>
      </c>
      <c r="F213" s="859" t="s">
        <v>114</v>
      </c>
      <c r="G213" s="876"/>
      <c r="H213" s="859">
        <v>15</v>
      </c>
      <c r="I213" s="826">
        <f t="shared" ref="I213:I221" si="109">H213/V213</f>
        <v>0.15306122448979592</v>
      </c>
      <c r="J213" s="859" t="s">
        <v>114</v>
      </c>
      <c r="K213" s="876"/>
      <c r="L213" s="859" t="s">
        <v>114</v>
      </c>
      <c r="M213" s="876"/>
      <c r="N213" s="859">
        <v>0</v>
      </c>
      <c r="O213" s="826">
        <f t="shared" si="105"/>
        <v>0</v>
      </c>
      <c r="P213" s="859" t="s">
        <v>114</v>
      </c>
      <c r="Q213" s="826"/>
      <c r="R213" s="859">
        <v>12</v>
      </c>
      <c r="S213" s="826">
        <f t="shared" si="106"/>
        <v>0.12244897959183673</v>
      </c>
      <c r="T213" s="859" t="s">
        <v>114</v>
      </c>
      <c r="U213" s="826"/>
      <c r="V213" s="859">
        <v>98</v>
      </c>
    </row>
    <row r="214" spans="1:22">
      <c r="A214" s="680" t="s">
        <v>468</v>
      </c>
      <c r="B214" s="862">
        <v>38</v>
      </c>
      <c r="C214" s="831">
        <f t="shared" si="103"/>
        <v>0.22619047619047619</v>
      </c>
      <c r="D214" s="862">
        <v>46</v>
      </c>
      <c r="E214" s="831">
        <f t="shared" si="104"/>
        <v>0.27380952380952384</v>
      </c>
      <c r="F214" s="862">
        <v>0</v>
      </c>
      <c r="G214" s="831">
        <f t="shared" ref="G214" si="110">F214/V214</f>
        <v>0</v>
      </c>
      <c r="H214" s="862">
        <v>23</v>
      </c>
      <c r="I214" s="831">
        <f t="shared" si="109"/>
        <v>0.13690476190476192</v>
      </c>
      <c r="J214" s="862">
        <v>11</v>
      </c>
      <c r="K214" s="831">
        <f t="shared" ref="K214:K221" si="111">J214/V214</f>
        <v>6.5476190476190479E-2</v>
      </c>
      <c r="L214" s="862" t="s">
        <v>114</v>
      </c>
      <c r="M214" s="875"/>
      <c r="N214" s="862" t="s">
        <v>114</v>
      </c>
      <c r="O214" s="831"/>
      <c r="P214" s="862" t="s">
        <v>114</v>
      </c>
      <c r="Q214" s="831"/>
      <c r="R214" s="862">
        <v>31</v>
      </c>
      <c r="S214" s="831">
        <f t="shared" si="106"/>
        <v>0.18452380952380953</v>
      </c>
      <c r="T214" s="862" t="s">
        <v>114</v>
      </c>
      <c r="U214" s="831"/>
      <c r="V214" s="862">
        <v>168</v>
      </c>
    </row>
    <row r="215" spans="1:22">
      <c r="A215" s="678" t="s">
        <v>469</v>
      </c>
      <c r="B215" s="859">
        <v>76</v>
      </c>
      <c r="C215" s="826">
        <f t="shared" si="103"/>
        <v>0.2611683848797251</v>
      </c>
      <c r="D215" s="859">
        <v>81</v>
      </c>
      <c r="E215" s="826">
        <f t="shared" si="104"/>
        <v>0.27835051546391754</v>
      </c>
      <c r="F215" s="859" t="s">
        <v>114</v>
      </c>
      <c r="G215" s="876"/>
      <c r="H215" s="859">
        <v>40</v>
      </c>
      <c r="I215" s="826">
        <f t="shared" si="109"/>
        <v>0.13745704467353953</v>
      </c>
      <c r="J215" s="859">
        <v>37</v>
      </c>
      <c r="K215" s="826">
        <f t="shared" si="111"/>
        <v>0.12714776632302405</v>
      </c>
      <c r="L215" s="859" t="s">
        <v>114</v>
      </c>
      <c r="M215" s="876"/>
      <c r="N215" s="859" t="s">
        <v>114</v>
      </c>
      <c r="O215" s="826"/>
      <c r="P215" s="859">
        <v>14</v>
      </c>
      <c r="Q215" s="826">
        <f t="shared" si="108"/>
        <v>4.8109965635738834E-2</v>
      </c>
      <c r="R215" s="859">
        <v>28</v>
      </c>
      <c r="S215" s="826">
        <f t="shared" si="106"/>
        <v>9.6219931271477668E-2</v>
      </c>
      <c r="T215" s="859" t="s">
        <v>114</v>
      </c>
      <c r="U215" s="826"/>
      <c r="V215" s="859">
        <v>291</v>
      </c>
    </row>
    <row r="216" spans="1:22">
      <c r="A216" s="680" t="s">
        <v>470</v>
      </c>
      <c r="B216" s="862">
        <v>171</v>
      </c>
      <c r="C216" s="831">
        <f t="shared" si="103"/>
        <v>0.27895595432300163</v>
      </c>
      <c r="D216" s="862">
        <v>171</v>
      </c>
      <c r="E216" s="831">
        <f t="shared" si="104"/>
        <v>0.27895595432300163</v>
      </c>
      <c r="F216" s="862">
        <v>18</v>
      </c>
      <c r="G216" s="831">
        <f t="shared" ref="G216:G221" si="112">F216/V216</f>
        <v>2.936378466557912E-2</v>
      </c>
      <c r="H216" s="862">
        <v>82</v>
      </c>
      <c r="I216" s="831">
        <f t="shared" si="109"/>
        <v>0.13376835236541598</v>
      </c>
      <c r="J216" s="862">
        <v>84</v>
      </c>
      <c r="K216" s="831">
        <f t="shared" si="111"/>
        <v>0.13703099510603589</v>
      </c>
      <c r="L216" s="862">
        <v>11</v>
      </c>
      <c r="M216" s="831">
        <f t="shared" ref="M216:M219" si="113">L216/V216</f>
        <v>1.794453507340946E-2</v>
      </c>
      <c r="N216" s="862" t="s">
        <v>114</v>
      </c>
      <c r="O216" s="831"/>
      <c r="P216" s="862">
        <v>21</v>
      </c>
      <c r="Q216" s="831">
        <f t="shared" si="108"/>
        <v>3.4257748776508973E-2</v>
      </c>
      <c r="R216" s="862">
        <v>40</v>
      </c>
      <c r="S216" s="831">
        <f t="shared" si="106"/>
        <v>6.5252854812398037E-2</v>
      </c>
      <c r="T216" s="862" t="s">
        <v>114</v>
      </c>
      <c r="U216" s="831"/>
      <c r="V216" s="862">
        <v>613</v>
      </c>
    </row>
    <row r="217" spans="1:22">
      <c r="A217" s="678" t="s">
        <v>471</v>
      </c>
      <c r="B217" s="859">
        <v>437</v>
      </c>
      <c r="C217" s="826">
        <f t="shared" si="103"/>
        <v>0.32931424265259984</v>
      </c>
      <c r="D217" s="859">
        <v>294</v>
      </c>
      <c r="E217" s="826">
        <f t="shared" si="104"/>
        <v>0.2215523737754333</v>
      </c>
      <c r="F217" s="859">
        <v>51</v>
      </c>
      <c r="G217" s="826">
        <f t="shared" si="112"/>
        <v>3.8432554634513942E-2</v>
      </c>
      <c r="H217" s="859">
        <v>162</v>
      </c>
      <c r="I217" s="826">
        <f t="shared" si="109"/>
        <v>0.12207987942727958</v>
      </c>
      <c r="J217" s="859">
        <v>221</v>
      </c>
      <c r="K217" s="826">
        <f t="shared" si="111"/>
        <v>0.16654107008289373</v>
      </c>
      <c r="L217" s="859">
        <v>21</v>
      </c>
      <c r="M217" s="826">
        <f t="shared" si="113"/>
        <v>1.5825169555388093E-2</v>
      </c>
      <c r="N217" s="859" t="s">
        <v>114</v>
      </c>
      <c r="O217" s="826"/>
      <c r="P217" s="859">
        <v>42</v>
      </c>
      <c r="Q217" s="826">
        <f t="shared" si="108"/>
        <v>3.1650339110776186E-2</v>
      </c>
      <c r="R217" s="859">
        <v>71</v>
      </c>
      <c r="S217" s="826">
        <f t="shared" si="106"/>
        <v>5.3504144687264506E-2</v>
      </c>
      <c r="T217" s="859">
        <v>23</v>
      </c>
      <c r="U217" s="826">
        <f t="shared" ref="U217:U221" si="114">T217/V217</f>
        <v>1.7332328560663149E-2</v>
      </c>
      <c r="V217" s="852">
        <v>1327</v>
      </c>
    </row>
    <row r="218" spans="1:22">
      <c r="A218" s="680" t="s">
        <v>472</v>
      </c>
      <c r="B218" s="862">
        <v>505</v>
      </c>
      <c r="C218" s="831">
        <f t="shared" si="103"/>
        <v>0.32063492063492066</v>
      </c>
      <c r="D218" s="862">
        <v>351</v>
      </c>
      <c r="E218" s="831">
        <f t="shared" si="104"/>
        <v>0.22285714285714286</v>
      </c>
      <c r="F218" s="862">
        <v>61</v>
      </c>
      <c r="G218" s="831">
        <f t="shared" si="112"/>
        <v>3.8730158730158733E-2</v>
      </c>
      <c r="H218" s="862">
        <v>241</v>
      </c>
      <c r="I218" s="831">
        <f t="shared" si="109"/>
        <v>0.15301587301587302</v>
      </c>
      <c r="J218" s="862">
        <v>273</v>
      </c>
      <c r="K218" s="831">
        <f t="shared" si="111"/>
        <v>0.17333333333333334</v>
      </c>
      <c r="L218" s="862">
        <v>16</v>
      </c>
      <c r="M218" s="831">
        <f t="shared" si="113"/>
        <v>1.0158730158730159E-2</v>
      </c>
      <c r="N218" s="862">
        <v>13</v>
      </c>
      <c r="O218" s="831">
        <f t="shared" si="105"/>
        <v>8.2539682539682548E-3</v>
      </c>
      <c r="P218" s="862">
        <v>37</v>
      </c>
      <c r="Q218" s="831">
        <f t="shared" si="108"/>
        <v>2.3492063492063491E-2</v>
      </c>
      <c r="R218" s="862">
        <v>52</v>
      </c>
      <c r="S218" s="831">
        <f t="shared" si="106"/>
        <v>3.3015873015873019E-2</v>
      </c>
      <c r="T218" s="862">
        <v>26</v>
      </c>
      <c r="U218" s="831">
        <f t="shared" si="114"/>
        <v>1.650793650793651E-2</v>
      </c>
      <c r="V218" s="854">
        <v>1575</v>
      </c>
    </row>
    <row r="219" spans="1:22">
      <c r="A219" s="678" t="s">
        <v>473</v>
      </c>
      <c r="B219" s="859">
        <v>555</v>
      </c>
      <c r="C219" s="826">
        <f t="shared" si="103"/>
        <v>0.24342105263157895</v>
      </c>
      <c r="D219" s="859">
        <v>352</v>
      </c>
      <c r="E219" s="826">
        <f t="shared" si="104"/>
        <v>0.15438596491228071</v>
      </c>
      <c r="F219" s="859">
        <v>126</v>
      </c>
      <c r="G219" s="826">
        <f t="shared" si="112"/>
        <v>5.526315789473684E-2</v>
      </c>
      <c r="H219" s="859">
        <v>353</v>
      </c>
      <c r="I219" s="826">
        <f t="shared" si="109"/>
        <v>0.15482456140350878</v>
      </c>
      <c r="J219" s="859">
        <v>727</v>
      </c>
      <c r="K219" s="826">
        <f t="shared" si="111"/>
        <v>0.31885964912280701</v>
      </c>
      <c r="L219" s="859">
        <v>12</v>
      </c>
      <c r="M219" s="826">
        <f t="shared" si="113"/>
        <v>5.263157894736842E-3</v>
      </c>
      <c r="N219" s="859" t="s">
        <v>114</v>
      </c>
      <c r="O219" s="826"/>
      <c r="P219" s="859">
        <v>54</v>
      </c>
      <c r="Q219" s="826">
        <f t="shared" si="108"/>
        <v>2.368421052631579E-2</v>
      </c>
      <c r="R219" s="859">
        <v>57</v>
      </c>
      <c r="S219" s="826">
        <f t="shared" si="106"/>
        <v>2.5000000000000001E-2</v>
      </c>
      <c r="T219" s="859">
        <v>36</v>
      </c>
      <c r="U219" s="826">
        <f t="shared" si="114"/>
        <v>1.5789473684210527E-2</v>
      </c>
      <c r="V219" s="852">
        <v>2280</v>
      </c>
    </row>
    <row r="220" spans="1:22" ht="13.5" thickBot="1">
      <c r="A220" s="680" t="s">
        <v>464</v>
      </c>
      <c r="B220" s="863">
        <v>843</v>
      </c>
      <c r="C220" s="846">
        <f t="shared" si="103"/>
        <v>0.2232521186440678</v>
      </c>
      <c r="D220" s="863">
        <v>283</v>
      </c>
      <c r="E220" s="846">
        <f t="shared" si="104"/>
        <v>7.4947033898305079E-2</v>
      </c>
      <c r="F220" s="863">
        <v>334</v>
      </c>
      <c r="G220" s="846">
        <f t="shared" si="112"/>
        <v>8.8453389830508475E-2</v>
      </c>
      <c r="H220" s="863">
        <v>446</v>
      </c>
      <c r="I220" s="846">
        <f t="shared" si="109"/>
        <v>0.11811440677966102</v>
      </c>
      <c r="J220" s="855">
        <v>1690</v>
      </c>
      <c r="K220" s="846">
        <f t="shared" si="111"/>
        <v>0.4475635593220339</v>
      </c>
      <c r="L220" s="863" t="s">
        <v>114</v>
      </c>
      <c r="M220" s="877"/>
      <c r="N220" s="863" t="s">
        <v>114</v>
      </c>
      <c r="O220" s="846"/>
      <c r="P220" s="863">
        <v>103</v>
      </c>
      <c r="Q220" s="846">
        <f t="shared" si="108"/>
        <v>2.7277542372881356E-2</v>
      </c>
      <c r="R220" s="863">
        <v>19</v>
      </c>
      <c r="S220" s="846">
        <f t="shared" si="106"/>
        <v>5.0317796610169488E-3</v>
      </c>
      <c r="T220" s="863">
        <v>42</v>
      </c>
      <c r="U220" s="846">
        <f t="shared" si="114"/>
        <v>1.1122881355932203E-2</v>
      </c>
      <c r="V220" s="855">
        <v>3776</v>
      </c>
    </row>
    <row r="221" spans="1:22">
      <c r="A221" s="213" t="s">
        <v>115</v>
      </c>
      <c r="B221" s="856">
        <v>2662</v>
      </c>
      <c r="C221" s="850">
        <f t="shared" si="103"/>
        <v>0.25963132741636596</v>
      </c>
      <c r="D221" s="857">
        <v>1660</v>
      </c>
      <c r="E221" s="850">
        <f t="shared" si="104"/>
        <v>0.16190383302448064</v>
      </c>
      <c r="F221" s="864">
        <v>600</v>
      </c>
      <c r="G221" s="850">
        <f t="shared" si="112"/>
        <v>5.8519457719691796E-2</v>
      </c>
      <c r="H221" s="857">
        <v>1379</v>
      </c>
      <c r="I221" s="850">
        <f t="shared" si="109"/>
        <v>0.13449722032575831</v>
      </c>
      <c r="J221" s="857">
        <v>3051</v>
      </c>
      <c r="K221" s="850">
        <f t="shared" si="111"/>
        <v>0.2975714425046328</v>
      </c>
      <c r="L221" s="864">
        <v>93</v>
      </c>
      <c r="M221" s="850">
        <f t="shared" ref="M221" si="115">L221/V221</f>
        <v>9.0705159465522284E-3</v>
      </c>
      <c r="N221" s="864">
        <v>45</v>
      </c>
      <c r="O221" s="850">
        <f t="shared" si="105"/>
        <v>4.3889593289768852E-3</v>
      </c>
      <c r="P221" s="864">
        <v>281</v>
      </c>
      <c r="Q221" s="850">
        <f t="shared" si="108"/>
        <v>2.7406612698722327E-2</v>
      </c>
      <c r="R221" s="864">
        <v>325</v>
      </c>
      <c r="S221" s="850">
        <f t="shared" si="106"/>
        <v>3.1698039598166389E-2</v>
      </c>
      <c r="T221" s="864">
        <v>157</v>
      </c>
      <c r="U221" s="850">
        <f t="shared" si="114"/>
        <v>1.5312591436652687E-2</v>
      </c>
      <c r="V221" s="857">
        <v>10253</v>
      </c>
    </row>
    <row r="222" spans="1:22">
      <c r="A222" s="3128" t="s">
        <v>153</v>
      </c>
      <c r="B222" s="3129"/>
      <c r="C222" s="3129"/>
      <c r="D222" s="3129"/>
      <c r="E222" s="3129"/>
      <c r="F222" s="3129"/>
      <c r="G222" s="3129"/>
      <c r="H222" s="3129"/>
      <c r="I222" s="3129"/>
      <c r="J222" s="3129"/>
      <c r="K222" s="3129"/>
      <c r="L222" s="3129"/>
      <c r="M222" s="3129"/>
      <c r="N222" s="3129"/>
      <c r="O222" s="3129"/>
      <c r="P222" s="3129"/>
      <c r="Q222" s="3129"/>
      <c r="R222" s="3129"/>
      <c r="S222" s="3129"/>
      <c r="T222" s="3129"/>
      <c r="U222" s="3129"/>
      <c r="V222" s="3130"/>
    </row>
    <row r="224" spans="1:22">
      <c r="A224" s="2464" t="s">
        <v>418</v>
      </c>
      <c r="B224" s="2464"/>
      <c r="C224" s="2464"/>
      <c r="D224" s="2464"/>
      <c r="E224" s="2464"/>
      <c r="F224" s="2464"/>
      <c r="G224" s="2464"/>
      <c r="H224" s="2464"/>
      <c r="I224" s="2464"/>
      <c r="J224" s="2464"/>
      <c r="K224" s="2464"/>
      <c r="L224" s="2464"/>
      <c r="M224" s="2464"/>
      <c r="N224" s="2464"/>
      <c r="O224" s="2464"/>
      <c r="P224" s="2464"/>
      <c r="Q224" s="2464"/>
      <c r="R224" s="2464"/>
      <c r="S224" s="2464"/>
      <c r="T224" s="2464"/>
      <c r="U224" s="2464"/>
    </row>
    <row r="227" spans="1:22" ht="14">
      <c r="A227" s="2606" t="s">
        <v>480</v>
      </c>
      <c r="B227" s="2606"/>
      <c r="C227" s="2606"/>
      <c r="D227" s="2606"/>
      <c r="E227" s="2606"/>
      <c r="F227" s="2606"/>
      <c r="G227" s="2606"/>
      <c r="H227" s="2606"/>
      <c r="I227" s="2606"/>
      <c r="J227" s="2606"/>
      <c r="K227" s="2606"/>
      <c r="L227" s="2606"/>
      <c r="M227" s="2606"/>
      <c r="N227" s="2606"/>
      <c r="O227" s="2606"/>
      <c r="P227" s="2606"/>
      <c r="Q227" s="2606"/>
      <c r="R227" s="2606"/>
      <c r="S227" s="2606"/>
      <c r="T227" s="2606"/>
      <c r="U227" s="2606"/>
    </row>
    <row r="229" spans="1:22">
      <c r="A229" s="3131" t="s">
        <v>434</v>
      </c>
      <c r="B229" s="2523" t="s">
        <v>435</v>
      </c>
      <c r="C229" s="2524"/>
      <c r="D229" s="2524"/>
      <c r="E229" s="2524"/>
      <c r="F229" s="2524"/>
      <c r="G229" s="2524"/>
      <c r="H229" s="2524"/>
      <c r="I229" s="2524"/>
      <c r="J229" s="2524"/>
      <c r="K229" s="2524"/>
      <c r="L229" s="2524"/>
      <c r="M229" s="2524"/>
      <c r="N229" s="2524"/>
      <c r="O229" s="2524"/>
      <c r="P229" s="2524"/>
      <c r="Q229" s="2524"/>
      <c r="R229" s="2524"/>
      <c r="S229" s="2524"/>
      <c r="T229" s="2524"/>
      <c r="U229" s="3134"/>
      <c r="V229" s="3135" t="s">
        <v>115</v>
      </c>
    </row>
    <row r="230" spans="1:22">
      <c r="A230" s="3132"/>
      <c r="B230" s="2527" t="s">
        <v>89</v>
      </c>
      <c r="C230" s="2489"/>
      <c r="D230" s="2527" t="s">
        <v>85</v>
      </c>
      <c r="E230" s="2489"/>
      <c r="F230" s="2527" t="s">
        <v>90</v>
      </c>
      <c r="G230" s="2489"/>
      <c r="H230" s="2527" t="s">
        <v>91</v>
      </c>
      <c r="I230" s="2489"/>
      <c r="J230" s="2527" t="s">
        <v>92</v>
      </c>
      <c r="K230" s="2489"/>
      <c r="L230" s="2460" t="s">
        <v>93</v>
      </c>
      <c r="M230" s="2461"/>
      <c r="N230" s="2460" t="s">
        <v>94</v>
      </c>
      <c r="O230" s="2461"/>
      <c r="P230" s="2460" t="s">
        <v>95</v>
      </c>
      <c r="Q230" s="2461"/>
      <c r="R230" s="2460" t="s">
        <v>96</v>
      </c>
      <c r="S230" s="2461"/>
      <c r="T230" s="2527" t="s">
        <v>97</v>
      </c>
      <c r="U230" s="2489"/>
      <c r="V230" s="3135"/>
    </row>
    <row r="231" spans="1:22">
      <c r="A231" s="3133"/>
      <c r="B231" s="858" t="s">
        <v>112</v>
      </c>
      <c r="C231" s="414" t="s">
        <v>436</v>
      </c>
      <c r="D231" s="858" t="s">
        <v>112</v>
      </c>
      <c r="E231" s="414" t="s">
        <v>436</v>
      </c>
      <c r="F231" s="858" t="s">
        <v>112</v>
      </c>
      <c r="G231" s="414" t="s">
        <v>436</v>
      </c>
      <c r="H231" s="858" t="s">
        <v>112</v>
      </c>
      <c r="I231" s="414" t="s">
        <v>436</v>
      </c>
      <c r="J231" s="858" t="s">
        <v>112</v>
      </c>
      <c r="K231" s="414" t="s">
        <v>436</v>
      </c>
      <c r="L231" s="858" t="s">
        <v>112</v>
      </c>
      <c r="M231" s="414" t="s">
        <v>436</v>
      </c>
      <c r="N231" s="858" t="s">
        <v>112</v>
      </c>
      <c r="O231" s="414" t="s">
        <v>436</v>
      </c>
      <c r="P231" s="858" t="s">
        <v>112</v>
      </c>
      <c r="Q231" s="414" t="s">
        <v>436</v>
      </c>
      <c r="R231" s="858" t="s">
        <v>112</v>
      </c>
      <c r="S231" s="414" t="s">
        <v>436</v>
      </c>
      <c r="T231" s="858" t="s">
        <v>112</v>
      </c>
      <c r="U231" s="414" t="s">
        <v>436</v>
      </c>
      <c r="V231" s="3135"/>
    </row>
    <row r="232" spans="1:22">
      <c r="A232" s="678">
        <v>0</v>
      </c>
      <c r="B232" s="859">
        <v>11</v>
      </c>
      <c r="C232" s="860">
        <f t="shared" ref="C232:C242" si="116">B232/V232</f>
        <v>0.11702127659574468</v>
      </c>
      <c r="D232" s="859">
        <v>42</v>
      </c>
      <c r="E232" s="860">
        <f t="shared" ref="E232:E242" si="117">D232/V232</f>
        <v>0.44680851063829785</v>
      </c>
      <c r="F232" s="859" t="s">
        <v>114</v>
      </c>
      <c r="G232" s="874"/>
      <c r="H232" s="859">
        <v>12</v>
      </c>
      <c r="I232" s="860">
        <f>H232/V232</f>
        <v>0.1276595744680851</v>
      </c>
      <c r="J232" s="859" t="s">
        <v>114</v>
      </c>
      <c r="K232" s="874"/>
      <c r="L232" s="859" t="s">
        <v>114</v>
      </c>
      <c r="M232" s="874"/>
      <c r="N232" s="859">
        <v>0</v>
      </c>
      <c r="O232" s="860">
        <f t="shared" ref="O232:O242" si="118">N232/V232</f>
        <v>0</v>
      </c>
      <c r="P232" s="859" t="s">
        <v>114</v>
      </c>
      <c r="Q232" s="874"/>
      <c r="R232" s="859">
        <v>13</v>
      </c>
      <c r="S232" s="860">
        <f t="shared" ref="S232:S242" si="119">R232/V232</f>
        <v>0.13829787234042554</v>
      </c>
      <c r="T232" s="859" t="s">
        <v>114</v>
      </c>
      <c r="U232" s="860"/>
      <c r="V232" s="859">
        <v>94</v>
      </c>
    </row>
    <row r="233" spans="1:22">
      <c r="A233" s="861" t="s">
        <v>466</v>
      </c>
      <c r="B233" s="862" t="s">
        <v>114</v>
      </c>
      <c r="C233" s="831"/>
      <c r="D233" s="862">
        <v>13</v>
      </c>
      <c r="E233" s="831">
        <f t="shared" si="117"/>
        <v>0.35135135135135137</v>
      </c>
      <c r="F233" s="862">
        <v>0</v>
      </c>
      <c r="G233" s="831">
        <f t="shared" ref="G233" si="120">F233/V233</f>
        <v>0</v>
      </c>
      <c r="H233" s="862" t="s">
        <v>114</v>
      </c>
      <c r="I233" s="875"/>
      <c r="J233" s="862" t="s">
        <v>114</v>
      </c>
      <c r="K233" s="875"/>
      <c r="L233" s="862">
        <v>0</v>
      </c>
      <c r="M233" s="831">
        <f t="shared" ref="M233" si="121">L233/V233</f>
        <v>0</v>
      </c>
      <c r="N233" s="862">
        <v>0</v>
      </c>
      <c r="O233" s="831">
        <f t="shared" si="118"/>
        <v>0</v>
      </c>
      <c r="P233" s="862" t="s">
        <v>114</v>
      </c>
      <c r="Q233" s="875"/>
      <c r="R233" s="862" t="s">
        <v>114</v>
      </c>
      <c r="S233" s="831"/>
      <c r="T233" s="862" t="s">
        <v>114</v>
      </c>
      <c r="U233" s="831"/>
      <c r="V233" s="862">
        <v>37</v>
      </c>
    </row>
    <row r="234" spans="1:22">
      <c r="A234" s="678" t="s">
        <v>467</v>
      </c>
      <c r="B234" s="859">
        <v>25</v>
      </c>
      <c r="C234" s="826">
        <f t="shared" si="116"/>
        <v>0.22321428571428573</v>
      </c>
      <c r="D234" s="859">
        <v>41</v>
      </c>
      <c r="E234" s="826">
        <f t="shared" si="117"/>
        <v>0.36607142857142855</v>
      </c>
      <c r="F234" s="859" t="s">
        <v>114</v>
      </c>
      <c r="G234" s="876"/>
      <c r="H234" s="859">
        <v>14</v>
      </c>
      <c r="I234" s="826">
        <f t="shared" ref="I234:I242" si="122">H234/V234</f>
        <v>0.125</v>
      </c>
      <c r="J234" s="859" t="s">
        <v>114</v>
      </c>
      <c r="K234" s="876"/>
      <c r="L234" s="859" t="s">
        <v>114</v>
      </c>
      <c r="M234" s="876"/>
      <c r="N234" s="859" t="s">
        <v>114</v>
      </c>
      <c r="O234" s="826"/>
      <c r="P234" s="859" t="s">
        <v>114</v>
      </c>
      <c r="Q234" s="876"/>
      <c r="R234" s="859">
        <v>15</v>
      </c>
      <c r="S234" s="826">
        <f t="shared" si="119"/>
        <v>0.13392857142857142</v>
      </c>
      <c r="T234" s="859" t="s">
        <v>114</v>
      </c>
      <c r="U234" s="826"/>
      <c r="V234" s="859">
        <v>112</v>
      </c>
    </row>
    <row r="235" spans="1:22">
      <c r="A235" s="680" t="s">
        <v>468</v>
      </c>
      <c r="B235" s="862">
        <v>59</v>
      </c>
      <c r="C235" s="831">
        <f t="shared" si="116"/>
        <v>0.37341772151898733</v>
      </c>
      <c r="D235" s="862">
        <v>39</v>
      </c>
      <c r="E235" s="831">
        <f t="shared" si="117"/>
        <v>0.24683544303797469</v>
      </c>
      <c r="F235" s="862" t="s">
        <v>114</v>
      </c>
      <c r="G235" s="875"/>
      <c r="H235" s="862">
        <v>16</v>
      </c>
      <c r="I235" s="831">
        <f t="shared" si="122"/>
        <v>0.10126582278481013</v>
      </c>
      <c r="J235" s="862" t="s">
        <v>114</v>
      </c>
      <c r="K235" s="875"/>
      <c r="L235" s="862" t="s">
        <v>114</v>
      </c>
      <c r="M235" s="875"/>
      <c r="N235" s="862" t="s">
        <v>114</v>
      </c>
      <c r="O235" s="831"/>
      <c r="P235" s="862" t="s">
        <v>114</v>
      </c>
      <c r="Q235" s="875"/>
      <c r="R235" s="862">
        <v>16</v>
      </c>
      <c r="S235" s="831">
        <f t="shared" si="119"/>
        <v>0.10126582278481013</v>
      </c>
      <c r="T235" s="862" t="s">
        <v>114</v>
      </c>
      <c r="U235" s="831"/>
      <c r="V235" s="862">
        <v>158</v>
      </c>
    </row>
    <row r="236" spans="1:22">
      <c r="A236" s="678" t="s">
        <v>469</v>
      </c>
      <c r="B236" s="859">
        <v>68</v>
      </c>
      <c r="C236" s="826">
        <f t="shared" si="116"/>
        <v>0.24548736462093862</v>
      </c>
      <c r="D236" s="859">
        <v>62</v>
      </c>
      <c r="E236" s="826">
        <f t="shared" si="117"/>
        <v>0.22382671480144403</v>
      </c>
      <c r="F236" s="859" t="s">
        <v>114</v>
      </c>
      <c r="G236" s="876"/>
      <c r="H236" s="859">
        <v>44</v>
      </c>
      <c r="I236" s="826">
        <f t="shared" si="122"/>
        <v>0.1588447653429603</v>
      </c>
      <c r="J236" s="859">
        <v>29</v>
      </c>
      <c r="K236" s="826">
        <f t="shared" ref="K236:K242" si="123">J236/V236</f>
        <v>0.10469314079422383</v>
      </c>
      <c r="L236" s="859" t="s">
        <v>114</v>
      </c>
      <c r="M236" s="876"/>
      <c r="N236" s="859" t="s">
        <v>114</v>
      </c>
      <c r="O236" s="826"/>
      <c r="P236" s="859">
        <v>11</v>
      </c>
      <c r="Q236" s="826">
        <f t="shared" ref="Q236:Q242" si="124">P236/V236</f>
        <v>3.9711191335740074E-2</v>
      </c>
      <c r="R236" s="859">
        <v>37</v>
      </c>
      <c r="S236" s="826">
        <f t="shared" si="119"/>
        <v>0.13357400722021662</v>
      </c>
      <c r="T236" s="859" t="s">
        <v>114</v>
      </c>
      <c r="U236" s="826"/>
      <c r="V236" s="859">
        <v>277</v>
      </c>
    </row>
    <row r="237" spans="1:22">
      <c r="A237" s="680" t="s">
        <v>470</v>
      </c>
      <c r="B237" s="862">
        <v>211</v>
      </c>
      <c r="C237" s="831">
        <f t="shared" si="116"/>
        <v>0.30014224751066854</v>
      </c>
      <c r="D237" s="862">
        <v>192</v>
      </c>
      <c r="E237" s="831">
        <f t="shared" si="117"/>
        <v>0.27311522048364156</v>
      </c>
      <c r="F237" s="862">
        <v>17</v>
      </c>
      <c r="G237" s="831">
        <f t="shared" ref="G237:G242" si="125">F237/V237</f>
        <v>2.4182076813655761E-2</v>
      </c>
      <c r="H237" s="862">
        <v>82</v>
      </c>
      <c r="I237" s="831">
        <f t="shared" si="122"/>
        <v>0.11664295874822191</v>
      </c>
      <c r="J237" s="862">
        <v>96</v>
      </c>
      <c r="K237" s="831">
        <f t="shared" si="123"/>
        <v>0.13655761024182078</v>
      </c>
      <c r="L237" s="862" t="s">
        <v>114</v>
      </c>
      <c r="M237" s="875"/>
      <c r="N237" s="862" t="s">
        <v>114</v>
      </c>
      <c r="O237" s="831"/>
      <c r="P237" s="862">
        <v>26</v>
      </c>
      <c r="Q237" s="831">
        <f t="shared" si="124"/>
        <v>3.6984352773826459E-2</v>
      </c>
      <c r="R237" s="862">
        <v>51</v>
      </c>
      <c r="S237" s="831">
        <f t="shared" si="119"/>
        <v>7.254623044096728E-2</v>
      </c>
      <c r="T237" s="862">
        <v>15</v>
      </c>
      <c r="U237" s="831">
        <f t="shared" ref="U237:U242" si="126">T237/V237</f>
        <v>2.1337126600284494E-2</v>
      </c>
      <c r="V237" s="862">
        <v>703</v>
      </c>
    </row>
    <row r="238" spans="1:22">
      <c r="A238" s="678" t="s">
        <v>471</v>
      </c>
      <c r="B238" s="859">
        <v>442</v>
      </c>
      <c r="C238" s="826">
        <f t="shared" si="116"/>
        <v>0.35191082802547768</v>
      </c>
      <c r="D238" s="859">
        <v>271</v>
      </c>
      <c r="E238" s="826">
        <f t="shared" si="117"/>
        <v>0.21576433121019109</v>
      </c>
      <c r="F238" s="859">
        <v>36</v>
      </c>
      <c r="G238" s="826">
        <f t="shared" si="125"/>
        <v>2.8662420382165606E-2</v>
      </c>
      <c r="H238" s="859">
        <v>143</v>
      </c>
      <c r="I238" s="826">
        <f t="shared" si="122"/>
        <v>0.11385350318471338</v>
      </c>
      <c r="J238" s="859">
        <v>210</v>
      </c>
      <c r="K238" s="826">
        <f t="shared" si="123"/>
        <v>0.16719745222929935</v>
      </c>
      <c r="L238" s="859">
        <v>19</v>
      </c>
      <c r="M238" s="826">
        <f t="shared" ref="M238" si="127">L238/V238</f>
        <v>1.5127388535031847E-2</v>
      </c>
      <c r="N238" s="859">
        <v>15</v>
      </c>
      <c r="O238" s="826">
        <f t="shared" si="118"/>
        <v>1.194267515923567E-2</v>
      </c>
      <c r="P238" s="859">
        <v>27</v>
      </c>
      <c r="Q238" s="826">
        <f t="shared" si="124"/>
        <v>2.1496815286624203E-2</v>
      </c>
      <c r="R238" s="859">
        <v>75</v>
      </c>
      <c r="S238" s="826">
        <f t="shared" si="119"/>
        <v>5.9713375796178345E-2</v>
      </c>
      <c r="T238" s="859">
        <v>18</v>
      </c>
      <c r="U238" s="826">
        <f t="shared" si="126"/>
        <v>1.4331210191082803E-2</v>
      </c>
      <c r="V238" s="852">
        <v>1256</v>
      </c>
    </row>
    <row r="239" spans="1:22">
      <c r="A239" s="680" t="s">
        <v>472</v>
      </c>
      <c r="B239" s="862">
        <v>512</v>
      </c>
      <c r="C239" s="831">
        <f t="shared" si="116"/>
        <v>0.31900311526479752</v>
      </c>
      <c r="D239" s="862">
        <v>355</v>
      </c>
      <c r="E239" s="831">
        <f t="shared" si="117"/>
        <v>0.22118380062305296</v>
      </c>
      <c r="F239" s="862">
        <v>57</v>
      </c>
      <c r="G239" s="831">
        <f t="shared" si="125"/>
        <v>3.5514018691588788E-2</v>
      </c>
      <c r="H239" s="862">
        <v>240</v>
      </c>
      <c r="I239" s="831">
        <f t="shared" si="122"/>
        <v>0.14953271028037382</v>
      </c>
      <c r="J239" s="862">
        <v>297</v>
      </c>
      <c r="K239" s="831">
        <f t="shared" si="123"/>
        <v>0.18504672897196262</v>
      </c>
      <c r="L239" s="862" t="s">
        <v>114</v>
      </c>
      <c r="M239" s="875"/>
      <c r="N239" s="862">
        <v>13</v>
      </c>
      <c r="O239" s="831">
        <f t="shared" si="118"/>
        <v>8.0996884735202498E-3</v>
      </c>
      <c r="P239" s="862">
        <v>35</v>
      </c>
      <c r="Q239" s="831">
        <f t="shared" si="124"/>
        <v>2.1806853582554516E-2</v>
      </c>
      <c r="R239" s="862">
        <v>62</v>
      </c>
      <c r="S239" s="831">
        <f t="shared" si="119"/>
        <v>3.8629283489096576E-2</v>
      </c>
      <c r="T239" s="862">
        <v>26</v>
      </c>
      <c r="U239" s="831">
        <f t="shared" si="126"/>
        <v>1.61993769470405E-2</v>
      </c>
      <c r="V239" s="854">
        <v>1605</v>
      </c>
    </row>
    <row r="240" spans="1:22">
      <c r="A240" s="678" t="s">
        <v>473</v>
      </c>
      <c r="B240" s="859">
        <v>504</v>
      </c>
      <c r="C240" s="826">
        <f t="shared" si="116"/>
        <v>0.23140495867768596</v>
      </c>
      <c r="D240" s="859">
        <v>334</v>
      </c>
      <c r="E240" s="826">
        <f t="shared" si="117"/>
        <v>0.15335169880624427</v>
      </c>
      <c r="F240" s="859">
        <v>147</v>
      </c>
      <c r="G240" s="826">
        <f t="shared" si="125"/>
        <v>6.7493112947658404E-2</v>
      </c>
      <c r="H240" s="859">
        <v>328</v>
      </c>
      <c r="I240" s="826">
        <f t="shared" si="122"/>
        <v>0.15059687786960516</v>
      </c>
      <c r="J240" s="859">
        <v>686</v>
      </c>
      <c r="K240" s="826">
        <f t="shared" si="123"/>
        <v>0.31496786042240588</v>
      </c>
      <c r="L240" s="859">
        <v>12</v>
      </c>
      <c r="M240" s="826">
        <f t="shared" ref="M240" si="128">L240/V240</f>
        <v>5.5096418732782371E-3</v>
      </c>
      <c r="N240" s="859">
        <v>13</v>
      </c>
      <c r="O240" s="826">
        <f t="shared" si="118"/>
        <v>5.9687786960514232E-3</v>
      </c>
      <c r="P240" s="859">
        <v>68</v>
      </c>
      <c r="Q240" s="826">
        <f t="shared" si="124"/>
        <v>3.1221303948576674E-2</v>
      </c>
      <c r="R240" s="859">
        <v>48</v>
      </c>
      <c r="S240" s="826">
        <f t="shared" si="119"/>
        <v>2.2038567493112948E-2</v>
      </c>
      <c r="T240" s="859">
        <v>38</v>
      </c>
      <c r="U240" s="826">
        <f t="shared" si="126"/>
        <v>1.7447199265381085E-2</v>
      </c>
      <c r="V240" s="852">
        <v>2178</v>
      </c>
    </row>
    <row r="241" spans="1:22" ht="13.5" thickBot="1">
      <c r="A241" s="680" t="s">
        <v>464</v>
      </c>
      <c r="B241" s="863">
        <v>823</v>
      </c>
      <c r="C241" s="846">
        <f t="shared" si="116"/>
        <v>0.23683453237410071</v>
      </c>
      <c r="D241" s="863">
        <v>251</v>
      </c>
      <c r="E241" s="846">
        <f t="shared" si="117"/>
        <v>7.2230215827338129E-2</v>
      </c>
      <c r="F241" s="863">
        <v>348</v>
      </c>
      <c r="G241" s="846">
        <f t="shared" si="125"/>
        <v>0.10014388489208634</v>
      </c>
      <c r="H241" s="863">
        <v>392</v>
      </c>
      <c r="I241" s="846">
        <f t="shared" si="122"/>
        <v>0.11280575539568345</v>
      </c>
      <c r="J241" s="855">
        <v>1516</v>
      </c>
      <c r="K241" s="846">
        <f t="shared" si="123"/>
        <v>0.43625899280575542</v>
      </c>
      <c r="L241" s="863" t="s">
        <v>114</v>
      </c>
      <c r="M241" s="877"/>
      <c r="N241" s="863" t="s">
        <v>114</v>
      </c>
      <c r="O241" s="846"/>
      <c r="P241" s="863">
        <v>79</v>
      </c>
      <c r="Q241" s="846">
        <f t="shared" si="124"/>
        <v>2.2733812949640289E-2</v>
      </c>
      <c r="R241" s="863">
        <v>21</v>
      </c>
      <c r="S241" s="846">
        <f t="shared" si="119"/>
        <v>6.0431654676258995E-3</v>
      </c>
      <c r="T241" s="863">
        <v>32</v>
      </c>
      <c r="U241" s="846">
        <f t="shared" si="126"/>
        <v>9.2086330935251797E-3</v>
      </c>
      <c r="V241" s="855">
        <v>3475</v>
      </c>
    </row>
    <row r="242" spans="1:22">
      <c r="A242" s="213" t="s">
        <v>115</v>
      </c>
      <c r="B242" s="856">
        <v>2663</v>
      </c>
      <c r="C242" s="850">
        <f t="shared" si="116"/>
        <v>0.26912582112177869</v>
      </c>
      <c r="D242" s="857">
        <v>1600</v>
      </c>
      <c r="E242" s="850">
        <f t="shared" si="117"/>
        <v>0.1616978271854472</v>
      </c>
      <c r="F242" s="864">
        <v>620</v>
      </c>
      <c r="G242" s="850">
        <f t="shared" si="125"/>
        <v>6.265790803436079E-2</v>
      </c>
      <c r="H242" s="857">
        <v>1275</v>
      </c>
      <c r="I242" s="850">
        <f t="shared" si="122"/>
        <v>0.12885295603840324</v>
      </c>
      <c r="J242" s="857">
        <v>2857</v>
      </c>
      <c r="K242" s="850">
        <f t="shared" si="123"/>
        <v>0.28873168266801413</v>
      </c>
      <c r="L242" s="864">
        <v>72</v>
      </c>
      <c r="M242" s="850">
        <f t="shared" ref="M242" si="129">L242/V242</f>
        <v>7.276402223345124E-3</v>
      </c>
      <c r="N242" s="864">
        <v>60</v>
      </c>
      <c r="O242" s="850">
        <f t="shared" si="118"/>
        <v>6.0636685194542699E-3</v>
      </c>
      <c r="P242" s="864">
        <v>258</v>
      </c>
      <c r="Q242" s="850">
        <f t="shared" si="124"/>
        <v>2.607377463365336E-2</v>
      </c>
      <c r="R242" s="864">
        <v>346</v>
      </c>
      <c r="S242" s="850">
        <f t="shared" si="119"/>
        <v>3.4967155128852956E-2</v>
      </c>
      <c r="T242" s="864">
        <v>144</v>
      </c>
      <c r="U242" s="850">
        <f t="shared" si="126"/>
        <v>1.4552804446690248E-2</v>
      </c>
      <c r="V242" s="857">
        <v>9895</v>
      </c>
    </row>
    <row r="243" spans="1:22">
      <c r="A243" s="3128" t="s">
        <v>153</v>
      </c>
      <c r="B243" s="3129"/>
      <c r="C243" s="3129"/>
      <c r="D243" s="3129"/>
      <c r="E243" s="3129"/>
      <c r="F243" s="3129"/>
      <c r="G243" s="3129"/>
      <c r="H243" s="3129"/>
      <c r="I243" s="3129"/>
      <c r="J243" s="3129"/>
      <c r="K243" s="3129"/>
      <c r="L243" s="3129"/>
      <c r="M243" s="3129"/>
      <c r="N243" s="3129"/>
      <c r="O243" s="3129"/>
      <c r="P243" s="3129"/>
      <c r="Q243" s="3129"/>
      <c r="R243" s="3129"/>
      <c r="S243" s="3129"/>
      <c r="T243" s="3129"/>
      <c r="U243" s="3129"/>
      <c r="V243" s="3130"/>
    </row>
    <row r="245" spans="1:22">
      <c r="A245" s="2464" t="s">
        <v>418</v>
      </c>
      <c r="B245" s="2464"/>
      <c r="C245" s="2464"/>
      <c r="D245" s="2464"/>
      <c r="E245" s="2464"/>
      <c r="F245" s="2464"/>
      <c r="G245" s="2464"/>
      <c r="H245" s="2464"/>
      <c r="I245" s="2464"/>
      <c r="J245" s="2464"/>
      <c r="K245" s="2464"/>
      <c r="L245" s="2464"/>
      <c r="M245" s="2464"/>
      <c r="N245" s="2464"/>
      <c r="O245" s="2464"/>
      <c r="P245" s="2464"/>
      <c r="Q245" s="2464"/>
      <c r="R245" s="2464"/>
      <c r="S245" s="2464"/>
      <c r="T245" s="2464"/>
      <c r="U245" s="2464"/>
    </row>
    <row r="248" spans="1:22" ht="14">
      <c r="A248" s="2606" t="s">
        <v>481</v>
      </c>
      <c r="B248" s="2606"/>
      <c r="C248" s="2606"/>
      <c r="D248" s="2606"/>
      <c r="E248" s="2606"/>
      <c r="F248" s="2606"/>
      <c r="G248" s="2606"/>
      <c r="H248" s="2606"/>
      <c r="I248" s="2606"/>
      <c r="J248" s="2606"/>
      <c r="K248" s="2606"/>
      <c r="L248" s="2606"/>
      <c r="M248" s="2606"/>
      <c r="N248" s="2606"/>
      <c r="O248" s="2606"/>
      <c r="P248" s="2606"/>
      <c r="Q248" s="2606"/>
      <c r="R248" s="2606"/>
      <c r="S248" s="2606"/>
      <c r="T248" s="2606"/>
      <c r="U248" s="2606"/>
    </row>
    <row r="250" spans="1:22">
      <c r="A250" s="3131" t="s">
        <v>434</v>
      </c>
      <c r="B250" s="2523" t="s">
        <v>435</v>
      </c>
      <c r="C250" s="2524"/>
      <c r="D250" s="2524"/>
      <c r="E250" s="2524"/>
      <c r="F250" s="2524"/>
      <c r="G250" s="2524"/>
      <c r="H250" s="2524"/>
      <c r="I250" s="2524"/>
      <c r="J250" s="2524"/>
      <c r="K250" s="2524"/>
      <c r="L250" s="2524"/>
      <c r="M250" s="2524"/>
      <c r="N250" s="2524"/>
      <c r="O250" s="2524"/>
      <c r="P250" s="2524"/>
      <c r="Q250" s="2524"/>
      <c r="R250" s="2524"/>
      <c r="S250" s="2524"/>
      <c r="T250" s="2524"/>
      <c r="U250" s="3134"/>
      <c r="V250" s="3135" t="s">
        <v>115</v>
      </c>
    </row>
    <row r="251" spans="1:22">
      <c r="A251" s="3132"/>
      <c r="B251" s="2527" t="s">
        <v>89</v>
      </c>
      <c r="C251" s="2489"/>
      <c r="D251" s="2527" t="s">
        <v>85</v>
      </c>
      <c r="E251" s="2489"/>
      <c r="F251" s="2527" t="s">
        <v>90</v>
      </c>
      <c r="G251" s="2489"/>
      <c r="H251" s="2527" t="s">
        <v>91</v>
      </c>
      <c r="I251" s="2489"/>
      <c r="J251" s="2527" t="s">
        <v>92</v>
      </c>
      <c r="K251" s="2489"/>
      <c r="L251" s="2460" t="s">
        <v>93</v>
      </c>
      <c r="M251" s="2461"/>
      <c r="N251" s="2460" t="s">
        <v>94</v>
      </c>
      <c r="O251" s="2461"/>
      <c r="P251" s="2460" t="s">
        <v>95</v>
      </c>
      <c r="Q251" s="2461"/>
      <c r="R251" s="2460" t="s">
        <v>96</v>
      </c>
      <c r="S251" s="2461"/>
      <c r="T251" s="2527" t="s">
        <v>97</v>
      </c>
      <c r="U251" s="2489"/>
      <c r="V251" s="3135"/>
    </row>
    <row r="252" spans="1:22">
      <c r="A252" s="3133"/>
      <c r="B252" s="858" t="s">
        <v>112</v>
      </c>
      <c r="C252" s="414" t="s">
        <v>436</v>
      </c>
      <c r="D252" s="858" t="s">
        <v>112</v>
      </c>
      <c r="E252" s="414" t="s">
        <v>436</v>
      </c>
      <c r="F252" s="858" t="s">
        <v>112</v>
      </c>
      <c r="G252" s="414" t="s">
        <v>436</v>
      </c>
      <c r="H252" s="858" t="s">
        <v>112</v>
      </c>
      <c r="I252" s="414" t="s">
        <v>436</v>
      </c>
      <c r="J252" s="858" t="s">
        <v>112</v>
      </c>
      <c r="K252" s="414" t="s">
        <v>436</v>
      </c>
      <c r="L252" s="858" t="s">
        <v>112</v>
      </c>
      <c r="M252" s="414" t="s">
        <v>436</v>
      </c>
      <c r="N252" s="858" t="s">
        <v>112</v>
      </c>
      <c r="O252" s="414" t="s">
        <v>436</v>
      </c>
      <c r="P252" s="858" t="s">
        <v>112</v>
      </c>
      <c r="Q252" s="414" t="s">
        <v>436</v>
      </c>
      <c r="R252" s="858" t="s">
        <v>112</v>
      </c>
      <c r="S252" s="414" t="s">
        <v>436</v>
      </c>
      <c r="T252" s="858" t="s">
        <v>112</v>
      </c>
      <c r="U252" s="414" t="s">
        <v>436</v>
      </c>
      <c r="V252" s="3135"/>
    </row>
    <row r="253" spans="1:22">
      <c r="A253" s="678">
        <v>0</v>
      </c>
      <c r="B253" s="859" t="s">
        <v>114</v>
      </c>
      <c r="C253" s="860"/>
      <c r="D253" s="859">
        <v>46</v>
      </c>
      <c r="E253" s="860">
        <f>D253/V253</f>
        <v>0.41818181818181815</v>
      </c>
      <c r="F253" s="859" t="s">
        <v>114</v>
      </c>
      <c r="G253" s="874"/>
      <c r="H253" s="859">
        <v>17</v>
      </c>
      <c r="I253" s="860">
        <f>H253/V253</f>
        <v>0.15454545454545454</v>
      </c>
      <c r="J253" s="859" t="s">
        <v>114</v>
      </c>
      <c r="K253" s="874"/>
      <c r="L253" s="859">
        <v>13</v>
      </c>
      <c r="M253" s="860">
        <f t="shared" ref="M253" si="130">L253/V253</f>
        <v>0.11818181818181818</v>
      </c>
      <c r="N253" s="859">
        <v>0</v>
      </c>
      <c r="O253" s="860">
        <f t="shared" ref="O253:O263" si="131">N253/V253</f>
        <v>0</v>
      </c>
      <c r="P253" s="859" t="s">
        <v>114</v>
      </c>
      <c r="Q253" s="874"/>
      <c r="R253" s="859">
        <v>11</v>
      </c>
      <c r="S253" s="860">
        <f t="shared" ref="S253:S263" si="132">R253/V253</f>
        <v>0.1</v>
      </c>
      <c r="T253" s="859" t="s">
        <v>114</v>
      </c>
      <c r="U253" s="860"/>
      <c r="V253" s="859">
        <v>110</v>
      </c>
    </row>
    <row r="254" spans="1:22">
      <c r="A254" s="861" t="s">
        <v>466</v>
      </c>
      <c r="B254" s="862" t="s">
        <v>114</v>
      </c>
      <c r="C254" s="875"/>
      <c r="D254" s="862">
        <v>12</v>
      </c>
      <c r="E254" s="831">
        <f t="shared" ref="E254:E263" si="133">D254/V254</f>
        <v>0.42857142857142855</v>
      </c>
      <c r="F254" s="862" t="s">
        <v>114</v>
      </c>
      <c r="G254" s="875"/>
      <c r="H254" s="862" t="s">
        <v>114</v>
      </c>
      <c r="I254" s="875"/>
      <c r="J254" s="862" t="s">
        <v>114</v>
      </c>
      <c r="K254" s="875"/>
      <c r="L254" s="862" t="s">
        <v>114</v>
      </c>
      <c r="M254" s="875"/>
      <c r="N254" s="862">
        <v>0</v>
      </c>
      <c r="O254" s="831">
        <f t="shared" si="131"/>
        <v>0</v>
      </c>
      <c r="P254" s="862" t="s">
        <v>114</v>
      </c>
      <c r="Q254" s="875"/>
      <c r="R254" s="862" t="s">
        <v>114</v>
      </c>
      <c r="S254" s="831"/>
      <c r="T254" s="862">
        <v>0</v>
      </c>
      <c r="U254" s="831">
        <f t="shared" ref="U254:U263" si="134">T254/V254</f>
        <v>0</v>
      </c>
      <c r="V254" s="862">
        <v>28</v>
      </c>
    </row>
    <row r="255" spans="1:22">
      <c r="A255" s="678" t="s">
        <v>467</v>
      </c>
      <c r="B255" s="859">
        <v>25</v>
      </c>
      <c r="C255" s="826">
        <f t="shared" ref="C255:C263" si="135">B255/V255</f>
        <v>0.22935779816513763</v>
      </c>
      <c r="D255" s="859">
        <v>36</v>
      </c>
      <c r="E255" s="826">
        <f t="shared" si="133"/>
        <v>0.33027522935779818</v>
      </c>
      <c r="F255" s="859" t="s">
        <v>114</v>
      </c>
      <c r="G255" s="876"/>
      <c r="H255" s="859">
        <v>16</v>
      </c>
      <c r="I255" s="826">
        <f t="shared" ref="I255:I263" si="136">H255/V255</f>
        <v>0.14678899082568808</v>
      </c>
      <c r="J255" s="859" t="s">
        <v>114</v>
      </c>
      <c r="K255" s="876"/>
      <c r="L255" s="859" t="s">
        <v>114</v>
      </c>
      <c r="M255" s="876"/>
      <c r="N255" s="859" t="s">
        <v>114</v>
      </c>
      <c r="O255" s="826"/>
      <c r="P255" s="859" t="s">
        <v>114</v>
      </c>
      <c r="Q255" s="876"/>
      <c r="R255" s="859">
        <v>13</v>
      </c>
      <c r="S255" s="826">
        <f t="shared" si="132"/>
        <v>0.11926605504587157</v>
      </c>
      <c r="T255" s="859" t="s">
        <v>114</v>
      </c>
      <c r="U255" s="826"/>
      <c r="V255" s="859">
        <v>109</v>
      </c>
    </row>
    <row r="256" spans="1:22">
      <c r="A256" s="680" t="s">
        <v>468</v>
      </c>
      <c r="B256" s="862">
        <v>45</v>
      </c>
      <c r="C256" s="831">
        <f t="shared" si="135"/>
        <v>0.31690140845070425</v>
      </c>
      <c r="D256" s="862">
        <v>36</v>
      </c>
      <c r="E256" s="831">
        <f t="shared" si="133"/>
        <v>0.25352112676056338</v>
      </c>
      <c r="F256" s="862" t="s">
        <v>114</v>
      </c>
      <c r="G256" s="875"/>
      <c r="H256" s="862">
        <v>20</v>
      </c>
      <c r="I256" s="831">
        <f t="shared" si="136"/>
        <v>0.14084507042253522</v>
      </c>
      <c r="J256" s="862" t="s">
        <v>114</v>
      </c>
      <c r="K256" s="875"/>
      <c r="L256" s="862" t="s">
        <v>114</v>
      </c>
      <c r="M256" s="875"/>
      <c r="N256" s="862">
        <v>0</v>
      </c>
      <c r="O256" s="831">
        <f t="shared" si="131"/>
        <v>0</v>
      </c>
      <c r="P256" s="862" t="s">
        <v>114</v>
      </c>
      <c r="Q256" s="875"/>
      <c r="R256" s="862">
        <v>18</v>
      </c>
      <c r="S256" s="831">
        <f t="shared" si="132"/>
        <v>0.12676056338028169</v>
      </c>
      <c r="T256" s="862" t="s">
        <v>114</v>
      </c>
      <c r="U256" s="831"/>
      <c r="V256" s="862">
        <v>142</v>
      </c>
    </row>
    <row r="257" spans="1:22">
      <c r="A257" s="678" t="s">
        <v>469</v>
      </c>
      <c r="B257" s="859">
        <v>80</v>
      </c>
      <c r="C257" s="826">
        <f t="shared" si="135"/>
        <v>0.27681660899653981</v>
      </c>
      <c r="D257" s="859">
        <v>79</v>
      </c>
      <c r="E257" s="826">
        <f t="shared" si="133"/>
        <v>0.27335640138408307</v>
      </c>
      <c r="F257" s="859" t="s">
        <v>114</v>
      </c>
      <c r="G257" s="876"/>
      <c r="H257" s="859">
        <v>47</v>
      </c>
      <c r="I257" s="826">
        <f t="shared" si="136"/>
        <v>0.16262975778546712</v>
      </c>
      <c r="J257" s="859">
        <v>19</v>
      </c>
      <c r="K257" s="826">
        <f t="shared" ref="K257:K263" si="137">J257/V257</f>
        <v>6.5743944636678195E-2</v>
      </c>
      <c r="L257" s="859" t="s">
        <v>114</v>
      </c>
      <c r="M257" s="876"/>
      <c r="N257" s="859" t="s">
        <v>114</v>
      </c>
      <c r="O257" s="826"/>
      <c r="P257" s="859">
        <v>10</v>
      </c>
      <c r="Q257" s="826">
        <f t="shared" ref="Q257:Q263" si="138">P257/V257</f>
        <v>3.4602076124567477E-2</v>
      </c>
      <c r="R257" s="859">
        <v>32</v>
      </c>
      <c r="S257" s="826">
        <f t="shared" si="132"/>
        <v>0.11072664359861592</v>
      </c>
      <c r="T257" s="859" t="s">
        <v>114</v>
      </c>
      <c r="U257" s="826"/>
      <c r="V257" s="859">
        <v>289</v>
      </c>
    </row>
    <row r="258" spans="1:22">
      <c r="A258" s="680" t="s">
        <v>470</v>
      </c>
      <c r="B258" s="862">
        <v>205</v>
      </c>
      <c r="C258" s="831">
        <f t="shared" si="135"/>
        <v>0.30688622754491018</v>
      </c>
      <c r="D258" s="862">
        <v>177</v>
      </c>
      <c r="E258" s="831">
        <f t="shared" si="133"/>
        <v>0.26497005988023953</v>
      </c>
      <c r="F258" s="862">
        <v>23</v>
      </c>
      <c r="G258" s="831">
        <f t="shared" ref="G258:G263" si="139">F258/V258</f>
        <v>3.4431137724550899E-2</v>
      </c>
      <c r="H258" s="862">
        <v>83</v>
      </c>
      <c r="I258" s="831">
        <f t="shared" si="136"/>
        <v>0.12425149700598802</v>
      </c>
      <c r="J258" s="862">
        <v>91</v>
      </c>
      <c r="K258" s="831">
        <f t="shared" si="137"/>
        <v>0.13622754491017963</v>
      </c>
      <c r="L258" s="862">
        <v>10</v>
      </c>
      <c r="M258" s="831">
        <f t="shared" ref="M258:M259" si="140">L258/V258</f>
        <v>1.4970059880239521E-2</v>
      </c>
      <c r="N258" s="862" t="s">
        <v>114</v>
      </c>
      <c r="O258" s="831"/>
      <c r="P258" s="862">
        <v>20</v>
      </c>
      <c r="Q258" s="831">
        <f t="shared" si="138"/>
        <v>2.9940119760479042E-2</v>
      </c>
      <c r="R258" s="862">
        <v>43</v>
      </c>
      <c r="S258" s="831">
        <f t="shared" si="132"/>
        <v>6.4371257485029934E-2</v>
      </c>
      <c r="T258" s="862" t="s">
        <v>114</v>
      </c>
      <c r="U258" s="831"/>
      <c r="V258" s="862">
        <v>668</v>
      </c>
    </row>
    <row r="259" spans="1:22">
      <c r="A259" s="678" t="s">
        <v>471</v>
      </c>
      <c r="B259" s="859">
        <v>403</v>
      </c>
      <c r="C259" s="826">
        <f t="shared" si="135"/>
        <v>0.33196046128500822</v>
      </c>
      <c r="D259" s="859">
        <v>276</v>
      </c>
      <c r="E259" s="826">
        <f t="shared" si="133"/>
        <v>0.22734761120263591</v>
      </c>
      <c r="F259" s="859">
        <v>50</v>
      </c>
      <c r="G259" s="826">
        <f t="shared" si="139"/>
        <v>4.118616144975288E-2</v>
      </c>
      <c r="H259" s="859">
        <v>140</v>
      </c>
      <c r="I259" s="826">
        <f t="shared" si="136"/>
        <v>0.11532125205930807</v>
      </c>
      <c r="J259" s="859">
        <v>193</v>
      </c>
      <c r="K259" s="826">
        <f t="shared" si="137"/>
        <v>0.15897858319604613</v>
      </c>
      <c r="L259" s="859">
        <v>16</v>
      </c>
      <c r="M259" s="826">
        <f t="shared" si="140"/>
        <v>1.3179571663920923E-2</v>
      </c>
      <c r="N259" s="859">
        <v>11</v>
      </c>
      <c r="O259" s="826">
        <f t="shared" si="131"/>
        <v>9.0609555189456337E-3</v>
      </c>
      <c r="P259" s="859">
        <v>39</v>
      </c>
      <c r="Q259" s="826">
        <f t="shared" si="138"/>
        <v>3.2125205930807248E-2</v>
      </c>
      <c r="R259" s="859">
        <v>68</v>
      </c>
      <c r="S259" s="826">
        <f t="shared" si="132"/>
        <v>5.6013179571663921E-2</v>
      </c>
      <c r="T259" s="859">
        <v>18</v>
      </c>
      <c r="U259" s="826">
        <f t="shared" si="134"/>
        <v>1.4827018121911038E-2</v>
      </c>
      <c r="V259" s="852">
        <v>1214</v>
      </c>
    </row>
    <row r="260" spans="1:22">
      <c r="A260" s="680" t="s">
        <v>472</v>
      </c>
      <c r="B260" s="862">
        <v>398</v>
      </c>
      <c r="C260" s="831">
        <f t="shared" si="135"/>
        <v>0.27754532775453278</v>
      </c>
      <c r="D260" s="862">
        <v>331</v>
      </c>
      <c r="E260" s="831">
        <f t="shared" si="133"/>
        <v>0.2308228730822873</v>
      </c>
      <c r="F260" s="862">
        <v>76</v>
      </c>
      <c r="G260" s="831">
        <f t="shared" si="139"/>
        <v>5.2998605299860529E-2</v>
      </c>
      <c r="H260" s="862">
        <v>226</v>
      </c>
      <c r="I260" s="831">
        <f t="shared" si="136"/>
        <v>0.15760111576011157</v>
      </c>
      <c r="J260" s="862">
        <v>265</v>
      </c>
      <c r="K260" s="831">
        <f t="shared" si="137"/>
        <v>0.18479776847977686</v>
      </c>
      <c r="L260" s="862" t="s">
        <v>114</v>
      </c>
      <c r="M260" s="875"/>
      <c r="N260" s="862">
        <v>12</v>
      </c>
      <c r="O260" s="831">
        <f t="shared" si="131"/>
        <v>8.368200836820083E-3</v>
      </c>
      <c r="P260" s="862">
        <v>33</v>
      </c>
      <c r="Q260" s="831">
        <f t="shared" si="138"/>
        <v>2.3012552301255231E-2</v>
      </c>
      <c r="R260" s="862">
        <v>65</v>
      </c>
      <c r="S260" s="831">
        <f t="shared" si="132"/>
        <v>4.5327754532775454E-2</v>
      </c>
      <c r="T260" s="862">
        <v>20</v>
      </c>
      <c r="U260" s="831">
        <f t="shared" si="134"/>
        <v>1.3947001394700139E-2</v>
      </c>
      <c r="V260" s="854">
        <v>1434</v>
      </c>
    </row>
    <row r="261" spans="1:22">
      <c r="A261" s="678" t="s">
        <v>473</v>
      </c>
      <c r="B261" s="859">
        <v>630</v>
      </c>
      <c r="C261" s="826">
        <f t="shared" si="135"/>
        <v>0.26239067055393583</v>
      </c>
      <c r="D261" s="859">
        <v>365</v>
      </c>
      <c r="E261" s="826">
        <f t="shared" si="133"/>
        <v>0.15201999167013744</v>
      </c>
      <c r="F261" s="859">
        <v>131</v>
      </c>
      <c r="G261" s="826">
        <f t="shared" si="139"/>
        <v>5.4560599750104126E-2</v>
      </c>
      <c r="H261" s="859">
        <v>354</v>
      </c>
      <c r="I261" s="826">
        <f t="shared" si="136"/>
        <v>0.14743856726364016</v>
      </c>
      <c r="J261" s="859">
        <v>736</v>
      </c>
      <c r="K261" s="826">
        <f t="shared" si="137"/>
        <v>0.30653894210745525</v>
      </c>
      <c r="L261" s="859">
        <v>16</v>
      </c>
      <c r="M261" s="826">
        <f t="shared" ref="M261" si="141">L261/V261</f>
        <v>6.6638900458142443E-3</v>
      </c>
      <c r="N261" s="859">
        <v>12</v>
      </c>
      <c r="O261" s="826">
        <f t="shared" si="131"/>
        <v>4.9979175343606835E-3</v>
      </c>
      <c r="P261" s="859">
        <v>62</v>
      </c>
      <c r="Q261" s="826">
        <f t="shared" si="138"/>
        <v>2.5822573927530196E-2</v>
      </c>
      <c r="R261" s="859">
        <v>52</v>
      </c>
      <c r="S261" s="826">
        <f t="shared" si="132"/>
        <v>2.1657642648896292E-2</v>
      </c>
      <c r="T261" s="859">
        <v>43</v>
      </c>
      <c r="U261" s="826">
        <f t="shared" si="134"/>
        <v>1.7909204498125782E-2</v>
      </c>
      <c r="V261" s="852">
        <v>2401</v>
      </c>
    </row>
    <row r="262" spans="1:22" ht="13.5" thickBot="1">
      <c r="A262" s="680" t="s">
        <v>464</v>
      </c>
      <c r="B262" s="863">
        <v>772</v>
      </c>
      <c r="C262" s="846">
        <f t="shared" si="135"/>
        <v>0.24004975124378108</v>
      </c>
      <c r="D262" s="863">
        <v>209</v>
      </c>
      <c r="E262" s="846">
        <f t="shared" si="133"/>
        <v>6.4987562189054729E-2</v>
      </c>
      <c r="F262" s="863">
        <v>298</v>
      </c>
      <c r="G262" s="846">
        <f t="shared" si="139"/>
        <v>9.2661691542288552E-2</v>
      </c>
      <c r="H262" s="863">
        <v>339</v>
      </c>
      <c r="I262" s="846">
        <f t="shared" si="136"/>
        <v>0.10541044776119403</v>
      </c>
      <c r="J262" s="855">
        <v>1442</v>
      </c>
      <c r="K262" s="846">
        <f t="shared" si="137"/>
        <v>0.44838308457711445</v>
      </c>
      <c r="L262" s="863" t="s">
        <v>114</v>
      </c>
      <c r="M262" s="877"/>
      <c r="N262" s="863" t="s">
        <v>114</v>
      </c>
      <c r="O262" s="846"/>
      <c r="P262" s="863">
        <v>107</v>
      </c>
      <c r="Q262" s="846">
        <f t="shared" si="138"/>
        <v>3.3271144278606966E-2</v>
      </c>
      <c r="R262" s="863">
        <v>19</v>
      </c>
      <c r="S262" s="846">
        <f t="shared" si="132"/>
        <v>5.9079601990049751E-3</v>
      </c>
      <c r="T262" s="863">
        <v>18</v>
      </c>
      <c r="U262" s="846">
        <f t="shared" si="134"/>
        <v>5.597014925373134E-3</v>
      </c>
      <c r="V262" s="855">
        <v>3216</v>
      </c>
    </row>
    <row r="263" spans="1:22">
      <c r="A263" s="213" t="s">
        <v>115</v>
      </c>
      <c r="B263" s="856">
        <v>2568</v>
      </c>
      <c r="C263" s="850">
        <f t="shared" si="135"/>
        <v>0.26719384039121841</v>
      </c>
      <c r="D263" s="857">
        <v>1567</v>
      </c>
      <c r="E263" s="850">
        <f t="shared" si="133"/>
        <v>0.16304234731037354</v>
      </c>
      <c r="F263" s="864">
        <v>596</v>
      </c>
      <c r="G263" s="850">
        <f t="shared" si="139"/>
        <v>6.2012277598584957E-2</v>
      </c>
      <c r="H263" s="857">
        <v>1245</v>
      </c>
      <c r="I263" s="850">
        <f t="shared" si="136"/>
        <v>0.12953906981583602</v>
      </c>
      <c r="J263" s="857">
        <v>2775</v>
      </c>
      <c r="K263" s="850">
        <f t="shared" si="137"/>
        <v>0.2887316616377068</v>
      </c>
      <c r="L263" s="864">
        <v>84</v>
      </c>
      <c r="M263" s="850">
        <f t="shared" ref="M263" si="142">L263/V263</f>
        <v>8.7399854333576107E-3</v>
      </c>
      <c r="N263" s="864">
        <v>54</v>
      </c>
      <c r="O263" s="850">
        <f t="shared" si="131"/>
        <v>5.6185620643013218E-3</v>
      </c>
      <c r="P263" s="864">
        <v>280</v>
      </c>
      <c r="Q263" s="850">
        <f t="shared" si="138"/>
        <v>2.9133284777858703E-2</v>
      </c>
      <c r="R263" s="864">
        <v>323</v>
      </c>
      <c r="S263" s="850">
        <f t="shared" si="132"/>
        <v>3.3607324940172718E-2</v>
      </c>
      <c r="T263" s="864">
        <v>119</v>
      </c>
      <c r="U263" s="850">
        <f t="shared" si="134"/>
        <v>1.2381646030589949E-2</v>
      </c>
      <c r="V263" s="857">
        <v>9611</v>
      </c>
    </row>
    <row r="264" spans="1:22">
      <c r="A264" s="3128" t="s">
        <v>153</v>
      </c>
      <c r="B264" s="3129"/>
      <c r="C264" s="3129"/>
      <c r="D264" s="3129"/>
      <c r="E264" s="3129"/>
      <c r="F264" s="3129"/>
      <c r="G264" s="3129"/>
      <c r="H264" s="3129"/>
      <c r="I264" s="3129"/>
      <c r="J264" s="3129"/>
      <c r="K264" s="3129"/>
      <c r="L264" s="3129"/>
      <c r="M264" s="3129"/>
      <c r="N264" s="3129"/>
      <c r="O264" s="3129"/>
      <c r="P264" s="3129"/>
      <c r="Q264" s="3129"/>
      <c r="R264" s="3129"/>
      <c r="S264" s="3129"/>
      <c r="T264" s="3129"/>
      <c r="U264" s="3129"/>
      <c r="V264" s="3130"/>
    </row>
    <row r="266" spans="1:22">
      <c r="A266" s="2464" t="s">
        <v>418</v>
      </c>
      <c r="B266" s="2464"/>
      <c r="C266" s="2464"/>
      <c r="D266" s="2464"/>
      <c r="E266" s="2464"/>
      <c r="F266" s="2464"/>
      <c r="G266" s="2464"/>
      <c r="H266" s="2464"/>
      <c r="I266" s="2464"/>
      <c r="J266" s="2464"/>
      <c r="K266" s="2464"/>
      <c r="L266" s="2464"/>
      <c r="M266" s="2464"/>
      <c r="N266" s="2464"/>
      <c r="O266" s="2464"/>
      <c r="P266" s="2464"/>
      <c r="Q266" s="2464"/>
      <c r="R266" s="2464"/>
      <c r="S266" s="2464"/>
      <c r="T266" s="2464"/>
      <c r="U266" s="2464"/>
    </row>
  </sheetData>
  <mergeCells count="192">
    <mergeCell ref="N4:O4"/>
    <mergeCell ref="P4:Q4"/>
    <mergeCell ref="R4:S4"/>
    <mergeCell ref="T4:U4"/>
    <mergeCell ref="A25:V25"/>
    <mergeCell ref="A27:V27"/>
    <mergeCell ref="A1:V1"/>
    <mergeCell ref="A3:A5"/>
    <mergeCell ref="B3:U3"/>
    <mergeCell ref="V3:V5"/>
    <mergeCell ref="B4:C4"/>
    <mergeCell ref="D4:E4"/>
    <mergeCell ref="F4:G4"/>
    <mergeCell ref="H4:I4"/>
    <mergeCell ref="J4:K4"/>
    <mergeCell ref="L4:M4"/>
    <mergeCell ref="N33:O33"/>
    <mergeCell ref="P33:Q33"/>
    <mergeCell ref="R33:S33"/>
    <mergeCell ref="T33:U33"/>
    <mergeCell ref="A30:V30"/>
    <mergeCell ref="A32:A34"/>
    <mergeCell ref="B32:U32"/>
    <mergeCell ref="V32:V34"/>
    <mergeCell ref="B33:C33"/>
    <mergeCell ref="D33:E33"/>
    <mergeCell ref="F33:G33"/>
    <mergeCell ref="H33:I33"/>
    <mergeCell ref="J33:K33"/>
    <mergeCell ref="L33:M33"/>
    <mergeCell ref="A54:V54"/>
    <mergeCell ref="A56:V56"/>
    <mergeCell ref="A59:V59"/>
    <mergeCell ref="A61:A63"/>
    <mergeCell ref="B61:U61"/>
    <mergeCell ref="V61:V63"/>
    <mergeCell ref="B62:C62"/>
    <mergeCell ref="D62:E62"/>
    <mergeCell ref="F62:G62"/>
    <mergeCell ref="H62:I62"/>
    <mergeCell ref="J62:K62"/>
    <mergeCell ref="L62:M62"/>
    <mergeCell ref="N62:O62"/>
    <mergeCell ref="P62:Q62"/>
    <mergeCell ref="R62:S62"/>
    <mergeCell ref="T62:U62"/>
    <mergeCell ref="B125:C125"/>
    <mergeCell ref="D125:E125"/>
    <mergeCell ref="F125:G125"/>
    <mergeCell ref="H125:I125"/>
    <mergeCell ref="J125:K125"/>
    <mergeCell ref="A101:U101"/>
    <mergeCell ref="A103:A105"/>
    <mergeCell ref="B103:U103"/>
    <mergeCell ref="V103:V105"/>
    <mergeCell ref="B104:C104"/>
    <mergeCell ref="D104:E104"/>
    <mergeCell ref="F104:G104"/>
    <mergeCell ref="H104:I104"/>
    <mergeCell ref="A122:U122"/>
    <mergeCell ref="L125:M125"/>
    <mergeCell ref="N125:O125"/>
    <mergeCell ref="P125:Q125"/>
    <mergeCell ref="R125:S125"/>
    <mergeCell ref="T125:U125"/>
    <mergeCell ref="A124:A126"/>
    <mergeCell ref="B124:U124"/>
    <mergeCell ref="V124:V126"/>
    <mergeCell ref="A159:V159"/>
    <mergeCell ref="A161:U161"/>
    <mergeCell ref="A164:U164"/>
    <mergeCell ref="A166:A168"/>
    <mergeCell ref="B166:U166"/>
    <mergeCell ref="V166:V168"/>
    <mergeCell ref="B167:C167"/>
    <mergeCell ref="D167:E167"/>
    <mergeCell ref="F167:G167"/>
    <mergeCell ref="H167:I167"/>
    <mergeCell ref="J167:K167"/>
    <mergeCell ref="L167:M167"/>
    <mergeCell ref="N167:O167"/>
    <mergeCell ref="P167:Q167"/>
    <mergeCell ref="R167:S167"/>
    <mergeCell ref="T167:U167"/>
    <mergeCell ref="B229:U229"/>
    <mergeCell ref="V229:V231"/>
    <mergeCell ref="B230:C230"/>
    <mergeCell ref="D230:E230"/>
    <mergeCell ref="F230:G230"/>
    <mergeCell ref="H230:I230"/>
    <mergeCell ref="J230:K230"/>
    <mergeCell ref="A206:U206"/>
    <mergeCell ref="A208:A210"/>
    <mergeCell ref="B208:U208"/>
    <mergeCell ref="V208:V210"/>
    <mergeCell ref="B209:C209"/>
    <mergeCell ref="D209:E209"/>
    <mergeCell ref="F209:G209"/>
    <mergeCell ref="H209:I209"/>
    <mergeCell ref="A227:U227"/>
    <mergeCell ref="A75:V75"/>
    <mergeCell ref="H83:I83"/>
    <mergeCell ref="J83:K83"/>
    <mergeCell ref="L83:M83"/>
    <mergeCell ref="N83:O83"/>
    <mergeCell ref="P83:Q83"/>
    <mergeCell ref="R83:S83"/>
    <mergeCell ref="T83:U83"/>
    <mergeCell ref="A96:V96"/>
    <mergeCell ref="A77:V77"/>
    <mergeCell ref="A80:U80"/>
    <mergeCell ref="A82:A84"/>
    <mergeCell ref="B82:U82"/>
    <mergeCell ref="V82:V84"/>
    <mergeCell ref="B83:C83"/>
    <mergeCell ref="D83:E83"/>
    <mergeCell ref="F83:G83"/>
    <mergeCell ref="A98:V98"/>
    <mergeCell ref="J104:K104"/>
    <mergeCell ref="L104:M104"/>
    <mergeCell ref="N104:O104"/>
    <mergeCell ref="P104:Q104"/>
    <mergeCell ref="R104:S104"/>
    <mergeCell ref="T104:U104"/>
    <mergeCell ref="A117:V117"/>
    <mergeCell ref="A119:U119"/>
    <mergeCell ref="A138:V138"/>
    <mergeCell ref="A140:U140"/>
    <mergeCell ref="A143:U143"/>
    <mergeCell ref="A145:A147"/>
    <mergeCell ref="B145:U145"/>
    <mergeCell ref="V145:V147"/>
    <mergeCell ref="B146:C146"/>
    <mergeCell ref="D146:E146"/>
    <mergeCell ref="F146:G146"/>
    <mergeCell ref="H146:I146"/>
    <mergeCell ref="J146:K146"/>
    <mergeCell ref="L146:M146"/>
    <mergeCell ref="N146:O146"/>
    <mergeCell ref="P146:Q146"/>
    <mergeCell ref="R146:S146"/>
    <mergeCell ref="T146:U146"/>
    <mergeCell ref="A180:V180"/>
    <mergeCell ref="H188:I188"/>
    <mergeCell ref="J188:K188"/>
    <mergeCell ref="L188:M188"/>
    <mergeCell ref="N188:O188"/>
    <mergeCell ref="P188:Q188"/>
    <mergeCell ref="R188:S188"/>
    <mergeCell ref="T188:U188"/>
    <mergeCell ref="A201:V201"/>
    <mergeCell ref="A182:U182"/>
    <mergeCell ref="A185:U185"/>
    <mergeCell ref="A187:A189"/>
    <mergeCell ref="B187:U187"/>
    <mergeCell ref="V187:V189"/>
    <mergeCell ref="B188:C188"/>
    <mergeCell ref="D188:E188"/>
    <mergeCell ref="F188:G188"/>
    <mergeCell ref="A203:U203"/>
    <mergeCell ref="J209:K209"/>
    <mergeCell ref="L209:M209"/>
    <mergeCell ref="N209:O209"/>
    <mergeCell ref="P209:Q209"/>
    <mergeCell ref="R209:S209"/>
    <mergeCell ref="T209:U209"/>
    <mergeCell ref="A222:V222"/>
    <mergeCell ref="A224:U224"/>
    <mergeCell ref="A264:V264"/>
    <mergeCell ref="A266:U266"/>
    <mergeCell ref="L230:M230"/>
    <mergeCell ref="N230:O230"/>
    <mergeCell ref="P230:Q230"/>
    <mergeCell ref="R230:S230"/>
    <mergeCell ref="T230:U230"/>
    <mergeCell ref="A243:V243"/>
    <mergeCell ref="A245:U245"/>
    <mergeCell ref="A248:U248"/>
    <mergeCell ref="A250:A252"/>
    <mergeCell ref="B250:U250"/>
    <mergeCell ref="V250:V252"/>
    <mergeCell ref="B251:C251"/>
    <mergeCell ref="D251:E251"/>
    <mergeCell ref="F251:G251"/>
    <mergeCell ref="H251:I251"/>
    <mergeCell ref="J251:K251"/>
    <mergeCell ref="L251:M251"/>
    <mergeCell ref="N251:O251"/>
    <mergeCell ref="P251:Q251"/>
    <mergeCell ref="R251:S251"/>
    <mergeCell ref="T251:U251"/>
    <mergeCell ref="A229:A231"/>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F1404-3772-4EC2-8505-C3155AF6F2FB}">
  <dimension ref="A1:X33"/>
  <sheetViews>
    <sheetView workbookViewId="0">
      <selection sqref="A1:XFD1048576"/>
    </sheetView>
  </sheetViews>
  <sheetFormatPr defaultColWidth="9" defaultRowHeight="14"/>
  <cols>
    <col min="1" max="1" width="15.58203125" style="270" customWidth="1"/>
    <col min="2" max="21" width="9.58203125" style="270" customWidth="1"/>
    <col min="22" max="22" width="9.58203125" style="269" customWidth="1"/>
    <col min="23" max="23" width="9.58203125" style="270" customWidth="1"/>
    <col min="24" max="16384" width="9" style="270"/>
  </cols>
  <sheetData>
    <row r="1" spans="1:24" ht="25">
      <c r="A1" s="2453" t="s">
        <v>1189</v>
      </c>
      <c r="B1" s="2453"/>
      <c r="C1" s="2453"/>
      <c r="D1" s="2453"/>
      <c r="E1" s="2453"/>
      <c r="F1" s="2453"/>
      <c r="G1" s="2453"/>
      <c r="H1" s="2453"/>
      <c r="I1" s="2453"/>
      <c r="J1" s="2453"/>
      <c r="K1" s="2453"/>
      <c r="L1" s="2453"/>
      <c r="M1" s="2453"/>
      <c r="N1" s="2453"/>
      <c r="O1" s="2453"/>
      <c r="P1" s="2453"/>
      <c r="Q1" s="2453"/>
      <c r="R1" s="2453"/>
      <c r="S1" s="2453"/>
      <c r="T1" s="2453"/>
      <c r="U1" s="2453"/>
      <c r="V1" s="2453"/>
      <c r="W1" s="2453"/>
      <c r="X1" s="64"/>
    </row>
    <row r="3" spans="1:24" ht="17.5" customHeight="1">
      <c r="A3" s="2454" t="s">
        <v>434</v>
      </c>
      <c r="B3" s="2630" t="s">
        <v>428</v>
      </c>
      <c r="C3" s="2631"/>
      <c r="D3" s="2631"/>
      <c r="E3" s="2631"/>
      <c r="F3" s="2631"/>
      <c r="G3" s="2631"/>
      <c r="H3" s="2631"/>
      <c r="I3" s="2631"/>
      <c r="J3" s="2631"/>
      <c r="K3" s="2631"/>
      <c r="L3" s="2631"/>
      <c r="M3" s="2631"/>
      <c r="N3" s="2631"/>
      <c r="O3" s="2631"/>
      <c r="P3" s="2631"/>
      <c r="Q3" s="2631"/>
      <c r="R3" s="2631"/>
      <c r="S3" s="2631"/>
      <c r="T3" s="2631"/>
      <c r="U3" s="2631"/>
      <c r="V3" s="2631"/>
      <c r="W3" s="2631"/>
      <c r="X3" s="40"/>
    </row>
    <row r="4" spans="1:24" ht="20">
      <c r="A4" s="2521"/>
      <c r="B4" s="88">
        <v>2000</v>
      </c>
      <c r="C4" s="469">
        <v>2001</v>
      </c>
      <c r="D4" s="469">
        <v>2002</v>
      </c>
      <c r="E4" s="469">
        <v>2003</v>
      </c>
      <c r="F4" s="469">
        <v>2004</v>
      </c>
      <c r="G4" s="469">
        <v>2005</v>
      </c>
      <c r="H4" s="469">
        <v>2006</v>
      </c>
      <c r="I4" s="469">
        <v>2007</v>
      </c>
      <c r="J4" s="469">
        <v>2008</v>
      </c>
      <c r="K4" s="469">
        <v>2009</v>
      </c>
      <c r="L4" s="469">
        <v>2010</v>
      </c>
      <c r="M4" s="469">
        <v>2011</v>
      </c>
      <c r="N4" s="469">
        <v>2012</v>
      </c>
      <c r="O4" s="469">
        <v>2013</v>
      </c>
      <c r="P4" s="469">
        <v>2014</v>
      </c>
      <c r="Q4" s="469">
        <v>2015</v>
      </c>
      <c r="R4" s="469">
        <v>2016</v>
      </c>
      <c r="S4" s="469">
        <v>2017</v>
      </c>
      <c r="T4" s="469">
        <v>2018</v>
      </c>
      <c r="U4" s="89">
        <v>2019</v>
      </c>
      <c r="V4" s="469">
        <v>2020</v>
      </c>
      <c r="W4" s="1447">
        <v>2021</v>
      </c>
      <c r="X4" s="40"/>
    </row>
    <row r="5" spans="1:24">
      <c r="A5" s="392" t="s">
        <v>437</v>
      </c>
      <c r="B5" s="53">
        <v>55</v>
      </c>
      <c r="C5" s="53">
        <v>40</v>
      </c>
      <c r="D5" s="53">
        <v>61</v>
      </c>
      <c r="E5" s="53">
        <v>72</v>
      </c>
      <c r="F5" s="53">
        <v>44</v>
      </c>
      <c r="G5" s="53">
        <v>70</v>
      </c>
      <c r="H5" s="53">
        <v>43</v>
      </c>
      <c r="I5" s="53">
        <v>58</v>
      </c>
      <c r="J5" s="53">
        <v>56</v>
      </c>
      <c r="K5" s="53">
        <v>57</v>
      </c>
      <c r="L5" s="53">
        <v>49</v>
      </c>
      <c r="M5" s="53">
        <v>49</v>
      </c>
      <c r="N5" s="53">
        <v>44</v>
      </c>
      <c r="O5" s="53">
        <v>49</v>
      </c>
      <c r="P5" s="53">
        <v>44</v>
      </c>
      <c r="Q5" s="53">
        <v>49</v>
      </c>
      <c r="R5" s="53">
        <v>46</v>
      </c>
      <c r="S5" s="53">
        <v>36</v>
      </c>
      <c r="T5" s="53">
        <v>50</v>
      </c>
      <c r="U5" s="53">
        <v>44</v>
      </c>
      <c r="V5" s="891">
        <v>38</v>
      </c>
      <c r="W5" s="337">
        <v>37</v>
      </c>
      <c r="X5" s="269"/>
    </row>
    <row r="6" spans="1:24">
      <c r="A6" s="393" t="s">
        <v>438</v>
      </c>
      <c r="B6" s="275" t="s">
        <v>114</v>
      </c>
      <c r="C6" s="275" t="s">
        <v>114</v>
      </c>
      <c r="D6" s="275" t="s">
        <v>114</v>
      </c>
      <c r="E6" s="275" t="s">
        <v>114</v>
      </c>
      <c r="F6" s="275" t="s">
        <v>114</v>
      </c>
      <c r="G6" s="275" t="s">
        <v>114</v>
      </c>
      <c r="H6" s="275" t="s">
        <v>114</v>
      </c>
      <c r="I6" s="275" t="s">
        <v>114</v>
      </c>
      <c r="J6" s="275" t="s">
        <v>114</v>
      </c>
      <c r="K6" s="275" t="s">
        <v>114</v>
      </c>
      <c r="L6" s="275" t="s">
        <v>114</v>
      </c>
      <c r="M6" s="275" t="s">
        <v>114</v>
      </c>
      <c r="N6" s="58">
        <v>0</v>
      </c>
      <c r="O6" s="275" t="s">
        <v>114</v>
      </c>
      <c r="P6" s="275" t="s">
        <v>114</v>
      </c>
      <c r="Q6" s="275" t="s">
        <v>114</v>
      </c>
      <c r="R6" s="275" t="s">
        <v>114</v>
      </c>
      <c r="S6" s="275" t="s">
        <v>114</v>
      </c>
      <c r="T6" s="275" t="s">
        <v>114</v>
      </c>
      <c r="U6" s="58">
        <v>0</v>
      </c>
      <c r="V6" s="1448" t="s">
        <v>114</v>
      </c>
      <c r="W6" s="1404" t="s">
        <v>114</v>
      </c>
      <c r="X6" s="269"/>
    </row>
    <row r="7" spans="1:24">
      <c r="A7" s="392" t="s">
        <v>439</v>
      </c>
      <c r="B7" s="274" t="s">
        <v>114</v>
      </c>
      <c r="C7" s="274" t="s">
        <v>114</v>
      </c>
      <c r="D7" s="274" t="s">
        <v>114</v>
      </c>
      <c r="E7" s="274" t="s">
        <v>114</v>
      </c>
      <c r="F7" s="274" t="s">
        <v>114</v>
      </c>
      <c r="G7" s="274" t="s">
        <v>114</v>
      </c>
      <c r="H7" s="274" t="s">
        <v>114</v>
      </c>
      <c r="I7" s="274" t="s">
        <v>114</v>
      </c>
      <c r="J7" s="274" t="s">
        <v>114</v>
      </c>
      <c r="K7" s="274" t="s">
        <v>114</v>
      </c>
      <c r="L7" s="274" t="s">
        <v>114</v>
      </c>
      <c r="M7" s="274" t="s">
        <v>114</v>
      </c>
      <c r="N7" s="274" t="s">
        <v>114</v>
      </c>
      <c r="O7" s="274" t="s">
        <v>114</v>
      </c>
      <c r="P7" s="274" t="s">
        <v>114</v>
      </c>
      <c r="Q7" s="274" t="s">
        <v>114</v>
      </c>
      <c r="R7" s="274" t="s">
        <v>114</v>
      </c>
      <c r="S7" s="274" t="s">
        <v>114</v>
      </c>
      <c r="T7" s="274" t="s">
        <v>114</v>
      </c>
      <c r="U7" s="274" t="s">
        <v>114</v>
      </c>
      <c r="V7" s="1449" t="s">
        <v>114</v>
      </c>
      <c r="W7" s="1401" t="s">
        <v>114</v>
      </c>
      <c r="X7" s="269"/>
    </row>
    <row r="8" spans="1:24">
      <c r="A8" s="393" t="s">
        <v>440</v>
      </c>
      <c r="B8" s="58">
        <v>10</v>
      </c>
      <c r="C8" s="58">
        <v>16</v>
      </c>
      <c r="D8" s="58">
        <v>13</v>
      </c>
      <c r="E8" s="58">
        <v>23</v>
      </c>
      <c r="F8" s="58">
        <v>14</v>
      </c>
      <c r="G8" s="58">
        <v>13</v>
      </c>
      <c r="H8" s="58">
        <v>15</v>
      </c>
      <c r="I8" s="58">
        <v>16</v>
      </c>
      <c r="J8" s="58">
        <v>16</v>
      </c>
      <c r="K8" s="58">
        <v>20</v>
      </c>
      <c r="L8" s="58">
        <v>14</v>
      </c>
      <c r="M8" s="58">
        <v>17</v>
      </c>
      <c r="N8" s="58">
        <v>14</v>
      </c>
      <c r="O8" s="58">
        <v>11</v>
      </c>
      <c r="P8" s="58" t="s">
        <v>114</v>
      </c>
      <c r="Q8" s="58">
        <v>17</v>
      </c>
      <c r="R8" s="58">
        <v>20</v>
      </c>
      <c r="S8" s="58" t="s">
        <v>114</v>
      </c>
      <c r="T8" s="58">
        <v>18</v>
      </c>
      <c r="U8" s="58">
        <v>15</v>
      </c>
      <c r="V8" s="1448" t="s">
        <v>114</v>
      </c>
      <c r="W8" s="339">
        <v>13</v>
      </c>
      <c r="X8" s="269"/>
    </row>
    <row r="9" spans="1:24">
      <c r="A9" s="392" t="s">
        <v>441</v>
      </c>
      <c r="B9" s="53">
        <v>20</v>
      </c>
      <c r="C9" s="53">
        <v>15</v>
      </c>
      <c r="D9" s="53">
        <v>20</v>
      </c>
      <c r="E9" s="53">
        <v>21</v>
      </c>
      <c r="F9" s="53">
        <v>19</v>
      </c>
      <c r="G9" s="53">
        <v>17</v>
      </c>
      <c r="H9" s="53">
        <v>28</v>
      </c>
      <c r="I9" s="53">
        <v>23</v>
      </c>
      <c r="J9" s="53" t="s">
        <v>114</v>
      </c>
      <c r="K9" s="53">
        <v>28</v>
      </c>
      <c r="L9" s="53">
        <v>22</v>
      </c>
      <c r="M9" s="53">
        <v>24</v>
      </c>
      <c r="N9" s="53">
        <v>15</v>
      </c>
      <c r="O9" s="53">
        <v>23</v>
      </c>
      <c r="P9" s="53">
        <v>23</v>
      </c>
      <c r="Q9" s="53">
        <v>31</v>
      </c>
      <c r="R9" s="53">
        <v>24</v>
      </c>
      <c r="S9" s="53">
        <v>27</v>
      </c>
      <c r="T9" s="53">
        <v>15</v>
      </c>
      <c r="U9" s="53">
        <v>17</v>
      </c>
      <c r="V9" s="891">
        <v>15</v>
      </c>
      <c r="W9" s="337">
        <v>20</v>
      </c>
      <c r="X9" s="269"/>
    </row>
    <row r="10" spans="1:24">
      <c r="A10" s="393" t="s">
        <v>442</v>
      </c>
      <c r="B10" s="58">
        <v>14</v>
      </c>
      <c r="C10" s="58">
        <v>18</v>
      </c>
      <c r="D10" s="58">
        <v>13</v>
      </c>
      <c r="E10" s="58">
        <v>13</v>
      </c>
      <c r="F10" s="58">
        <v>24</v>
      </c>
      <c r="G10" s="58">
        <v>23</v>
      </c>
      <c r="H10" s="58">
        <v>25</v>
      </c>
      <c r="I10" s="58">
        <v>17</v>
      </c>
      <c r="J10" s="58">
        <v>11</v>
      </c>
      <c r="K10" s="58">
        <v>13</v>
      </c>
      <c r="L10" s="58">
        <v>16</v>
      </c>
      <c r="M10" s="58">
        <v>26</v>
      </c>
      <c r="N10" s="58">
        <v>21</v>
      </c>
      <c r="O10" s="58">
        <v>12</v>
      </c>
      <c r="P10" s="58">
        <v>18</v>
      </c>
      <c r="Q10" s="58">
        <v>21</v>
      </c>
      <c r="R10" s="58">
        <v>27</v>
      </c>
      <c r="S10" s="58">
        <v>27</v>
      </c>
      <c r="T10" s="58">
        <v>40</v>
      </c>
      <c r="U10" s="58">
        <v>26</v>
      </c>
      <c r="V10" s="1450">
        <v>18</v>
      </c>
      <c r="W10" s="339">
        <v>30</v>
      </c>
      <c r="X10" s="269"/>
    </row>
    <row r="11" spans="1:24">
      <c r="A11" s="392" t="s">
        <v>443</v>
      </c>
      <c r="B11" s="53">
        <v>16</v>
      </c>
      <c r="C11" s="53">
        <v>19</v>
      </c>
      <c r="D11" s="53">
        <v>21</v>
      </c>
      <c r="E11" s="53">
        <v>21</v>
      </c>
      <c r="F11" s="53">
        <v>19</v>
      </c>
      <c r="G11" s="53">
        <v>24</v>
      </c>
      <c r="H11" s="53">
        <v>16</v>
      </c>
      <c r="I11" s="53">
        <v>27</v>
      </c>
      <c r="J11" s="53">
        <v>32</v>
      </c>
      <c r="K11" s="53">
        <v>30</v>
      </c>
      <c r="L11" s="53">
        <v>20</v>
      </c>
      <c r="M11" s="53">
        <v>13</v>
      </c>
      <c r="N11" s="53">
        <v>25</v>
      </c>
      <c r="O11" s="53">
        <v>28</v>
      </c>
      <c r="P11" s="53">
        <v>24</v>
      </c>
      <c r="Q11" s="53">
        <v>25</v>
      </c>
      <c r="R11" s="53">
        <v>34</v>
      </c>
      <c r="S11" s="53">
        <v>41</v>
      </c>
      <c r="T11" s="53">
        <v>29</v>
      </c>
      <c r="U11" s="53">
        <v>42</v>
      </c>
      <c r="V11" s="891">
        <v>37</v>
      </c>
      <c r="W11" s="337">
        <v>37</v>
      </c>
      <c r="X11" s="269"/>
    </row>
    <row r="12" spans="1:24">
      <c r="A12" s="393" t="s">
        <v>444</v>
      </c>
      <c r="B12" s="58">
        <v>41</v>
      </c>
      <c r="C12" s="58">
        <v>31</v>
      </c>
      <c r="D12" s="58">
        <v>25</v>
      </c>
      <c r="E12" s="58">
        <v>30</v>
      </c>
      <c r="F12" s="58">
        <v>27</v>
      </c>
      <c r="G12" s="58">
        <v>32</v>
      </c>
      <c r="H12" s="58">
        <v>23</v>
      </c>
      <c r="I12" s="58">
        <v>41</v>
      </c>
      <c r="J12" s="58">
        <v>43</v>
      </c>
      <c r="K12" s="58">
        <v>35</v>
      </c>
      <c r="L12" s="58">
        <v>37</v>
      </c>
      <c r="M12" s="58">
        <v>26</v>
      </c>
      <c r="N12" s="58">
        <v>27</v>
      </c>
      <c r="O12" s="58">
        <v>25</v>
      </c>
      <c r="P12" s="58">
        <v>33</v>
      </c>
      <c r="Q12" s="58">
        <v>29</v>
      </c>
      <c r="R12" s="58">
        <v>44</v>
      </c>
      <c r="S12" s="58">
        <v>43</v>
      </c>
      <c r="T12" s="58">
        <v>34</v>
      </c>
      <c r="U12" s="58">
        <v>42</v>
      </c>
      <c r="V12" s="1450">
        <v>53</v>
      </c>
      <c r="W12" s="339">
        <v>46</v>
      </c>
      <c r="X12" s="269"/>
    </row>
    <row r="13" spans="1:24">
      <c r="A13" s="392" t="s">
        <v>445</v>
      </c>
      <c r="B13" s="53">
        <v>59</v>
      </c>
      <c r="C13" s="53">
        <v>44</v>
      </c>
      <c r="D13" s="53">
        <v>52</v>
      </c>
      <c r="E13" s="53">
        <v>59</v>
      </c>
      <c r="F13" s="53">
        <v>53</v>
      </c>
      <c r="G13" s="53">
        <v>58</v>
      </c>
      <c r="H13" s="53">
        <v>51</v>
      </c>
      <c r="I13" s="53">
        <v>54</v>
      </c>
      <c r="J13" s="53">
        <v>51</v>
      </c>
      <c r="K13" s="53">
        <v>61</v>
      </c>
      <c r="L13" s="53">
        <v>42</v>
      </c>
      <c r="M13" s="53">
        <v>36</v>
      </c>
      <c r="N13" s="53">
        <v>54</v>
      </c>
      <c r="O13" s="53">
        <v>46</v>
      </c>
      <c r="P13" s="53">
        <v>31</v>
      </c>
      <c r="Q13" s="53">
        <v>32</v>
      </c>
      <c r="R13" s="53">
        <v>41</v>
      </c>
      <c r="S13" s="53">
        <v>56</v>
      </c>
      <c r="T13" s="53">
        <v>51</v>
      </c>
      <c r="U13" s="53">
        <v>48</v>
      </c>
      <c r="V13" s="891">
        <v>50</v>
      </c>
      <c r="W13" s="337">
        <v>61</v>
      </c>
      <c r="X13" s="269"/>
    </row>
    <row r="14" spans="1:24">
      <c r="A14" s="393" t="s">
        <v>446</v>
      </c>
      <c r="B14" s="58">
        <v>60</v>
      </c>
      <c r="C14" s="58">
        <v>78</v>
      </c>
      <c r="D14" s="58">
        <v>77</v>
      </c>
      <c r="E14" s="58">
        <v>74</v>
      </c>
      <c r="F14" s="58">
        <v>71</v>
      </c>
      <c r="G14" s="58">
        <v>79</v>
      </c>
      <c r="H14" s="58">
        <v>97</v>
      </c>
      <c r="I14" s="58">
        <v>91</v>
      </c>
      <c r="J14" s="58">
        <v>72</v>
      </c>
      <c r="K14" s="58">
        <v>82</v>
      </c>
      <c r="L14" s="58">
        <v>72</v>
      </c>
      <c r="M14" s="58">
        <v>81</v>
      </c>
      <c r="N14" s="58">
        <v>59</v>
      </c>
      <c r="O14" s="58">
        <v>74</v>
      </c>
      <c r="P14" s="58">
        <v>69</v>
      </c>
      <c r="Q14" s="58">
        <v>70</v>
      </c>
      <c r="R14" s="58">
        <v>56</v>
      </c>
      <c r="S14" s="58">
        <v>67</v>
      </c>
      <c r="T14" s="58">
        <v>66</v>
      </c>
      <c r="U14" s="58">
        <v>70</v>
      </c>
      <c r="V14" s="1450">
        <v>90</v>
      </c>
      <c r="W14" s="339">
        <v>83</v>
      </c>
      <c r="X14" s="269"/>
    </row>
    <row r="15" spans="1:24">
      <c r="A15" s="392" t="s">
        <v>447</v>
      </c>
      <c r="B15" s="53">
        <v>71</v>
      </c>
      <c r="C15" s="53">
        <v>69</v>
      </c>
      <c r="D15" s="53">
        <v>90</v>
      </c>
      <c r="E15" s="53">
        <v>85</v>
      </c>
      <c r="F15" s="53">
        <v>101</v>
      </c>
      <c r="G15" s="53">
        <v>101</v>
      </c>
      <c r="H15" s="53">
        <v>111</v>
      </c>
      <c r="I15" s="53">
        <v>94</v>
      </c>
      <c r="J15" s="53">
        <v>112</v>
      </c>
      <c r="K15" s="53">
        <v>126</v>
      </c>
      <c r="L15" s="53">
        <v>105</v>
      </c>
      <c r="M15" s="53">
        <v>111</v>
      </c>
      <c r="N15" s="53">
        <v>112</v>
      </c>
      <c r="O15" s="53">
        <v>121</v>
      </c>
      <c r="P15" s="53">
        <v>124</v>
      </c>
      <c r="Q15" s="53">
        <v>115</v>
      </c>
      <c r="R15" s="53">
        <v>124</v>
      </c>
      <c r="S15" s="53">
        <v>119</v>
      </c>
      <c r="T15" s="53">
        <v>115</v>
      </c>
      <c r="U15" s="53">
        <v>116</v>
      </c>
      <c r="V15" s="891">
        <v>108</v>
      </c>
      <c r="W15" s="337">
        <v>133</v>
      </c>
      <c r="X15" s="269"/>
    </row>
    <row r="16" spans="1:24">
      <c r="A16" s="393" t="s">
        <v>448</v>
      </c>
      <c r="B16" s="58">
        <v>100</v>
      </c>
      <c r="C16" s="58">
        <v>118</v>
      </c>
      <c r="D16" s="58">
        <v>123</v>
      </c>
      <c r="E16" s="58">
        <v>100</v>
      </c>
      <c r="F16" s="58">
        <v>109</v>
      </c>
      <c r="G16" s="58">
        <v>129</v>
      </c>
      <c r="H16" s="58">
        <v>102</v>
      </c>
      <c r="I16" s="58">
        <v>128</v>
      </c>
      <c r="J16" s="58">
        <v>111</v>
      </c>
      <c r="K16" s="58">
        <v>117</v>
      </c>
      <c r="L16" s="58">
        <v>129</v>
      </c>
      <c r="M16" s="58">
        <v>137</v>
      </c>
      <c r="N16" s="58">
        <v>143</v>
      </c>
      <c r="O16" s="58">
        <v>126</v>
      </c>
      <c r="P16" s="58">
        <v>143</v>
      </c>
      <c r="Q16" s="58">
        <v>160</v>
      </c>
      <c r="R16" s="58">
        <v>146</v>
      </c>
      <c r="S16" s="58">
        <v>153</v>
      </c>
      <c r="T16" s="58">
        <v>164</v>
      </c>
      <c r="U16" s="58">
        <v>171</v>
      </c>
      <c r="V16" s="1450">
        <v>169</v>
      </c>
      <c r="W16" s="339">
        <v>195</v>
      </c>
      <c r="X16" s="269"/>
    </row>
    <row r="17" spans="1:24">
      <c r="A17" s="392" t="s">
        <v>449</v>
      </c>
      <c r="B17" s="53">
        <v>133</v>
      </c>
      <c r="C17" s="53">
        <v>122</v>
      </c>
      <c r="D17" s="53">
        <v>144</v>
      </c>
      <c r="E17" s="53">
        <v>123</v>
      </c>
      <c r="F17" s="53">
        <v>133</v>
      </c>
      <c r="G17" s="53">
        <v>142</v>
      </c>
      <c r="H17" s="53">
        <v>160</v>
      </c>
      <c r="I17" s="53">
        <v>128</v>
      </c>
      <c r="J17" s="53">
        <v>135</v>
      </c>
      <c r="K17" s="53">
        <v>151</v>
      </c>
      <c r="L17" s="53">
        <v>147</v>
      </c>
      <c r="M17" s="53">
        <v>134</v>
      </c>
      <c r="N17" s="53">
        <v>151</v>
      </c>
      <c r="O17" s="53">
        <v>169</v>
      </c>
      <c r="P17" s="53">
        <v>176</v>
      </c>
      <c r="Q17" s="53">
        <v>176</v>
      </c>
      <c r="R17" s="53">
        <v>199</v>
      </c>
      <c r="S17" s="53">
        <v>178</v>
      </c>
      <c r="T17" s="53">
        <v>200</v>
      </c>
      <c r="U17" s="53">
        <v>204</v>
      </c>
      <c r="V17" s="891">
        <v>201</v>
      </c>
      <c r="W17" s="337">
        <v>231</v>
      </c>
      <c r="X17" s="269"/>
    </row>
    <row r="18" spans="1:24">
      <c r="A18" s="393" t="s">
        <v>450</v>
      </c>
      <c r="B18" s="58">
        <v>154</v>
      </c>
      <c r="C18" s="58">
        <v>153</v>
      </c>
      <c r="D18" s="58">
        <v>127</v>
      </c>
      <c r="E18" s="58">
        <v>130</v>
      </c>
      <c r="F18" s="58">
        <v>168</v>
      </c>
      <c r="G18" s="58">
        <v>138</v>
      </c>
      <c r="H18" s="58">
        <v>165</v>
      </c>
      <c r="I18" s="58">
        <v>168</v>
      </c>
      <c r="J18" s="58">
        <v>149</v>
      </c>
      <c r="K18" s="58">
        <v>176</v>
      </c>
      <c r="L18" s="58">
        <v>183</v>
      </c>
      <c r="M18" s="58">
        <v>187</v>
      </c>
      <c r="N18" s="58">
        <v>171</v>
      </c>
      <c r="O18" s="58">
        <v>176</v>
      </c>
      <c r="P18" s="58">
        <v>185</v>
      </c>
      <c r="Q18" s="58">
        <v>186</v>
      </c>
      <c r="R18" s="58">
        <v>183</v>
      </c>
      <c r="S18" s="58">
        <v>182</v>
      </c>
      <c r="T18" s="58">
        <v>226</v>
      </c>
      <c r="U18" s="58">
        <v>214</v>
      </c>
      <c r="V18" s="1450">
        <v>218</v>
      </c>
      <c r="W18" s="339">
        <v>270</v>
      </c>
      <c r="X18" s="269"/>
    </row>
    <row r="19" spans="1:24">
      <c r="A19" s="392" t="s">
        <v>451</v>
      </c>
      <c r="B19" s="53">
        <v>152</v>
      </c>
      <c r="C19" s="53">
        <v>133</v>
      </c>
      <c r="D19" s="53">
        <v>141</v>
      </c>
      <c r="E19" s="53">
        <v>171</v>
      </c>
      <c r="F19" s="53">
        <v>163</v>
      </c>
      <c r="G19" s="53">
        <v>162</v>
      </c>
      <c r="H19" s="53">
        <v>151</v>
      </c>
      <c r="I19" s="53">
        <v>142</v>
      </c>
      <c r="J19" s="53">
        <v>150</v>
      </c>
      <c r="K19" s="53">
        <v>152</v>
      </c>
      <c r="L19" s="53">
        <v>148</v>
      </c>
      <c r="M19" s="53">
        <v>168</v>
      </c>
      <c r="N19" s="53">
        <v>180</v>
      </c>
      <c r="O19" s="53">
        <v>187</v>
      </c>
      <c r="P19" s="53">
        <v>188</v>
      </c>
      <c r="Q19" s="53">
        <v>206</v>
      </c>
      <c r="R19" s="53">
        <v>194</v>
      </c>
      <c r="S19" s="53">
        <v>219</v>
      </c>
      <c r="T19" s="53">
        <v>212</v>
      </c>
      <c r="U19" s="53">
        <v>244</v>
      </c>
      <c r="V19" s="891">
        <v>262</v>
      </c>
      <c r="W19" s="337">
        <v>264</v>
      </c>
      <c r="X19" s="269"/>
    </row>
    <row r="20" spans="1:24">
      <c r="A20" s="393" t="s">
        <v>452</v>
      </c>
      <c r="B20" s="58">
        <v>177</v>
      </c>
      <c r="C20" s="58">
        <v>166</v>
      </c>
      <c r="D20" s="58">
        <v>189</v>
      </c>
      <c r="E20" s="58">
        <v>180</v>
      </c>
      <c r="F20" s="58">
        <v>158</v>
      </c>
      <c r="G20" s="58">
        <v>158</v>
      </c>
      <c r="H20" s="58">
        <v>163</v>
      </c>
      <c r="I20" s="58">
        <v>158</v>
      </c>
      <c r="J20" s="58">
        <v>181</v>
      </c>
      <c r="K20" s="58">
        <v>161</v>
      </c>
      <c r="L20" s="58">
        <v>188</v>
      </c>
      <c r="M20" s="58">
        <v>155</v>
      </c>
      <c r="N20" s="58">
        <v>160</v>
      </c>
      <c r="O20" s="58">
        <v>177</v>
      </c>
      <c r="P20" s="58">
        <v>193</v>
      </c>
      <c r="Q20" s="58">
        <v>201</v>
      </c>
      <c r="R20" s="58">
        <v>216</v>
      </c>
      <c r="S20" s="58">
        <v>214</v>
      </c>
      <c r="T20" s="58">
        <v>230</v>
      </c>
      <c r="U20" s="58">
        <v>236</v>
      </c>
      <c r="V20" s="1450">
        <v>256</v>
      </c>
      <c r="W20" s="339">
        <v>266</v>
      </c>
      <c r="X20" s="269"/>
    </row>
    <row r="21" spans="1:24">
      <c r="A21" s="392" t="s">
        <v>453</v>
      </c>
      <c r="B21" s="53">
        <v>127</v>
      </c>
      <c r="C21" s="53">
        <v>124</v>
      </c>
      <c r="D21" s="53">
        <v>143</v>
      </c>
      <c r="E21" s="53">
        <v>136</v>
      </c>
      <c r="F21" s="53">
        <v>164</v>
      </c>
      <c r="G21" s="53">
        <v>171</v>
      </c>
      <c r="H21" s="53">
        <v>162</v>
      </c>
      <c r="I21" s="53">
        <v>176</v>
      </c>
      <c r="J21" s="53">
        <v>171</v>
      </c>
      <c r="K21" s="53">
        <v>177</v>
      </c>
      <c r="L21" s="53">
        <v>177</v>
      </c>
      <c r="M21" s="53">
        <v>179</v>
      </c>
      <c r="N21" s="53">
        <v>192</v>
      </c>
      <c r="O21" s="53">
        <v>169</v>
      </c>
      <c r="P21" s="53">
        <v>171</v>
      </c>
      <c r="Q21" s="53">
        <v>189</v>
      </c>
      <c r="R21" s="53">
        <v>186</v>
      </c>
      <c r="S21" s="53">
        <v>209</v>
      </c>
      <c r="T21" s="53">
        <v>201</v>
      </c>
      <c r="U21" s="53">
        <v>226</v>
      </c>
      <c r="V21" s="891">
        <v>229</v>
      </c>
      <c r="W21" s="337">
        <v>236</v>
      </c>
      <c r="X21" s="269"/>
    </row>
    <row r="22" spans="1:24" ht="14.5" thickBot="1">
      <c r="A22" s="1024" t="s">
        <v>454</v>
      </c>
      <c r="B22" s="277">
        <v>151</v>
      </c>
      <c r="C22" s="280">
        <v>169</v>
      </c>
      <c r="D22" s="280">
        <v>191</v>
      </c>
      <c r="E22" s="280">
        <v>199</v>
      </c>
      <c r="F22" s="280">
        <v>180</v>
      </c>
      <c r="G22" s="280">
        <v>206</v>
      </c>
      <c r="H22" s="280">
        <v>185</v>
      </c>
      <c r="I22" s="280">
        <v>217</v>
      </c>
      <c r="J22" s="280">
        <v>226</v>
      </c>
      <c r="K22" s="280">
        <v>260</v>
      </c>
      <c r="L22" s="280">
        <v>209</v>
      </c>
      <c r="M22" s="280">
        <v>251</v>
      </c>
      <c r="N22" s="280">
        <v>283</v>
      </c>
      <c r="O22" s="280">
        <v>293</v>
      </c>
      <c r="P22" s="280">
        <v>294</v>
      </c>
      <c r="Q22" s="280">
        <v>307</v>
      </c>
      <c r="R22" s="280">
        <v>332</v>
      </c>
      <c r="S22" s="280">
        <v>358</v>
      </c>
      <c r="T22" s="280">
        <v>349</v>
      </c>
      <c r="U22" s="280">
        <v>356</v>
      </c>
      <c r="V22" s="1451">
        <v>398</v>
      </c>
      <c r="W22" s="1408">
        <v>373</v>
      </c>
      <c r="X22" s="269"/>
    </row>
    <row r="23" spans="1:24">
      <c r="A23" s="1452" t="s">
        <v>115</v>
      </c>
      <c r="B23" s="1453">
        <v>1345</v>
      </c>
      <c r="C23" s="1453">
        <v>1310</v>
      </c>
      <c r="D23" s="1453">
        <v>1434</v>
      </c>
      <c r="E23" s="1453">
        <v>1440</v>
      </c>
      <c r="F23" s="1453">
        <v>1450</v>
      </c>
      <c r="G23" s="1453">
        <v>1527</v>
      </c>
      <c r="H23" s="1453">
        <v>1503</v>
      </c>
      <c r="I23" s="1453">
        <v>1543</v>
      </c>
      <c r="J23" s="1453">
        <v>1527</v>
      </c>
      <c r="K23" s="1453">
        <v>1652</v>
      </c>
      <c r="L23" s="1453">
        <v>1561</v>
      </c>
      <c r="M23" s="1453">
        <v>1599</v>
      </c>
      <c r="N23" s="1453">
        <v>1654</v>
      </c>
      <c r="O23" s="1453">
        <v>1693</v>
      </c>
      <c r="P23" s="1453">
        <v>1722</v>
      </c>
      <c r="Q23" s="1453">
        <v>1798</v>
      </c>
      <c r="R23" s="1453">
        <v>1862</v>
      </c>
      <c r="S23" s="1453">
        <v>1942</v>
      </c>
      <c r="T23" s="1453">
        <v>2001</v>
      </c>
      <c r="U23" s="1453">
        <v>2063</v>
      </c>
      <c r="V23" s="1454">
        <v>2147</v>
      </c>
      <c r="W23" s="1444">
        <v>2283</v>
      </c>
      <c r="X23" s="269"/>
    </row>
    <row r="24" spans="1:24" ht="14" customHeight="1">
      <c r="A24" s="3138" t="s">
        <v>184</v>
      </c>
      <c r="B24" s="3138"/>
      <c r="C24" s="3138"/>
      <c r="D24" s="3138"/>
      <c r="E24" s="3138"/>
      <c r="F24" s="3138"/>
      <c r="G24" s="3138"/>
      <c r="H24" s="3138"/>
      <c r="I24" s="3138"/>
      <c r="J24" s="3138"/>
      <c r="K24" s="3138"/>
      <c r="L24" s="3138"/>
      <c r="M24" s="3138"/>
      <c r="N24" s="3138"/>
      <c r="O24" s="3138"/>
      <c r="P24" s="3138"/>
      <c r="Q24" s="3138"/>
      <c r="R24" s="3138"/>
      <c r="S24" s="3138"/>
      <c r="T24" s="3138"/>
      <c r="U24" s="3138"/>
      <c r="V24" s="3138"/>
      <c r="W24" s="3138"/>
    </row>
    <row r="26" spans="1:24" ht="14" customHeight="1">
      <c r="A26" s="2504" t="s">
        <v>421</v>
      </c>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33" ht="14" customHeight="1"/>
  </sheetData>
  <mergeCells count="5">
    <mergeCell ref="A3:A4"/>
    <mergeCell ref="A26:V26"/>
    <mergeCell ref="A1:W1"/>
    <mergeCell ref="B3:W3"/>
    <mergeCell ref="A24:W24"/>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DD37-95D4-4254-A5CD-D4616F12AA16}">
  <dimension ref="A1:Y33"/>
  <sheetViews>
    <sheetView workbookViewId="0">
      <selection sqref="A1:XFD1048576"/>
    </sheetView>
  </sheetViews>
  <sheetFormatPr defaultColWidth="9" defaultRowHeight="14"/>
  <cols>
    <col min="1" max="1" width="15.75" style="270" customWidth="1"/>
    <col min="2" max="21" width="9.58203125" style="270" customWidth="1"/>
    <col min="22" max="22" width="9.58203125" style="269" customWidth="1"/>
    <col min="23" max="23" width="9.58203125" style="270" customWidth="1"/>
    <col min="24" max="16384" width="9" style="270"/>
  </cols>
  <sheetData>
    <row r="1" spans="1:25" ht="25">
      <c r="A1" s="2477" t="s">
        <v>1191</v>
      </c>
      <c r="B1" s="2477"/>
      <c r="C1" s="2477"/>
      <c r="D1" s="2477"/>
      <c r="E1" s="2477"/>
      <c r="F1" s="2477"/>
      <c r="G1" s="2477"/>
      <c r="H1" s="2477"/>
      <c r="I1" s="2477"/>
      <c r="J1" s="2477"/>
      <c r="K1" s="2477"/>
      <c r="L1" s="2477"/>
      <c r="M1" s="2477"/>
      <c r="N1" s="2477"/>
      <c r="O1" s="2477"/>
      <c r="P1" s="2477"/>
      <c r="Q1" s="2477"/>
      <c r="R1" s="2477"/>
      <c r="S1" s="2477"/>
      <c r="T1" s="2477"/>
      <c r="U1" s="2477"/>
      <c r="V1" s="2477"/>
      <c r="W1" s="2477"/>
      <c r="X1" s="64"/>
    </row>
    <row r="3" spans="1:25" ht="17.5" customHeight="1">
      <c r="A3" s="2454" t="s">
        <v>434</v>
      </c>
      <c r="B3" s="2457" t="s">
        <v>482</v>
      </c>
      <c r="C3" s="2458"/>
      <c r="D3" s="2458"/>
      <c r="E3" s="2458"/>
      <c r="F3" s="2458"/>
      <c r="G3" s="2458"/>
      <c r="H3" s="2458"/>
      <c r="I3" s="2458"/>
      <c r="J3" s="2458"/>
      <c r="K3" s="2458"/>
      <c r="L3" s="2458"/>
      <c r="M3" s="2458"/>
      <c r="N3" s="2458"/>
      <c r="O3" s="2458"/>
      <c r="P3" s="2458"/>
      <c r="Q3" s="2458"/>
      <c r="R3" s="2458"/>
      <c r="S3" s="2458"/>
      <c r="T3" s="2458"/>
      <c r="U3" s="2458"/>
      <c r="V3" s="2458"/>
      <c r="W3" s="2458"/>
      <c r="X3" s="40"/>
    </row>
    <row r="4" spans="1:25" ht="20">
      <c r="A4" s="2456"/>
      <c r="B4" s="88">
        <v>2000</v>
      </c>
      <c r="C4" s="469">
        <v>2001</v>
      </c>
      <c r="D4" s="469">
        <v>2002</v>
      </c>
      <c r="E4" s="469">
        <v>2003</v>
      </c>
      <c r="F4" s="469">
        <v>2004</v>
      </c>
      <c r="G4" s="469">
        <v>2005</v>
      </c>
      <c r="H4" s="469">
        <v>2006</v>
      </c>
      <c r="I4" s="469">
        <v>2007</v>
      </c>
      <c r="J4" s="469">
        <v>2008</v>
      </c>
      <c r="K4" s="469">
        <v>2009</v>
      </c>
      <c r="L4" s="469">
        <v>2010</v>
      </c>
      <c r="M4" s="469">
        <v>2011</v>
      </c>
      <c r="N4" s="469">
        <v>2012</v>
      </c>
      <c r="O4" s="469">
        <v>2013</v>
      </c>
      <c r="P4" s="469">
        <v>2014</v>
      </c>
      <c r="Q4" s="469">
        <v>2015</v>
      </c>
      <c r="R4" s="469">
        <v>2016</v>
      </c>
      <c r="S4" s="469">
        <v>2017</v>
      </c>
      <c r="T4" s="469">
        <v>2018</v>
      </c>
      <c r="U4" s="469">
        <v>2019</v>
      </c>
      <c r="V4" s="89">
        <v>2020</v>
      </c>
      <c r="W4" s="878">
        <v>2021</v>
      </c>
      <c r="X4" s="40"/>
    </row>
    <row r="5" spans="1:25" s="45" customFormat="1">
      <c r="A5" s="392" t="s">
        <v>437</v>
      </c>
      <c r="B5" s="53">
        <v>152</v>
      </c>
      <c r="C5" s="53">
        <v>125</v>
      </c>
      <c r="D5" s="53">
        <v>139</v>
      </c>
      <c r="E5" s="53">
        <v>157</v>
      </c>
      <c r="F5" s="53">
        <v>124</v>
      </c>
      <c r="G5" s="53">
        <v>141</v>
      </c>
      <c r="H5" s="53">
        <v>136</v>
      </c>
      <c r="I5" s="53">
        <v>138</v>
      </c>
      <c r="J5" s="53">
        <v>122</v>
      </c>
      <c r="K5" s="53">
        <v>129</v>
      </c>
      <c r="L5" s="53">
        <v>124</v>
      </c>
      <c r="M5" s="53">
        <v>108</v>
      </c>
      <c r="N5" s="53">
        <v>107</v>
      </c>
      <c r="O5" s="53">
        <v>143</v>
      </c>
      <c r="P5" s="53">
        <v>99</v>
      </c>
      <c r="Q5" s="53">
        <v>121</v>
      </c>
      <c r="R5" s="53">
        <v>121</v>
      </c>
      <c r="S5" s="53">
        <v>111</v>
      </c>
      <c r="T5" s="53">
        <v>130</v>
      </c>
      <c r="U5" s="53">
        <v>106</v>
      </c>
      <c r="V5" s="891">
        <v>80</v>
      </c>
      <c r="W5" s="53">
        <v>83</v>
      </c>
      <c r="X5" s="54"/>
      <c r="Y5" s="54"/>
    </row>
    <row r="6" spans="1:25" s="45" customFormat="1">
      <c r="A6" s="393" t="s">
        <v>438</v>
      </c>
      <c r="B6" s="58">
        <v>12</v>
      </c>
      <c r="C6" s="58" t="s">
        <v>240</v>
      </c>
      <c r="D6" s="58" t="s">
        <v>240</v>
      </c>
      <c r="E6" s="58">
        <v>12</v>
      </c>
      <c r="F6" s="58" t="s">
        <v>240</v>
      </c>
      <c r="G6" s="58" t="s">
        <v>240</v>
      </c>
      <c r="H6" s="58">
        <v>13</v>
      </c>
      <c r="I6" s="58" t="s">
        <v>240</v>
      </c>
      <c r="J6" s="58" t="s">
        <v>240</v>
      </c>
      <c r="K6" s="58">
        <v>14</v>
      </c>
      <c r="L6" s="58" t="s">
        <v>240</v>
      </c>
      <c r="M6" s="58">
        <v>11</v>
      </c>
      <c r="N6" s="58" t="s">
        <v>240</v>
      </c>
      <c r="O6" s="58">
        <v>14</v>
      </c>
      <c r="P6" s="58" t="s">
        <v>240</v>
      </c>
      <c r="Q6" s="58" t="s">
        <v>240</v>
      </c>
      <c r="R6" s="58">
        <v>14</v>
      </c>
      <c r="S6" s="58">
        <v>11</v>
      </c>
      <c r="T6" s="58">
        <v>10</v>
      </c>
      <c r="U6" s="58" t="s">
        <v>240</v>
      </c>
      <c r="V6" s="1450">
        <v>11</v>
      </c>
      <c r="W6" s="275" t="s">
        <v>114</v>
      </c>
      <c r="X6" s="54"/>
      <c r="Y6" s="54"/>
    </row>
    <row r="7" spans="1:25" s="45" customFormat="1">
      <c r="A7" s="392" t="s">
        <v>439</v>
      </c>
      <c r="B7" s="53">
        <v>14</v>
      </c>
      <c r="C7" s="53">
        <v>16</v>
      </c>
      <c r="D7" s="53">
        <v>14</v>
      </c>
      <c r="E7" s="53">
        <v>15</v>
      </c>
      <c r="F7" s="53">
        <v>16</v>
      </c>
      <c r="G7" s="53">
        <v>12</v>
      </c>
      <c r="H7" s="53">
        <v>13</v>
      </c>
      <c r="I7" s="53">
        <v>18</v>
      </c>
      <c r="J7" s="53" t="s">
        <v>240</v>
      </c>
      <c r="K7" s="53" t="s">
        <v>240</v>
      </c>
      <c r="L7" s="53" t="s">
        <v>240</v>
      </c>
      <c r="M7" s="53">
        <v>12</v>
      </c>
      <c r="N7" s="53">
        <v>14</v>
      </c>
      <c r="O7" s="53" t="s">
        <v>240</v>
      </c>
      <c r="P7" s="53" t="s">
        <v>240</v>
      </c>
      <c r="Q7" s="53" t="s">
        <v>240</v>
      </c>
      <c r="R7" s="53" t="s">
        <v>240</v>
      </c>
      <c r="S7" s="53">
        <v>13</v>
      </c>
      <c r="T7" s="53">
        <v>10</v>
      </c>
      <c r="U7" s="53">
        <v>21</v>
      </c>
      <c r="V7" s="891" t="s">
        <v>240</v>
      </c>
      <c r="W7" s="274" t="s">
        <v>114</v>
      </c>
      <c r="X7" s="54"/>
      <c r="Y7" s="54"/>
    </row>
    <row r="8" spans="1:25" s="45" customFormat="1">
      <c r="A8" s="393" t="s">
        <v>440</v>
      </c>
      <c r="B8" s="58">
        <v>39</v>
      </c>
      <c r="C8" s="58">
        <v>46</v>
      </c>
      <c r="D8" s="58">
        <v>38</v>
      </c>
      <c r="E8" s="58">
        <v>46</v>
      </c>
      <c r="F8" s="58">
        <v>38</v>
      </c>
      <c r="G8" s="58">
        <v>40</v>
      </c>
      <c r="H8" s="58">
        <v>50</v>
      </c>
      <c r="I8" s="58">
        <v>34</v>
      </c>
      <c r="J8" s="58">
        <v>39</v>
      </c>
      <c r="K8" s="58">
        <v>48</v>
      </c>
      <c r="L8" s="58">
        <v>36</v>
      </c>
      <c r="M8" s="58">
        <v>37</v>
      </c>
      <c r="N8" s="58">
        <v>35</v>
      </c>
      <c r="O8" s="58">
        <v>32</v>
      </c>
      <c r="P8" s="58">
        <v>25</v>
      </c>
      <c r="Q8" s="58">
        <v>38</v>
      </c>
      <c r="R8" s="58">
        <v>42</v>
      </c>
      <c r="S8" s="58">
        <v>29</v>
      </c>
      <c r="T8" s="58">
        <v>31</v>
      </c>
      <c r="U8" s="58">
        <v>28</v>
      </c>
      <c r="V8" s="1450">
        <v>23</v>
      </c>
      <c r="W8" s="58">
        <v>34</v>
      </c>
      <c r="X8" s="54"/>
      <c r="Y8" s="54"/>
    </row>
    <row r="9" spans="1:25" s="45" customFormat="1">
      <c r="A9" s="392" t="s">
        <v>441</v>
      </c>
      <c r="B9" s="53">
        <v>64</v>
      </c>
      <c r="C9" s="53">
        <v>64</v>
      </c>
      <c r="D9" s="53">
        <v>56</v>
      </c>
      <c r="E9" s="53">
        <v>65</v>
      </c>
      <c r="F9" s="53">
        <v>64</v>
      </c>
      <c r="G9" s="53">
        <v>71</v>
      </c>
      <c r="H9" s="53">
        <v>67</v>
      </c>
      <c r="I9" s="53">
        <v>73</v>
      </c>
      <c r="J9" s="53">
        <v>47</v>
      </c>
      <c r="K9" s="53">
        <v>76</v>
      </c>
      <c r="L9" s="53">
        <v>73</v>
      </c>
      <c r="M9" s="53">
        <v>75</v>
      </c>
      <c r="N9" s="53">
        <v>63</v>
      </c>
      <c r="O9" s="53">
        <v>68</v>
      </c>
      <c r="P9" s="53">
        <v>62</v>
      </c>
      <c r="Q9" s="53">
        <v>72</v>
      </c>
      <c r="R9" s="53">
        <v>75</v>
      </c>
      <c r="S9" s="53">
        <v>69</v>
      </c>
      <c r="T9" s="53">
        <v>58</v>
      </c>
      <c r="U9" s="53">
        <v>55</v>
      </c>
      <c r="V9" s="891">
        <v>73</v>
      </c>
      <c r="W9" s="53">
        <v>57</v>
      </c>
      <c r="X9" s="54"/>
      <c r="Y9" s="54"/>
    </row>
    <row r="10" spans="1:25" s="45" customFormat="1">
      <c r="A10" s="393" t="s">
        <v>442</v>
      </c>
      <c r="B10" s="58">
        <v>54</v>
      </c>
      <c r="C10" s="58">
        <v>68</v>
      </c>
      <c r="D10" s="58">
        <v>49</v>
      </c>
      <c r="E10" s="58">
        <v>50</v>
      </c>
      <c r="F10" s="58">
        <v>68</v>
      </c>
      <c r="G10" s="58">
        <v>67</v>
      </c>
      <c r="H10" s="58">
        <v>83</v>
      </c>
      <c r="I10" s="58">
        <v>69</v>
      </c>
      <c r="J10" s="58">
        <v>54</v>
      </c>
      <c r="K10" s="58">
        <v>74</v>
      </c>
      <c r="L10" s="58">
        <v>67</v>
      </c>
      <c r="M10" s="58">
        <v>90</v>
      </c>
      <c r="N10" s="58">
        <v>82</v>
      </c>
      <c r="O10" s="58">
        <v>64</v>
      </c>
      <c r="P10" s="58">
        <v>75</v>
      </c>
      <c r="Q10" s="58">
        <v>79</v>
      </c>
      <c r="R10" s="58">
        <v>84</v>
      </c>
      <c r="S10" s="58">
        <v>94</v>
      </c>
      <c r="T10" s="58">
        <v>98</v>
      </c>
      <c r="U10" s="58">
        <v>88</v>
      </c>
      <c r="V10" s="1450">
        <v>73</v>
      </c>
      <c r="W10" s="58">
        <v>96</v>
      </c>
      <c r="X10" s="54"/>
      <c r="Y10" s="54"/>
    </row>
    <row r="11" spans="1:25" s="45" customFormat="1">
      <c r="A11" s="392" t="s">
        <v>443</v>
      </c>
      <c r="B11" s="53">
        <v>87</v>
      </c>
      <c r="C11" s="53">
        <v>85</v>
      </c>
      <c r="D11" s="53">
        <v>90</v>
      </c>
      <c r="E11" s="53">
        <v>74</v>
      </c>
      <c r="F11" s="53">
        <v>76</v>
      </c>
      <c r="G11" s="53">
        <v>70</v>
      </c>
      <c r="H11" s="53">
        <v>97</v>
      </c>
      <c r="I11" s="53">
        <v>82</v>
      </c>
      <c r="J11" s="53">
        <v>81</v>
      </c>
      <c r="K11" s="53">
        <v>88</v>
      </c>
      <c r="L11" s="53">
        <v>75</v>
      </c>
      <c r="M11" s="53">
        <v>68</v>
      </c>
      <c r="N11" s="53">
        <v>87</v>
      </c>
      <c r="O11" s="53">
        <v>90</v>
      </c>
      <c r="P11" s="53">
        <v>104</v>
      </c>
      <c r="Q11" s="53">
        <v>85</v>
      </c>
      <c r="R11" s="53">
        <v>110</v>
      </c>
      <c r="S11" s="53">
        <v>94</v>
      </c>
      <c r="T11" s="53">
        <v>95</v>
      </c>
      <c r="U11" s="53">
        <v>122</v>
      </c>
      <c r="V11" s="891">
        <v>109</v>
      </c>
      <c r="W11" s="53">
        <v>129</v>
      </c>
      <c r="X11" s="54"/>
      <c r="Y11" s="54"/>
    </row>
    <row r="12" spans="1:25" s="45" customFormat="1">
      <c r="A12" s="393" t="s">
        <v>444</v>
      </c>
      <c r="B12" s="58">
        <v>136</v>
      </c>
      <c r="C12" s="58">
        <v>123</v>
      </c>
      <c r="D12" s="58">
        <v>122</v>
      </c>
      <c r="E12" s="58">
        <v>105</v>
      </c>
      <c r="F12" s="58">
        <v>121</v>
      </c>
      <c r="G12" s="58">
        <v>111</v>
      </c>
      <c r="H12" s="58">
        <v>123</v>
      </c>
      <c r="I12" s="58">
        <v>111</v>
      </c>
      <c r="J12" s="58">
        <v>116</v>
      </c>
      <c r="K12" s="58">
        <v>112</v>
      </c>
      <c r="L12" s="58">
        <v>137</v>
      </c>
      <c r="M12" s="58">
        <v>100</v>
      </c>
      <c r="N12" s="58">
        <v>110</v>
      </c>
      <c r="O12" s="58">
        <v>116</v>
      </c>
      <c r="P12" s="58">
        <v>107</v>
      </c>
      <c r="Q12" s="58">
        <v>101</v>
      </c>
      <c r="R12" s="58">
        <v>133</v>
      </c>
      <c r="S12" s="58">
        <v>150</v>
      </c>
      <c r="T12" s="58">
        <v>127</v>
      </c>
      <c r="U12" s="58">
        <v>170</v>
      </c>
      <c r="V12" s="1450">
        <v>142</v>
      </c>
      <c r="W12" s="58">
        <v>175</v>
      </c>
      <c r="X12" s="54"/>
      <c r="Y12" s="54"/>
    </row>
    <row r="13" spans="1:25" s="45" customFormat="1">
      <c r="A13" s="392" t="s">
        <v>445</v>
      </c>
      <c r="B13" s="53">
        <v>192</v>
      </c>
      <c r="C13" s="53">
        <v>192</v>
      </c>
      <c r="D13" s="53">
        <v>179</v>
      </c>
      <c r="E13" s="53">
        <v>186</v>
      </c>
      <c r="F13" s="53">
        <v>196</v>
      </c>
      <c r="G13" s="53">
        <v>203</v>
      </c>
      <c r="H13" s="53">
        <v>192</v>
      </c>
      <c r="I13" s="53">
        <v>178</v>
      </c>
      <c r="J13" s="53">
        <v>162</v>
      </c>
      <c r="K13" s="53">
        <v>177</v>
      </c>
      <c r="L13" s="53">
        <v>153</v>
      </c>
      <c r="M13" s="53">
        <v>177</v>
      </c>
      <c r="N13" s="53">
        <v>185</v>
      </c>
      <c r="O13" s="53">
        <v>144</v>
      </c>
      <c r="P13" s="53">
        <v>143</v>
      </c>
      <c r="Q13" s="53">
        <v>137</v>
      </c>
      <c r="R13" s="53">
        <v>156</v>
      </c>
      <c r="S13" s="53">
        <v>181</v>
      </c>
      <c r="T13" s="53">
        <v>143</v>
      </c>
      <c r="U13" s="53">
        <v>175</v>
      </c>
      <c r="V13" s="891">
        <v>185</v>
      </c>
      <c r="W13" s="53">
        <v>211</v>
      </c>
      <c r="X13" s="54"/>
      <c r="Y13" s="54"/>
    </row>
    <row r="14" spans="1:25" s="45" customFormat="1">
      <c r="A14" s="393" t="s">
        <v>446</v>
      </c>
      <c r="B14" s="58">
        <v>288</v>
      </c>
      <c r="C14" s="58">
        <v>337</v>
      </c>
      <c r="D14" s="58">
        <v>293</v>
      </c>
      <c r="E14" s="58">
        <v>278</v>
      </c>
      <c r="F14" s="58">
        <v>299</v>
      </c>
      <c r="G14" s="58">
        <v>308</v>
      </c>
      <c r="H14" s="58">
        <v>329</v>
      </c>
      <c r="I14" s="58">
        <v>312</v>
      </c>
      <c r="J14" s="58">
        <v>290</v>
      </c>
      <c r="K14" s="58">
        <v>298</v>
      </c>
      <c r="L14" s="58">
        <v>288</v>
      </c>
      <c r="M14" s="58">
        <v>299</v>
      </c>
      <c r="N14" s="58">
        <v>227</v>
      </c>
      <c r="O14" s="58">
        <v>251</v>
      </c>
      <c r="P14" s="58">
        <v>266</v>
      </c>
      <c r="Q14" s="58">
        <v>245</v>
      </c>
      <c r="R14" s="58">
        <v>228</v>
      </c>
      <c r="S14" s="58">
        <v>245</v>
      </c>
      <c r="T14" s="58">
        <v>235</v>
      </c>
      <c r="U14" s="58">
        <v>269</v>
      </c>
      <c r="V14" s="1450">
        <v>258</v>
      </c>
      <c r="W14" s="58">
        <v>276</v>
      </c>
      <c r="X14" s="54"/>
      <c r="Y14" s="54"/>
    </row>
    <row r="15" spans="1:25" s="45" customFormat="1">
      <c r="A15" s="392" t="s">
        <v>447</v>
      </c>
      <c r="B15" s="53">
        <v>348</v>
      </c>
      <c r="C15" s="53">
        <v>375</v>
      </c>
      <c r="D15" s="53">
        <v>384</v>
      </c>
      <c r="E15" s="53">
        <v>404</v>
      </c>
      <c r="F15" s="53">
        <v>437</v>
      </c>
      <c r="G15" s="53">
        <v>424</v>
      </c>
      <c r="H15" s="53">
        <v>416</v>
      </c>
      <c r="I15" s="53">
        <v>411</v>
      </c>
      <c r="J15" s="53">
        <v>424</v>
      </c>
      <c r="K15" s="53">
        <v>415</v>
      </c>
      <c r="L15" s="53">
        <v>387</v>
      </c>
      <c r="M15" s="53">
        <v>412</v>
      </c>
      <c r="N15" s="53">
        <v>400</v>
      </c>
      <c r="O15" s="53">
        <v>406</v>
      </c>
      <c r="P15" s="53">
        <v>454</v>
      </c>
      <c r="Q15" s="53">
        <v>427</v>
      </c>
      <c r="R15" s="53">
        <v>361</v>
      </c>
      <c r="S15" s="53">
        <v>421</v>
      </c>
      <c r="T15" s="53">
        <v>365</v>
      </c>
      <c r="U15" s="53">
        <v>387</v>
      </c>
      <c r="V15" s="891">
        <v>384</v>
      </c>
      <c r="W15" s="53">
        <v>459</v>
      </c>
      <c r="X15" s="54"/>
      <c r="Y15" s="54"/>
    </row>
    <row r="16" spans="1:25" s="45" customFormat="1">
      <c r="A16" s="393" t="s">
        <v>448</v>
      </c>
      <c r="B16" s="58">
        <v>401</v>
      </c>
      <c r="C16" s="58">
        <v>435</v>
      </c>
      <c r="D16" s="58">
        <v>456</v>
      </c>
      <c r="E16" s="58">
        <v>480</v>
      </c>
      <c r="F16" s="58">
        <v>486</v>
      </c>
      <c r="G16" s="58">
        <v>539</v>
      </c>
      <c r="H16" s="58">
        <v>563</v>
      </c>
      <c r="I16" s="58">
        <v>564</v>
      </c>
      <c r="J16" s="58">
        <v>519</v>
      </c>
      <c r="K16" s="58">
        <v>552</v>
      </c>
      <c r="L16" s="58">
        <v>572</v>
      </c>
      <c r="M16" s="58">
        <v>599</v>
      </c>
      <c r="N16" s="58">
        <v>605</v>
      </c>
      <c r="O16" s="58">
        <v>549</v>
      </c>
      <c r="P16" s="58">
        <v>613</v>
      </c>
      <c r="Q16" s="58">
        <v>614</v>
      </c>
      <c r="R16" s="58">
        <v>578</v>
      </c>
      <c r="S16" s="58">
        <v>576</v>
      </c>
      <c r="T16" s="58">
        <v>568</v>
      </c>
      <c r="U16" s="58">
        <v>571</v>
      </c>
      <c r="V16" s="1450">
        <v>592</v>
      </c>
      <c r="W16" s="58">
        <v>664</v>
      </c>
      <c r="X16" s="54"/>
      <c r="Y16" s="54"/>
    </row>
    <row r="17" spans="1:25" s="45" customFormat="1">
      <c r="A17" s="392" t="s">
        <v>449</v>
      </c>
      <c r="B17" s="53">
        <v>525</v>
      </c>
      <c r="C17" s="53">
        <v>473</v>
      </c>
      <c r="D17" s="53">
        <v>537</v>
      </c>
      <c r="E17" s="53">
        <v>526</v>
      </c>
      <c r="F17" s="53">
        <v>505</v>
      </c>
      <c r="G17" s="53">
        <v>610</v>
      </c>
      <c r="H17" s="53">
        <v>584</v>
      </c>
      <c r="I17" s="53">
        <v>580</v>
      </c>
      <c r="J17" s="53">
        <v>659</v>
      </c>
      <c r="K17" s="53">
        <v>681</v>
      </c>
      <c r="L17" s="53">
        <v>647</v>
      </c>
      <c r="M17" s="53">
        <v>666</v>
      </c>
      <c r="N17" s="53">
        <v>750</v>
      </c>
      <c r="O17" s="53">
        <v>754</v>
      </c>
      <c r="P17" s="53">
        <v>807</v>
      </c>
      <c r="Q17" s="53">
        <v>832</v>
      </c>
      <c r="R17" s="53">
        <v>818</v>
      </c>
      <c r="S17" s="53">
        <v>791</v>
      </c>
      <c r="T17" s="53">
        <v>838</v>
      </c>
      <c r="U17" s="53">
        <v>841</v>
      </c>
      <c r="V17" s="891">
        <v>839</v>
      </c>
      <c r="W17" s="53">
        <v>949</v>
      </c>
      <c r="X17" s="54"/>
      <c r="Y17" s="54"/>
    </row>
    <row r="18" spans="1:25" s="45" customFormat="1">
      <c r="A18" s="393" t="s">
        <v>450</v>
      </c>
      <c r="B18" s="58">
        <v>677</v>
      </c>
      <c r="C18" s="58">
        <v>624</v>
      </c>
      <c r="D18" s="58">
        <v>572</v>
      </c>
      <c r="E18" s="58">
        <v>574</v>
      </c>
      <c r="F18" s="58">
        <v>626</v>
      </c>
      <c r="G18" s="58">
        <v>588</v>
      </c>
      <c r="H18" s="58">
        <v>662</v>
      </c>
      <c r="I18" s="58">
        <v>695</v>
      </c>
      <c r="J18" s="58">
        <v>658</v>
      </c>
      <c r="K18" s="58">
        <v>731</v>
      </c>
      <c r="L18" s="58">
        <v>710</v>
      </c>
      <c r="M18" s="58">
        <v>816</v>
      </c>
      <c r="N18" s="58">
        <v>806</v>
      </c>
      <c r="O18" s="58">
        <v>883</v>
      </c>
      <c r="P18" s="58">
        <v>912</v>
      </c>
      <c r="Q18" s="58">
        <v>907</v>
      </c>
      <c r="R18" s="58">
        <v>963</v>
      </c>
      <c r="S18" s="58">
        <v>988</v>
      </c>
      <c r="T18" s="58">
        <v>1042</v>
      </c>
      <c r="U18" s="58">
        <v>964</v>
      </c>
      <c r="V18" s="1450">
        <v>1049</v>
      </c>
      <c r="W18" s="58">
        <v>1197</v>
      </c>
      <c r="X18" s="54"/>
      <c r="Y18" s="54"/>
    </row>
    <row r="19" spans="1:25" s="45" customFormat="1">
      <c r="A19" s="392" t="s">
        <v>451</v>
      </c>
      <c r="B19" s="53">
        <v>892</v>
      </c>
      <c r="C19" s="53">
        <v>853</v>
      </c>
      <c r="D19" s="53">
        <v>875</v>
      </c>
      <c r="E19" s="53">
        <v>845</v>
      </c>
      <c r="F19" s="53">
        <v>856</v>
      </c>
      <c r="G19" s="53">
        <v>815</v>
      </c>
      <c r="H19" s="53">
        <v>805</v>
      </c>
      <c r="I19" s="53">
        <v>721</v>
      </c>
      <c r="J19" s="53">
        <v>734</v>
      </c>
      <c r="K19" s="53">
        <v>751</v>
      </c>
      <c r="L19" s="53">
        <v>727</v>
      </c>
      <c r="M19" s="53">
        <v>797</v>
      </c>
      <c r="N19" s="53">
        <v>786</v>
      </c>
      <c r="O19" s="53">
        <v>884</v>
      </c>
      <c r="P19" s="53">
        <v>875</v>
      </c>
      <c r="Q19" s="53">
        <v>1028</v>
      </c>
      <c r="R19" s="53">
        <v>978</v>
      </c>
      <c r="S19" s="53">
        <v>1100</v>
      </c>
      <c r="T19" s="53">
        <v>1173</v>
      </c>
      <c r="U19" s="53">
        <v>1176</v>
      </c>
      <c r="V19" s="891">
        <v>1308</v>
      </c>
      <c r="W19" s="53">
        <v>1361</v>
      </c>
      <c r="X19" s="54"/>
      <c r="Y19" s="54"/>
    </row>
    <row r="20" spans="1:25" s="45" customFormat="1">
      <c r="A20" s="393" t="s">
        <v>452</v>
      </c>
      <c r="B20" s="58">
        <v>1190</v>
      </c>
      <c r="C20" s="58">
        <v>1185</v>
      </c>
      <c r="D20" s="58">
        <v>1248</v>
      </c>
      <c r="E20" s="58">
        <v>1289</v>
      </c>
      <c r="F20" s="58">
        <v>1144</v>
      </c>
      <c r="G20" s="58">
        <v>1120</v>
      </c>
      <c r="H20" s="58">
        <v>1136</v>
      </c>
      <c r="I20" s="58">
        <v>1060</v>
      </c>
      <c r="J20" s="58">
        <v>1068</v>
      </c>
      <c r="K20" s="58">
        <v>1029</v>
      </c>
      <c r="L20" s="58">
        <v>1031</v>
      </c>
      <c r="M20" s="58">
        <v>929</v>
      </c>
      <c r="N20" s="58">
        <v>955</v>
      </c>
      <c r="O20" s="58">
        <v>958</v>
      </c>
      <c r="P20" s="58">
        <v>1021</v>
      </c>
      <c r="Q20" s="58">
        <v>1027</v>
      </c>
      <c r="R20" s="58">
        <v>1052</v>
      </c>
      <c r="S20" s="58">
        <v>1131</v>
      </c>
      <c r="T20" s="58">
        <v>1138</v>
      </c>
      <c r="U20" s="58">
        <v>1165</v>
      </c>
      <c r="V20" s="1450">
        <v>1271</v>
      </c>
      <c r="W20" s="58">
        <v>1362</v>
      </c>
      <c r="X20" s="54"/>
      <c r="Y20" s="54"/>
    </row>
    <row r="21" spans="1:25" s="45" customFormat="1">
      <c r="A21" s="392" t="s">
        <v>453</v>
      </c>
      <c r="B21" s="53">
        <v>1221</v>
      </c>
      <c r="C21" s="53">
        <v>1240</v>
      </c>
      <c r="D21" s="53">
        <v>1345</v>
      </c>
      <c r="E21" s="53">
        <v>1486</v>
      </c>
      <c r="F21" s="53">
        <v>1427</v>
      </c>
      <c r="G21" s="53">
        <v>1418</v>
      </c>
      <c r="H21" s="53">
        <v>1427</v>
      </c>
      <c r="I21" s="53">
        <v>1429</v>
      </c>
      <c r="J21" s="53">
        <v>1466</v>
      </c>
      <c r="K21" s="53">
        <v>1426</v>
      </c>
      <c r="L21" s="53">
        <v>1370</v>
      </c>
      <c r="M21" s="53">
        <v>1260</v>
      </c>
      <c r="N21" s="53">
        <v>1336</v>
      </c>
      <c r="O21" s="53">
        <v>1317</v>
      </c>
      <c r="P21" s="53">
        <v>1289</v>
      </c>
      <c r="Q21" s="53">
        <v>1302</v>
      </c>
      <c r="R21" s="53">
        <v>1214</v>
      </c>
      <c r="S21" s="53">
        <v>1225</v>
      </c>
      <c r="T21" s="53">
        <v>1217</v>
      </c>
      <c r="U21" s="53">
        <v>1242</v>
      </c>
      <c r="V21" s="891">
        <v>1295</v>
      </c>
      <c r="W21" s="53">
        <v>1386</v>
      </c>
      <c r="X21" s="54"/>
      <c r="Y21" s="54"/>
    </row>
    <row r="22" spans="1:25" s="45" customFormat="1" ht="14.5" thickBot="1">
      <c r="A22" s="1024" t="s">
        <v>454</v>
      </c>
      <c r="B22" s="277">
        <v>2190</v>
      </c>
      <c r="C22" s="280">
        <v>2333</v>
      </c>
      <c r="D22" s="280">
        <v>2553</v>
      </c>
      <c r="E22" s="280">
        <v>2560</v>
      </c>
      <c r="F22" s="280">
        <v>2726</v>
      </c>
      <c r="G22" s="280">
        <v>2755</v>
      </c>
      <c r="H22" s="280">
        <v>2904</v>
      </c>
      <c r="I22" s="280">
        <v>3117</v>
      </c>
      <c r="J22" s="280">
        <v>3097</v>
      </c>
      <c r="K22" s="280">
        <v>3327</v>
      </c>
      <c r="L22" s="280">
        <v>3219</v>
      </c>
      <c r="M22" s="280">
        <v>3480</v>
      </c>
      <c r="N22" s="280">
        <v>3779</v>
      </c>
      <c r="O22" s="280">
        <v>3876</v>
      </c>
      <c r="P22" s="280">
        <v>3992</v>
      </c>
      <c r="Q22" s="280">
        <v>4165</v>
      </c>
      <c r="R22" s="280">
        <v>4095</v>
      </c>
      <c r="S22" s="280">
        <v>4270</v>
      </c>
      <c r="T22" s="280">
        <v>4251</v>
      </c>
      <c r="U22" s="280">
        <v>4346</v>
      </c>
      <c r="V22" s="1451">
        <v>4324</v>
      </c>
      <c r="W22" s="280">
        <v>4426</v>
      </c>
      <c r="X22" s="54"/>
      <c r="Y22" s="54"/>
    </row>
    <row r="23" spans="1:25" s="45" customFormat="1">
      <c r="A23" s="879" t="s">
        <v>115</v>
      </c>
      <c r="B23" s="1428">
        <v>8137</v>
      </c>
      <c r="C23" s="1428">
        <v>8225</v>
      </c>
      <c r="D23" s="1428">
        <v>8623</v>
      </c>
      <c r="E23" s="1428">
        <v>8825</v>
      </c>
      <c r="F23" s="1428">
        <v>8854</v>
      </c>
      <c r="G23" s="1428">
        <v>8960</v>
      </c>
      <c r="H23" s="1428">
        <v>9272</v>
      </c>
      <c r="I23" s="1428">
        <v>9290</v>
      </c>
      <c r="J23" s="1428">
        <v>9303</v>
      </c>
      <c r="K23" s="1428">
        <v>9664</v>
      </c>
      <c r="L23" s="1428">
        <v>9365</v>
      </c>
      <c r="M23" s="1428">
        <v>9656</v>
      </c>
      <c r="N23" s="1428">
        <v>10034</v>
      </c>
      <c r="O23" s="1428">
        <v>10254</v>
      </c>
      <c r="P23" s="1428">
        <v>10570</v>
      </c>
      <c r="Q23" s="1428">
        <v>10796</v>
      </c>
      <c r="R23" s="1428">
        <v>10670</v>
      </c>
      <c r="S23" s="1428">
        <v>11193</v>
      </c>
      <c r="T23" s="1428">
        <v>11212</v>
      </c>
      <c r="U23" s="1428">
        <v>11289</v>
      </c>
      <c r="V23" s="1428">
        <v>11780</v>
      </c>
      <c r="W23" s="1413">
        <v>12522</v>
      </c>
      <c r="X23" s="54"/>
      <c r="Y23" s="54"/>
    </row>
    <row r="24" spans="1:25" ht="14" customHeight="1">
      <c r="A24" s="3138" t="s">
        <v>184</v>
      </c>
      <c r="B24" s="3138"/>
      <c r="C24" s="3138"/>
      <c r="D24" s="3138"/>
      <c r="E24" s="3138"/>
      <c r="F24" s="3138"/>
      <c r="G24" s="3138"/>
      <c r="H24" s="3138"/>
      <c r="I24" s="3138"/>
      <c r="J24" s="3138"/>
      <c r="K24" s="3138"/>
      <c r="L24" s="3138"/>
      <c r="M24" s="3138"/>
      <c r="N24" s="3138"/>
      <c r="O24" s="3138"/>
      <c r="P24" s="3138"/>
      <c r="Q24" s="3138"/>
      <c r="R24" s="3138"/>
      <c r="S24" s="3138"/>
      <c r="T24" s="3138"/>
      <c r="U24" s="3138"/>
      <c r="V24" s="3138"/>
      <c r="W24" s="3138"/>
    </row>
    <row r="26" spans="1:25" ht="14" customHeight="1">
      <c r="A26" s="2464" t="s">
        <v>483</v>
      </c>
      <c r="B26" s="2464"/>
      <c r="C26" s="2464"/>
      <c r="D26" s="2464"/>
      <c r="E26" s="2464"/>
      <c r="F26" s="2464"/>
      <c r="G26" s="2464"/>
      <c r="H26" s="2464"/>
      <c r="I26" s="2464"/>
      <c r="J26" s="2464"/>
      <c r="K26" s="2464"/>
      <c r="L26" s="2464"/>
      <c r="M26" s="2464"/>
      <c r="N26" s="2464"/>
      <c r="O26" s="2464"/>
      <c r="P26" s="2464"/>
      <c r="Q26" s="2464"/>
      <c r="R26" s="2464"/>
      <c r="S26" s="2464"/>
      <c r="T26" s="2464"/>
      <c r="U26" s="2464"/>
      <c r="V26" s="2464"/>
    </row>
    <row r="31" spans="1:25" ht="14.25" customHeight="1"/>
    <row r="33" ht="32.25" customHeight="1"/>
  </sheetData>
  <mergeCells count="5">
    <mergeCell ref="A3:A4"/>
    <mergeCell ref="A26:V26"/>
    <mergeCell ref="A1:W1"/>
    <mergeCell ref="B3:W3"/>
    <mergeCell ref="A24:W24"/>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45AD-EBAA-42D5-8B00-08608238D7A5}">
  <dimension ref="A1:X52"/>
  <sheetViews>
    <sheetView workbookViewId="0">
      <selection sqref="A1:XFD1048576"/>
    </sheetView>
  </sheetViews>
  <sheetFormatPr defaultColWidth="9" defaultRowHeight="14"/>
  <cols>
    <col min="1" max="1" width="15.5" style="270" customWidth="1"/>
    <col min="2" max="21" width="9.58203125" style="270" customWidth="1"/>
    <col min="22" max="22" width="9.58203125" style="269" customWidth="1"/>
    <col min="23" max="23" width="9.58203125" style="270" customWidth="1"/>
    <col min="24" max="16384" width="9" style="270"/>
  </cols>
  <sheetData>
    <row r="1" spans="1:24" ht="25">
      <c r="A1" s="2453" t="s">
        <v>1193</v>
      </c>
      <c r="B1" s="2453"/>
      <c r="C1" s="2453"/>
      <c r="D1" s="2453"/>
      <c r="E1" s="2453"/>
      <c r="F1" s="2453"/>
      <c r="G1" s="2453"/>
      <c r="H1" s="2453"/>
      <c r="I1" s="2453"/>
      <c r="J1" s="2453"/>
      <c r="K1" s="2453"/>
      <c r="L1" s="2453"/>
      <c r="M1" s="2453"/>
      <c r="N1" s="2453"/>
      <c r="O1" s="2453"/>
      <c r="P1" s="2453"/>
      <c r="Q1" s="2453"/>
      <c r="R1" s="2453"/>
      <c r="S1" s="2453"/>
      <c r="T1" s="2453"/>
      <c r="U1" s="2453"/>
      <c r="V1" s="2453"/>
      <c r="W1" s="2453"/>
      <c r="X1" s="64"/>
    </row>
    <row r="3" spans="1:24" ht="17.5" customHeight="1">
      <c r="A3" s="2454" t="s">
        <v>434</v>
      </c>
      <c r="B3" s="2630" t="s">
        <v>484</v>
      </c>
      <c r="C3" s="2631"/>
      <c r="D3" s="2631"/>
      <c r="E3" s="2631"/>
      <c r="F3" s="2631"/>
      <c r="G3" s="2631"/>
      <c r="H3" s="2631"/>
      <c r="I3" s="2631"/>
      <c r="J3" s="2631"/>
      <c r="K3" s="2631"/>
      <c r="L3" s="2631"/>
      <c r="M3" s="2631"/>
      <c r="N3" s="2631"/>
      <c r="O3" s="2631"/>
      <c r="P3" s="2631"/>
      <c r="Q3" s="2631"/>
      <c r="R3" s="2631"/>
      <c r="S3" s="2631"/>
      <c r="T3" s="2631"/>
      <c r="U3" s="2631"/>
      <c r="V3" s="2631"/>
      <c r="W3" s="2631"/>
      <c r="X3" s="40"/>
    </row>
    <row r="4" spans="1:24" ht="20">
      <c r="A4" s="2456"/>
      <c r="B4" s="409">
        <v>2000</v>
      </c>
      <c r="C4" s="410">
        <v>2001</v>
      </c>
      <c r="D4" s="410">
        <v>2002</v>
      </c>
      <c r="E4" s="410">
        <v>2003</v>
      </c>
      <c r="F4" s="410">
        <v>2004</v>
      </c>
      <c r="G4" s="410">
        <v>2005</v>
      </c>
      <c r="H4" s="410">
        <v>2006</v>
      </c>
      <c r="I4" s="410">
        <v>2007</v>
      </c>
      <c r="J4" s="410">
        <v>2008</v>
      </c>
      <c r="K4" s="410">
        <v>2009</v>
      </c>
      <c r="L4" s="410">
        <v>2010</v>
      </c>
      <c r="M4" s="469">
        <v>2011</v>
      </c>
      <c r="N4" s="469">
        <v>2012</v>
      </c>
      <c r="O4" s="469">
        <v>2013</v>
      </c>
      <c r="P4" s="469">
        <v>2014</v>
      </c>
      <c r="Q4" s="469">
        <v>2015</v>
      </c>
      <c r="R4" s="469">
        <v>2016</v>
      </c>
      <c r="S4" s="469">
        <v>2017</v>
      </c>
      <c r="T4" s="469">
        <v>2018</v>
      </c>
      <c r="U4" s="467">
        <v>2019</v>
      </c>
      <c r="V4" s="469">
        <v>2020</v>
      </c>
      <c r="W4" s="723">
        <v>2021</v>
      </c>
      <c r="X4" s="40"/>
    </row>
    <row r="5" spans="1:24" s="45" customFormat="1">
      <c r="A5" s="392" t="s">
        <v>437</v>
      </c>
      <c r="B5" s="53">
        <v>37</v>
      </c>
      <c r="C5" s="53">
        <v>23</v>
      </c>
      <c r="D5" s="53">
        <v>35</v>
      </c>
      <c r="E5" s="53">
        <v>35</v>
      </c>
      <c r="F5" s="53">
        <v>28</v>
      </c>
      <c r="G5" s="53">
        <v>40</v>
      </c>
      <c r="H5" s="53">
        <v>18</v>
      </c>
      <c r="I5" s="53">
        <v>33</v>
      </c>
      <c r="J5" s="53">
        <v>36</v>
      </c>
      <c r="K5" s="53">
        <v>31</v>
      </c>
      <c r="L5" s="53">
        <v>25</v>
      </c>
      <c r="M5" s="53">
        <v>26</v>
      </c>
      <c r="N5" s="53">
        <v>31</v>
      </c>
      <c r="O5" s="53">
        <v>29</v>
      </c>
      <c r="P5" s="53">
        <v>21</v>
      </c>
      <c r="Q5" s="53">
        <v>26</v>
      </c>
      <c r="R5" s="53">
        <v>26</v>
      </c>
      <c r="S5" s="53">
        <v>24</v>
      </c>
      <c r="T5" s="53">
        <v>36</v>
      </c>
      <c r="U5" s="53">
        <v>18</v>
      </c>
      <c r="V5" s="53">
        <v>19</v>
      </c>
      <c r="W5" s="53">
        <v>26</v>
      </c>
      <c r="X5" s="54"/>
    </row>
    <row r="6" spans="1:24" s="45" customFormat="1">
      <c r="A6" s="393" t="s">
        <v>438</v>
      </c>
      <c r="B6" s="58" t="s">
        <v>240</v>
      </c>
      <c r="C6" s="58" t="s">
        <v>240</v>
      </c>
      <c r="D6" s="58">
        <v>0</v>
      </c>
      <c r="E6" s="58" t="s">
        <v>240</v>
      </c>
      <c r="F6" s="58" t="s">
        <v>240</v>
      </c>
      <c r="G6" s="58" t="s">
        <v>240</v>
      </c>
      <c r="H6" s="58" t="s">
        <v>240</v>
      </c>
      <c r="I6" s="58" t="s">
        <v>240</v>
      </c>
      <c r="J6" s="58" t="s">
        <v>240</v>
      </c>
      <c r="K6" s="58" t="s">
        <v>240</v>
      </c>
      <c r="L6" s="58" t="s">
        <v>240</v>
      </c>
      <c r="M6" s="58" t="s">
        <v>240</v>
      </c>
      <c r="N6" s="58">
        <v>0</v>
      </c>
      <c r="O6" s="58" t="s">
        <v>240</v>
      </c>
      <c r="P6" s="58" t="s">
        <v>240</v>
      </c>
      <c r="Q6" s="58" t="s">
        <v>240</v>
      </c>
      <c r="R6" s="58" t="s">
        <v>240</v>
      </c>
      <c r="S6" s="58" t="s">
        <v>240</v>
      </c>
      <c r="T6" s="58" t="s">
        <v>240</v>
      </c>
      <c r="U6" s="58">
        <v>0</v>
      </c>
      <c r="V6" s="275" t="s">
        <v>114</v>
      </c>
      <c r="W6" s="275" t="s">
        <v>114</v>
      </c>
      <c r="X6" s="54"/>
    </row>
    <row r="7" spans="1:24" s="45" customFormat="1">
      <c r="A7" s="392" t="s">
        <v>439</v>
      </c>
      <c r="B7" s="53" t="s">
        <v>240</v>
      </c>
      <c r="C7" s="53" t="s">
        <v>240</v>
      </c>
      <c r="D7" s="53" t="s">
        <v>240</v>
      </c>
      <c r="E7" s="53" t="s">
        <v>240</v>
      </c>
      <c r="F7" s="53" t="s">
        <v>240</v>
      </c>
      <c r="G7" s="53" t="s">
        <v>240</v>
      </c>
      <c r="H7" s="53" t="s">
        <v>240</v>
      </c>
      <c r="I7" s="53" t="s">
        <v>240</v>
      </c>
      <c r="J7" s="53" t="s">
        <v>240</v>
      </c>
      <c r="K7" s="53" t="s">
        <v>240</v>
      </c>
      <c r="L7" s="53" t="s">
        <v>240</v>
      </c>
      <c r="M7" s="53" t="s">
        <v>240</v>
      </c>
      <c r="N7" s="53" t="s">
        <v>240</v>
      </c>
      <c r="O7" s="53" t="s">
        <v>240</v>
      </c>
      <c r="P7" s="53" t="s">
        <v>240</v>
      </c>
      <c r="Q7" s="53" t="s">
        <v>240</v>
      </c>
      <c r="R7" s="53" t="s">
        <v>240</v>
      </c>
      <c r="S7" s="53" t="s">
        <v>240</v>
      </c>
      <c r="T7" s="53" t="s">
        <v>240</v>
      </c>
      <c r="U7" s="53" t="s">
        <v>240</v>
      </c>
      <c r="V7" s="274" t="s">
        <v>114</v>
      </c>
      <c r="W7" s="274" t="s">
        <v>114</v>
      </c>
      <c r="X7" s="54"/>
    </row>
    <row r="8" spans="1:24" s="45" customFormat="1">
      <c r="A8" s="393" t="s">
        <v>440</v>
      </c>
      <c r="B8" s="58" t="s">
        <v>240</v>
      </c>
      <c r="C8" s="58">
        <v>13</v>
      </c>
      <c r="D8" s="58" t="s">
        <v>240</v>
      </c>
      <c r="E8" s="58">
        <v>21</v>
      </c>
      <c r="F8" s="58">
        <v>10</v>
      </c>
      <c r="G8" s="58" t="s">
        <v>240</v>
      </c>
      <c r="H8" s="58" t="s">
        <v>240</v>
      </c>
      <c r="I8" s="58">
        <v>11</v>
      </c>
      <c r="J8" s="58" t="s">
        <v>240</v>
      </c>
      <c r="K8" s="58">
        <v>16</v>
      </c>
      <c r="L8" s="58" t="s">
        <v>240</v>
      </c>
      <c r="M8" s="58">
        <v>13</v>
      </c>
      <c r="N8" s="58">
        <v>10</v>
      </c>
      <c r="O8" s="58" t="s">
        <v>240</v>
      </c>
      <c r="P8" s="58" t="s">
        <v>240</v>
      </c>
      <c r="Q8" s="58">
        <v>11</v>
      </c>
      <c r="R8" s="58">
        <v>15</v>
      </c>
      <c r="S8" s="58" t="s">
        <v>240</v>
      </c>
      <c r="T8" s="58">
        <v>11</v>
      </c>
      <c r="U8" s="58">
        <v>10</v>
      </c>
      <c r="V8" s="275" t="s">
        <v>114</v>
      </c>
      <c r="W8" s="58">
        <v>10</v>
      </c>
      <c r="X8" s="54"/>
    </row>
    <row r="9" spans="1:24" s="45" customFormat="1">
      <c r="A9" s="392" t="s">
        <v>441</v>
      </c>
      <c r="B9" s="53">
        <v>17</v>
      </c>
      <c r="C9" s="53" t="s">
        <v>240</v>
      </c>
      <c r="D9" s="53">
        <v>15</v>
      </c>
      <c r="E9" s="53">
        <v>14</v>
      </c>
      <c r="F9" s="53">
        <v>15</v>
      </c>
      <c r="G9" s="53">
        <v>13</v>
      </c>
      <c r="H9" s="53">
        <v>17</v>
      </c>
      <c r="I9" s="53">
        <v>16</v>
      </c>
      <c r="J9" s="53" t="s">
        <v>240</v>
      </c>
      <c r="K9" s="53">
        <v>20</v>
      </c>
      <c r="L9" s="53">
        <v>16</v>
      </c>
      <c r="M9" s="53">
        <v>19</v>
      </c>
      <c r="N9" s="53">
        <v>10</v>
      </c>
      <c r="O9" s="53">
        <v>16</v>
      </c>
      <c r="P9" s="53">
        <v>18</v>
      </c>
      <c r="Q9" s="53">
        <v>22</v>
      </c>
      <c r="R9" s="53">
        <v>17</v>
      </c>
      <c r="S9" s="53">
        <v>16</v>
      </c>
      <c r="T9" s="53">
        <v>13</v>
      </c>
      <c r="U9" s="53" t="s">
        <v>240</v>
      </c>
      <c r="V9" s="53">
        <v>10</v>
      </c>
      <c r="W9" s="53">
        <v>13</v>
      </c>
      <c r="X9" s="54"/>
    </row>
    <row r="10" spans="1:24" s="45" customFormat="1">
      <c r="A10" s="393" t="s">
        <v>442</v>
      </c>
      <c r="B10" s="58">
        <v>12</v>
      </c>
      <c r="C10" s="58">
        <v>17</v>
      </c>
      <c r="D10" s="58">
        <v>11</v>
      </c>
      <c r="E10" s="58">
        <v>11</v>
      </c>
      <c r="F10" s="58">
        <v>19</v>
      </c>
      <c r="G10" s="58">
        <v>13</v>
      </c>
      <c r="H10" s="58">
        <v>15</v>
      </c>
      <c r="I10" s="58">
        <v>15</v>
      </c>
      <c r="J10" s="58">
        <v>10</v>
      </c>
      <c r="K10" s="58" t="s">
        <v>240</v>
      </c>
      <c r="L10" s="58">
        <v>13</v>
      </c>
      <c r="M10" s="58">
        <v>23</v>
      </c>
      <c r="N10" s="58">
        <v>17</v>
      </c>
      <c r="O10" s="58">
        <v>10</v>
      </c>
      <c r="P10" s="58">
        <v>15</v>
      </c>
      <c r="Q10" s="58">
        <v>15</v>
      </c>
      <c r="R10" s="58">
        <v>21</v>
      </c>
      <c r="S10" s="58">
        <v>20</v>
      </c>
      <c r="T10" s="58">
        <v>27</v>
      </c>
      <c r="U10" s="58">
        <v>20</v>
      </c>
      <c r="V10" s="58">
        <v>14</v>
      </c>
      <c r="W10" s="58">
        <v>23</v>
      </c>
      <c r="X10" s="54"/>
    </row>
    <row r="11" spans="1:24" s="45" customFormat="1">
      <c r="A11" s="392" t="s">
        <v>443</v>
      </c>
      <c r="B11" s="53">
        <v>11</v>
      </c>
      <c r="C11" s="53">
        <v>12</v>
      </c>
      <c r="D11" s="53">
        <v>16</v>
      </c>
      <c r="E11" s="53">
        <v>19</v>
      </c>
      <c r="F11" s="53">
        <v>14</v>
      </c>
      <c r="G11" s="53">
        <v>20</v>
      </c>
      <c r="H11" s="53">
        <v>10</v>
      </c>
      <c r="I11" s="53">
        <v>12</v>
      </c>
      <c r="J11" s="53">
        <v>23</v>
      </c>
      <c r="K11" s="53">
        <v>24</v>
      </c>
      <c r="L11" s="53">
        <v>13</v>
      </c>
      <c r="M11" s="53">
        <v>12</v>
      </c>
      <c r="N11" s="53">
        <v>18</v>
      </c>
      <c r="O11" s="53">
        <v>19</v>
      </c>
      <c r="P11" s="53">
        <v>13</v>
      </c>
      <c r="Q11" s="53">
        <v>16</v>
      </c>
      <c r="R11" s="53">
        <v>24</v>
      </c>
      <c r="S11" s="53">
        <v>33</v>
      </c>
      <c r="T11" s="53">
        <v>19</v>
      </c>
      <c r="U11" s="53">
        <v>33</v>
      </c>
      <c r="V11" s="53">
        <v>27</v>
      </c>
      <c r="W11" s="53">
        <v>31</v>
      </c>
      <c r="X11" s="54"/>
    </row>
    <row r="12" spans="1:24" s="45" customFormat="1">
      <c r="A12" s="393" t="s">
        <v>444</v>
      </c>
      <c r="B12" s="58">
        <v>22</v>
      </c>
      <c r="C12" s="58">
        <v>21</v>
      </c>
      <c r="D12" s="58">
        <v>15</v>
      </c>
      <c r="E12" s="58">
        <v>19</v>
      </c>
      <c r="F12" s="58">
        <v>14</v>
      </c>
      <c r="G12" s="58">
        <v>21</v>
      </c>
      <c r="H12" s="58">
        <v>13</v>
      </c>
      <c r="I12" s="58">
        <v>23</v>
      </c>
      <c r="J12" s="58">
        <v>31</v>
      </c>
      <c r="K12" s="58">
        <v>25</v>
      </c>
      <c r="L12" s="58">
        <v>20</v>
      </c>
      <c r="M12" s="58">
        <v>21</v>
      </c>
      <c r="N12" s="58">
        <v>21</v>
      </c>
      <c r="O12" s="58">
        <v>16</v>
      </c>
      <c r="P12" s="58">
        <v>23</v>
      </c>
      <c r="Q12" s="58">
        <v>18</v>
      </c>
      <c r="R12" s="58">
        <v>31</v>
      </c>
      <c r="S12" s="58">
        <v>23</v>
      </c>
      <c r="T12" s="58">
        <v>23</v>
      </c>
      <c r="U12" s="58">
        <v>28</v>
      </c>
      <c r="V12" s="58">
        <v>41</v>
      </c>
      <c r="W12" s="58">
        <v>32</v>
      </c>
      <c r="X12" s="54"/>
    </row>
    <row r="13" spans="1:24" s="45" customFormat="1">
      <c r="A13" s="392" t="s">
        <v>445</v>
      </c>
      <c r="B13" s="53">
        <v>37</v>
      </c>
      <c r="C13" s="53">
        <v>28</v>
      </c>
      <c r="D13" s="53">
        <v>33</v>
      </c>
      <c r="E13" s="53">
        <v>35</v>
      </c>
      <c r="F13" s="53">
        <v>30</v>
      </c>
      <c r="G13" s="53">
        <v>34</v>
      </c>
      <c r="H13" s="53">
        <v>26</v>
      </c>
      <c r="I13" s="53">
        <v>31</v>
      </c>
      <c r="J13" s="53">
        <v>26</v>
      </c>
      <c r="K13" s="53">
        <v>40</v>
      </c>
      <c r="L13" s="53">
        <v>25</v>
      </c>
      <c r="M13" s="53">
        <v>26</v>
      </c>
      <c r="N13" s="53">
        <v>31</v>
      </c>
      <c r="O13" s="53">
        <v>35</v>
      </c>
      <c r="P13" s="53">
        <v>20</v>
      </c>
      <c r="Q13" s="53">
        <v>22</v>
      </c>
      <c r="R13" s="53">
        <v>29</v>
      </c>
      <c r="S13" s="53">
        <v>37</v>
      </c>
      <c r="T13" s="53">
        <v>29</v>
      </c>
      <c r="U13" s="53">
        <v>33</v>
      </c>
      <c r="V13" s="53">
        <v>35</v>
      </c>
      <c r="W13" s="53">
        <v>42</v>
      </c>
      <c r="X13" s="54"/>
    </row>
    <row r="14" spans="1:24" s="45" customFormat="1">
      <c r="A14" s="393" t="s">
        <v>446</v>
      </c>
      <c r="B14" s="58">
        <v>37</v>
      </c>
      <c r="C14" s="58">
        <v>54</v>
      </c>
      <c r="D14" s="58">
        <v>47</v>
      </c>
      <c r="E14" s="58">
        <v>49</v>
      </c>
      <c r="F14" s="58">
        <v>52</v>
      </c>
      <c r="G14" s="58">
        <v>46</v>
      </c>
      <c r="H14" s="58">
        <v>61</v>
      </c>
      <c r="I14" s="58">
        <v>58</v>
      </c>
      <c r="J14" s="58">
        <v>46</v>
      </c>
      <c r="K14" s="58">
        <v>51</v>
      </c>
      <c r="L14" s="58">
        <v>48</v>
      </c>
      <c r="M14" s="58">
        <v>50</v>
      </c>
      <c r="N14" s="58">
        <v>28</v>
      </c>
      <c r="O14" s="58">
        <v>35</v>
      </c>
      <c r="P14" s="58">
        <v>46</v>
      </c>
      <c r="Q14" s="58">
        <v>40</v>
      </c>
      <c r="R14" s="58">
        <v>33</v>
      </c>
      <c r="S14" s="58">
        <v>43</v>
      </c>
      <c r="T14" s="58">
        <v>47</v>
      </c>
      <c r="U14" s="58">
        <v>46</v>
      </c>
      <c r="V14" s="58">
        <v>59</v>
      </c>
      <c r="W14" s="58">
        <v>53</v>
      </c>
      <c r="X14" s="54"/>
    </row>
    <row r="15" spans="1:24" s="45" customFormat="1">
      <c r="A15" s="392" t="s">
        <v>447</v>
      </c>
      <c r="B15" s="53">
        <v>43</v>
      </c>
      <c r="C15" s="53">
        <v>40</v>
      </c>
      <c r="D15" s="53">
        <v>58</v>
      </c>
      <c r="E15" s="53">
        <v>58</v>
      </c>
      <c r="F15" s="53">
        <v>61</v>
      </c>
      <c r="G15" s="53">
        <v>68</v>
      </c>
      <c r="H15" s="53">
        <v>67</v>
      </c>
      <c r="I15" s="53">
        <v>59</v>
      </c>
      <c r="J15" s="53">
        <v>72</v>
      </c>
      <c r="K15" s="53">
        <v>78</v>
      </c>
      <c r="L15" s="53">
        <v>66</v>
      </c>
      <c r="M15" s="53">
        <v>66</v>
      </c>
      <c r="N15" s="53">
        <v>67</v>
      </c>
      <c r="O15" s="53">
        <v>75</v>
      </c>
      <c r="P15" s="53">
        <v>84</v>
      </c>
      <c r="Q15" s="53">
        <v>74</v>
      </c>
      <c r="R15" s="53">
        <v>72</v>
      </c>
      <c r="S15" s="53">
        <v>76</v>
      </c>
      <c r="T15" s="53">
        <v>80</v>
      </c>
      <c r="U15" s="53">
        <v>76</v>
      </c>
      <c r="V15" s="53">
        <v>66</v>
      </c>
      <c r="W15" s="53">
        <v>91</v>
      </c>
      <c r="X15" s="54"/>
    </row>
    <row r="16" spans="1:24" s="45" customFormat="1">
      <c r="A16" s="393" t="s">
        <v>448</v>
      </c>
      <c r="B16" s="58">
        <v>58</v>
      </c>
      <c r="C16" s="58">
        <v>71</v>
      </c>
      <c r="D16" s="58">
        <v>64</v>
      </c>
      <c r="E16" s="58">
        <v>56</v>
      </c>
      <c r="F16" s="58">
        <v>67</v>
      </c>
      <c r="G16" s="58">
        <v>80</v>
      </c>
      <c r="H16" s="58">
        <v>60</v>
      </c>
      <c r="I16" s="58">
        <v>76</v>
      </c>
      <c r="J16" s="58">
        <v>66</v>
      </c>
      <c r="K16" s="58">
        <v>72</v>
      </c>
      <c r="L16" s="58">
        <v>72</v>
      </c>
      <c r="M16" s="58">
        <v>94</v>
      </c>
      <c r="N16" s="58">
        <v>85</v>
      </c>
      <c r="O16" s="58">
        <v>76</v>
      </c>
      <c r="P16" s="58">
        <v>91</v>
      </c>
      <c r="Q16" s="58">
        <v>98</v>
      </c>
      <c r="R16" s="58">
        <v>102</v>
      </c>
      <c r="S16" s="58">
        <v>97</v>
      </c>
      <c r="T16" s="58">
        <v>99</v>
      </c>
      <c r="U16" s="58">
        <v>103</v>
      </c>
      <c r="V16" s="58">
        <v>96</v>
      </c>
      <c r="W16" s="58">
        <v>116</v>
      </c>
      <c r="X16" s="54"/>
    </row>
    <row r="17" spans="1:24" s="45" customFormat="1">
      <c r="A17" s="392" t="s">
        <v>449</v>
      </c>
      <c r="B17" s="53">
        <v>73</v>
      </c>
      <c r="C17" s="53">
        <v>63</v>
      </c>
      <c r="D17" s="53">
        <v>69</v>
      </c>
      <c r="E17" s="53">
        <v>73</v>
      </c>
      <c r="F17" s="53">
        <v>87</v>
      </c>
      <c r="G17" s="53">
        <v>75</v>
      </c>
      <c r="H17" s="53">
        <v>94</v>
      </c>
      <c r="I17" s="53">
        <v>72</v>
      </c>
      <c r="J17" s="53">
        <v>73</v>
      </c>
      <c r="K17" s="53">
        <v>91</v>
      </c>
      <c r="L17" s="53">
        <v>88</v>
      </c>
      <c r="M17" s="53">
        <v>76</v>
      </c>
      <c r="N17" s="53">
        <v>74</v>
      </c>
      <c r="O17" s="53">
        <v>104</v>
      </c>
      <c r="P17" s="53">
        <v>107</v>
      </c>
      <c r="Q17" s="53">
        <v>108</v>
      </c>
      <c r="R17" s="53">
        <v>120</v>
      </c>
      <c r="S17" s="53">
        <v>112</v>
      </c>
      <c r="T17" s="53">
        <v>136</v>
      </c>
      <c r="U17" s="53">
        <v>129</v>
      </c>
      <c r="V17" s="53">
        <v>130</v>
      </c>
      <c r="W17" s="53">
        <v>145</v>
      </c>
      <c r="X17" s="54"/>
    </row>
    <row r="18" spans="1:24" s="45" customFormat="1">
      <c r="A18" s="393" t="s">
        <v>450</v>
      </c>
      <c r="B18" s="58">
        <v>101</v>
      </c>
      <c r="C18" s="58">
        <v>84</v>
      </c>
      <c r="D18" s="58">
        <v>71</v>
      </c>
      <c r="E18" s="58">
        <v>66</v>
      </c>
      <c r="F18" s="58">
        <v>96</v>
      </c>
      <c r="G18" s="58">
        <v>76</v>
      </c>
      <c r="H18" s="58">
        <v>90</v>
      </c>
      <c r="I18" s="58">
        <v>87</v>
      </c>
      <c r="J18" s="58">
        <v>94</v>
      </c>
      <c r="K18" s="58">
        <v>114</v>
      </c>
      <c r="L18" s="58">
        <v>105</v>
      </c>
      <c r="M18" s="58">
        <v>110</v>
      </c>
      <c r="N18" s="58">
        <v>86</v>
      </c>
      <c r="O18" s="58">
        <v>99</v>
      </c>
      <c r="P18" s="58">
        <v>114</v>
      </c>
      <c r="Q18" s="58">
        <v>106</v>
      </c>
      <c r="R18" s="58">
        <v>113</v>
      </c>
      <c r="S18" s="58">
        <v>103</v>
      </c>
      <c r="T18" s="58">
        <v>137</v>
      </c>
      <c r="U18" s="58">
        <v>125</v>
      </c>
      <c r="V18" s="58">
        <v>132</v>
      </c>
      <c r="W18" s="58">
        <v>163</v>
      </c>
      <c r="X18" s="54"/>
    </row>
    <row r="19" spans="1:24" s="45" customFormat="1">
      <c r="A19" s="392" t="s">
        <v>451</v>
      </c>
      <c r="B19" s="53">
        <v>90</v>
      </c>
      <c r="C19" s="53">
        <v>78</v>
      </c>
      <c r="D19" s="53">
        <v>78</v>
      </c>
      <c r="E19" s="53">
        <v>79</v>
      </c>
      <c r="F19" s="53">
        <v>97</v>
      </c>
      <c r="G19" s="53">
        <v>89</v>
      </c>
      <c r="H19" s="53">
        <v>73</v>
      </c>
      <c r="I19" s="53">
        <v>72</v>
      </c>
      <c r="J19" s="53">
        <v>85</v>
      </c>
      <c r="K19" s="53">
        <v>82</v>
      </c>
      <c r="L19" s="53">
        <v>78</v>
      </c>
      <c r="M19" s="53">
        <v>88</v>
      </c>
      <c r="N19" s="53">
        <v>103</v>
      </c>
      <c r="O19" s="53">
        <v>113</v>
      </c>
      <c r="P19" s="53">
        <v>109</v>
      </c>
      <c r="Q19" s="53">
        <v>110</v>
      </c>
      <c r="R19" s="53">
        <v>96</v>
      </c>
      <c r="S19" s="53">
        <v>125</v>
      </c>
      <c r="T19" s="53">
        <v>118</v>
      </c>
      <c r="U19" s="53">
        <v>138</v>
      </c>
      <c r="V19" s="53">
        <v>141</v>
      </c>
      <c r="W19" s="53">
        <v>127</v>
      </c>
      <c r="X19" s="54"/>
    </row>
    <row r="20" spans="1:24" s="45" customFormat="1">
      <c r="A20" s="393" t="s">
        <v>452</v>
      </c>
      <c r="B20" s="58">
        <v>91</v>
      </c>
      <c r="C20" s="58">
        <v>81</v>
      </c>
      <c r="D20" s="58">
        <v>98</v>
      </c>
      <c r="E20" s="58">
        <v>94</v>
      </c>
      <c r="F20" s="58">
        <v>77</v>
      </c>
      <c r="G20" s="58">
        <v>75</v>
      </c>
      <c r="H20" s="58">
        <v>91</v>
      </c>
      <c r="I20" s="58">
        <v>89</v>
      </c>
      <c r="J20" s="58">
        <v>94</v>
      </c>
      <c r="K20" s="58">
        <v>89</v>
      </c>
      <c r="L20" s="58">
        <v>86</v>
      </c>
      <c r="M20" s="58">
        <v>78</v>
      </c>
      <c r="N20" s="58">
        <v>80</v>
      </c>
      <c r="O20" s="58">
        <v>96</v>
      </c>
      <c r="P20" s="58">
        <v>101</v>
      </c>
      <c r="Q20" s="58">
        <v>112</v>
      </c>
      <c r="R20" s="58">
        <v>108</v>
      </c>
      <c r="S20" s="58">
        <v>109</v>
      </c>
      <c r="T20" s="58">
        <v>108</v>
      </c>
      <c r="U20" s="58">
        <v>131</v>
      </c>
      <c r="V20" s="58">
        <v>153</v>
      </c>
      <c r="W20" s="58">
        <v>139</v>
      </c>
      <c r="X20" s="54"/>
    </row>
    <row r="21" spans="1:24" s="45" customFormat="1">
      <c r="A21" s="392" t="s">
        <v>453</v>
      </c>
      <c r="B21" s="53">
        <v>55</v>
      </c>
      <c r="C21" s="53">
        <v>58</v>
      </c>
      <c r="D21" s="53">
        <v>61</v>
      </c>
      <c r="E21" s="53">
        <v>59</v>
      </c>
      <c r="F21" s="53">
        <v>84</v>
      </c>
      <c r="G21" s="53">
        <v>76</v>
      </c>
      <c r="H21" s="53">
        <v>72</v>
      </c>
      <c r="I21" s="53">
        <v>81</v>
      </c>
      <c r="J21" s="53">
        <v>75</v>
      </c>
      <c r="K21" s="53">
        <v>88</v>
      </c>
      <c r="L21" s="53">
        <v>76</v>
      </c>
      <c r="M21" s="53">
        <v>83</v>
      </c>
      <c r="N21" s="53">
        <v>103</v>
      </c>
      <c r="O21" s="53">
        <v>80</v>
      </c>
      <c r="P21" s="53">
        <v>88</v>
      </c>
      <c r="Q21" s="53">
        <v>82</v>
      </c>
      <c r="R21" s="53">
        <v>98</v>
      </c>
      <c r="S21" s="53">
        <v>103</v>
      </c>
      <c r="T21" s="53">
        <v>117</v>
      </c>
      <c r="U21" s="53">
        <v>105</v>
      </c>
      <c r="V21" s="53">
        <v>110</v>
      </c>
      <c r="W21" s="53">
        <v>118</v>
      </c>
      <c r="X21" s="54"/>
    </row>
    <row r="22" spans="1:24" s="45" customFormat="1" ht="14.5" thickBot="1">
      <c r="A22" s="1024" t="s">
        <v>454</v>
      </c>
      <c r="B22" s="277">
        <v>46</v>
      </c>
      <c r="C22" s="280">
        <v>62</v>
      </c>
      <c r="D22" s="280">
        <v>77</v>
      </c>
      <c r="E22" s="280">
        <v>66</v>
      </c>
      <c r="F22" s="280">
        <v>59</v>
      </c>
      <c r="G22" s="280">
        <v>73</v>
      </c>
      <c r="H22" s="280">
        <v>72</v>
      </c>
      <c r="I22" s="280">
        <v>70</v>
      </c>
      <c r="J22" s="280">
        <v>84</v>
      </c>
      <c r="K22" s="280">
        <v>106</v>
      </c>
      <c r="L22" s="280">
        <v>76</v>
      </c>
      <c r="M22" s="280">
        <v>98</v>
      </c>
      <c r="N22" s="280">
        <v>110</v>
      </c>
      <c r="O22" s="280">
        <v>104</v>
      </c>
      <c r="P22" s="280">
        <v>123</v>
      </c>
      <c r="Q22" s="280">
        <v>111</v>
      </c>
      <c r="R22" s="280">
        <v>143</v>
      </c>
      <c r="S22" s="280">
        <v>146</v>
      </c>
      <c r="T22" s="280">
        <v>151</v>
      </c>
      <c r="U22" s="280">
        <v>138</v>
      </c>
      <c r="V22" s="280">
        <v>144</v>
      </c>
      <c r="W22" s="280">
        <v>146</v>
      </c>
      <c r="X22" s="54"/>
    </row>
    <row r="23" spans="1:24" s="45" customFormat="1">
      <c r="A23" s="1452" t="s">
        <v>115</v>
      </c>
      <c r="B23" s="51">
        <v>741</v>
      </c>
      <c r="C23" s="51">
        <v>713</v>
      </c>
      <c r="D23" s="51">
        <v>757</v>
      </c>
      <c r="E23" s="51">
        <v>755</v>
      </c>
      <c r="F23" s="51">
        <v>812</v>
      </c>
      <c r="G23" s="51">
        <v>810</v>
      </c>
      <c r="H23" s="51">
        <v>793</v>
      </c>
      <c r="I23" s="51">
        <v>811</v>
      </c>
      <c r="J23" s="51">
        <v>831</v>
      </c>
      <c r="K23" s="51">
        <v>941</v>
      </c>
      <c r="L23" s="51">
        <v>820</v>
      </c>
      <c r="M23" s="51">
        <v>886</v>
      </c>
      <c r="N23" s="51">
        <v>875</v>
      </c>
      <c r="O23" s="51">
        <v>918</v>
      </c>
      <c r="P23" s="51">
        <v>978</v>
      </c>
      <c r="Q23" s="51">
        <v>961</v>
      </c>
      <c r="R23" s="51">
        <v>1040</v>
      </c>
      <c r="S23" s="51">
        <v>1080</v>
      </c>
      <c r="T23" s="51">
        <v>1148</v>
      </c>
      <c r="U23" s="51">
        <v>1141</v>
      </c>
      <c r="V23" s="125">
        <v>1186</v>
      </c>
      <c r="W23" s="125">
        <v>1278</v>
      </c>
      <c r="X23" s="54"/>
    </row>
    <row r="24" spans="1:24" ht="15" customHeight="1">
      <c r="A24" s="3139" t="s">
        <v>189</v>
      </c>
      <c r="B24" s="3140"/>
      <c r="C24" s="3140"/>
      <c r="D24" s="3140"/>
      <c r="E24" s="3140"/>
      <c r="F24" s="3140"/>
      <c r="G24" s="3140"/>
      <c r="H24" s="3140"/>
      <c r="I24" s="3140"/>
      <c r="J24" s="3140"/>
      <c r="K24" s="3140"/>
      <c r="L24" s="3140"/>
      <c r="M24" s="3140"/>
      <c r="N24" s="3140"/>
      <c r="O24" s="3140"/>
      <c r="P24" s="3140"/>
      <c r="Q24" s="3140"/>
      <c r="R24" s="3140"/>
      <c r="S24" s="3140"/>
      <c r="T24" s="3140"/>
      <c r="U24" s="3140"/>
      <c r="V24" s="3140"/>
      <c r="W24" s="3141"/>
    </row>
    <row r="26" spans="1:24" ht="14" customHeight="1">
      <c r="A26" s="2504" t="s">
        <v>485</v>
      </c>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9" spans="1:24" ht="17.5" customHeight="1">
      <c r="A29" s="2454" t="s">
        <v>434</v>
      </c>
      <c r="B29" s="2630" t="s">
        <v>486</v>
      </c>
      <c r="C29" s="2631"/>
      <c r="D29" s="2631"/>
      <c r="E29" s="2631"/>
      <c r="F29" s="2631"/>
      <c r="G29" s="2631"/>
      <c r="H29" s="2631"/>
      <c r="I29" s="2631"/>
      <c r="J29" s="2631"/>
      <c r="K29" s="2631"/>
      <c r="L29" s="2631"/>
      <c r="M29" s="2631"/>
      <c r="N29" s="2631"/>
      <c r="O29" s="2631"/>
      <c r="P29" s="2631"/>
      <c r="Q29" s="2631"/>
      <c r="R29" s="2631"/>
      <c r="S29" s="2631"/>
      <c r="T29" s="2631"/>
      <c r="U29" s="2631"/>
      <c r="V29" s="2631"/>
      <c r="W29" s="2631"/>
      <c r="X29" s="40"/>
    </row>
    <row r="30" spans="1:24" ht="20">
      <c r="A30" s="2456"/>
      <c r="B30" s="409">
        <v>2000</v>
      </c>
      <c r="C30" s="410">
        <v>2001</v>
      </c>
      <c r="D30" s="410">
        <v>2002</v>
      </c>
      <c r="E30" s="410">
        <v>2003</v>
      </c>
      <c r="F30" s="410">
        <v>2004</v>
      </c>
      <c r="G30" s="410">
        <v>2005</v>
      </c>
      <c r="H30" s="410">
        <v>2006</v>
      </c>
      <c r="I30" s="410">
        <v>2007</v>
      </c>
      <c r="J30" s="410">
        <v>2008</v>
      </c>
      <c r="K30" s="410">
        <v>2009</v>
      </c>
      <c r="L30" s="410">
        <v>2010</v>
      </c>
      <c r="M30" s="469">
        <v>2011</v>
      </c>
      <c r="N30" s="469">
        <v>2012</v>
      </c>
      <c r="O30" s="469">
        <v>2013</v>
      </c>
      <c r="P30" s="469">
        <v>2014</v>
      </c>
      <c r="Q30" s="469">
        <v>2015</v>
      </c>
      <c r="R30" s="469">
        <v>2016</v>
      </c>
      <c r="S30" s="469">
        <v>2017</v>
      </c>
      <c r="T30" s="469">
        <v>2018</v>
      </c>
      <c r="U30" s="467">
        <v>2019</v>
      </c>
      <c r="V30" s="469">
        <v>2020</v>
      </c>
      <c r="W30" s="723">
        <v>2021</v>
      </c>
      <c r="X30" s="40"/>
    </row>
    <row r="31" spans="1:24" s="45" customFormat="1">
      <c r="A31" s="392" t="s">
        <v>437</v>
      </c>
      <c r="B31" s="53">
        <v>87</v>
      </c>
      <c r="C31" s="53">
        <v>74</v>
      </c>
      <c r="D31" s="53">
        <v>79</v>
      </c>
      <c r="E31" s="53">
        <v>90</v>
      </c>
      <c r="F31" s="53">
        <v>69</v>
      </c>
      <c r="G31" s="53">
        <v>81</v>
      </c>
      <c r="H31" s="53">
        <v>68</v>
      </c>
      <c r="I31" s="53">
        <v>81</v>
      </c>
      <c r="J31" s="53">
        <v>76</v>
      </c>
      <c r="K31" s="53">
        <v>76</v>
      </c>
      <c r="L31" s="53">
        <v>73</v>
      </c>
      <c r="M31" s="53">
        <v>50</v>
      </c>
      <c r="N31" s="53">
        <v>69</v>
      </c>
      <c r="O31" s="53">
        <v>84</v>
      </c>
      <c r="P31" s="53">
        <v>49</v>
      </c>
      <c r="Q31" s="53">
        <v>67</v>
      </c>
      <c r="R31" s="53">
        <v>71</v>
      </c>
      <c r="S31" s="53">
        <v>61</v>
      </c>
      <c r="T31" s="53">
        <v>81</v>
      </c>
      <c r="U31" s="53">
        <v>59</v>
      </c>
      <c r="V31" s="53">
        <v>38</v>
      </c>
      <c r="W31" s="53">
        <v>50</v>
      </c>
      <c r="X31" s="54"/>
    </row>
    <row r="32" spans="1:24" s="45" customFormat="1">
      <c r="A32" s="393" t="s">
        <v>438</v>
      </c>
      <c r="B32" s="58" t="s">
        <v>240</v>
      </c>
      <c r="C32" s="58" t="s">
        <v>240</v>
      </c>
      <c r="D32" s="58" t="s">
        <v>240</v>
      </c>
      <c r="E32" s="58" t="s">
        <v>240</v>
      </c>
      <c r="F32" s="58" t="s">
        <v>240</v>
      </c>
      <c r="G32" s="58" t="s">
        <v>240</v>
      </c>
      <c r="H32" s="58" t="s">
        <v>240</v>
      </c>
      <c r="I32" s="58" t="s">
        <v>240</v>
      </c>
      <c r="J32" s="58" t="s">
        <v>240</v>
      </c>
      <c r="K32" s="58" t="s">
        <v>240</v>
      </c>
      <c r="L32" s="58" t="s">
        <v>240</v>
      </c>
      <c r="M32" s="58" t="s">
        <v>240</v>
      </c>
      <c r="N32" s="58" t="s">
        <v>240</v>
      </c>
      <c r="O32" s="58" t="s">
        <v>240</v>
      </c>
      <c r="P32" s="58" t="s">
        <v>240</v>
      </c>
      <c r="Q32" s="58" t="s">
        <v>240</v>
      </c>
      <c r="R32" s="58" t="s">
        <v>240</v>
      </c>
      <c r="S32" s="58" t="s">
        <v>240</v>
      </c>
      <c r="T32" s="58" t="s">
        <v>240</v>
      </c>
      <c r="U32" s="58" t="s">
        <v>240</v>
      </c>
      <c r="V32" s="275" t="s">
        <v>114</v>
      </c>
      <c r="W32" s="275" t="s">
        <v>114</v>
      </c>
      <c r="X32" s="54"/>
    </row>
    <row r="33" spans="1:24" s="45" customFormat="1">
      <c r="A33" s="392" t="s">
        <v>439</v>
      </c>
      <c r="B33" s="53" t="s">
        <v>240</v>
      </c>
      <c r="C33" s="53">
        <v>14</v>
      </c>
      <c r="D33" s="53" t="s">
        <v>240</v>
      </c>
      <c r="E33" s="53" t="s">
        <v>240</v>
      </c>
      <c r="F33" s="53">
        <v>11</v>
      </c>
      <c r="G33" s="53" t="s">
        <v>240</v>
      </c>
      <c r="H33" s="53">
        <v>10</v>
      </c>
      <c r="I33" s="53">
        <v>13</v>
      </c>
      <c r="J33" s="53" t="s">
        <v>240</v>
      </c>
      <c r="K33" s="53" t="s">
        <v>240</v>
      </c>
      <c r="L33" s="53" t="s">
        <v>240</v>
      </c>
      <c r="M33" s="53" t="s">
        <v>240</v>
      </c>
      <c r="N33" s="53" t="s">
        <v>240</v>
      </c>
      <c r="O33" s="53" t="s">
        <v>240</v>
      </c>
      <c r="P33" s="53" t="s">
        <v>240</v>
      </c>
      <c r="Q33" s="53" t="s">
        <v>240</v>
      </c>
      <c r="R33" s="53" t="s">
        <v>240</v>
      </c>
      <c r="S33" s="53">
        <v>11</v>
      </c>
      <c r="T33" s="53" t="s">
        <v>240</v>
      </c>
      <c r="U33" s="53">
        <v>13</v>
      </c>
      <c r="V33" s="274" t="s">
        <v>114</v>
      </c>
      <c r="W33" s="274" t="s">
        <v>114</v>
      </c>
      <c r="X33" s="54"/>
    </row>
    <row r="34" spans="1:24" s="45" customFormat="1">
      <c r="A34" s="393" t="s">
        <v>440</v>
      </c>
      <c r="B34" s="58">
        <v>30</v>
      </c>
      <c r="C34" s="58">
        <v>37</v>
      </c>
      <c r="D34" s="58">
        <v>27</v>
      </c>
      <c r="E34" s="58">
        <v>39</v>
      </c>
      <c r="F34" s="58">
        <v>26</v>
      </c>
      <c r="G34" s="58">
        <v>25</v>
      </c>
      <c r="H34" s="58">
        <v>35</v>
      </c>
      <c r="I34" s="58">
        <v>22</v>
      </c>
      <c r="J34" s="58">
        <v>25</v>
      </c>
      <c r="K34" s="58">
        <v>35</v>
      </c>
      <c r="L34" s="58">
        <v>23</v>
      </c>
      <c r="M34" s="58">
        <v>26</v>
      </c>
      <c r="N34" s="58">
        <v>26</v>
      </c>
      <c r="O34" s="58">
        <v>20</v>
      </c>
      <c r="P34" s="58">
        <v>17</v>
      </c>
      <c r="Q34" s="58">
        <v>27</v>
      </c>
      <c r="R34" s="58">
        <v>32</v>
      </c>
      <c r="S34" s="58">
        <v>18</v>
      </c>
      <c r="T34" s="58">
        <v>18</v>
      </c>
      <c r="U34" s="58">
        <v>22</v>
      </c>
      <c r="V34" s="58">
        <v>14</v>
      </c>
      <c r="W34" s="58">
        <v>22</v>
      </c>
      <c r="X34" s="54"/>
    </row>
    <row r="35" spans="1:24" s="45" customFormat="1">
      <c r="A35" s="392" t="s">
        <v>441</v>
      </c>
      <c r="B35" s="53">
        <v>54</v>
      </c>
      <c r="C35" s="53">
        <v>47</v>
      </c>
      <c r="D35" s="53">
        <v>43</v>
      </c>
      <c r="E35" s="53">
        <v>47</v>
      </c>
      <c r="F35" s="53">
        <v>50</v>
      </c>
      <c r="G35" s="53">
        <v>54</v>
      </c>
      <c r="H35" s="53">
        <v>41</v>
      </c>
      <c r="I35" s="53">
        <v>58</v>
      </c>
      <c r="J35" s="53">
        <v>35</v>
      </c>
      <c r="K35" s="53">
        <v>57</v>
      </c>
      <c r="L35" s="53">
        <v>58</v>
      </c>
      <c r="M35" s="53">
        <v>62</v>
      </c>
      <c r="N35" s="53">
        <v>50</v>
      </c>
      <c r="O35" s="53">
        <v>50</v>
      </c>
      <c r="P35" s="53">
        <v>48</v>
      </c>
      <c r="Q35" s="53">
        <v>56</v>
      </c>
      <c r="R35" s="53">
        <v>55</v>
      </c>
      <c r="S35" s="53">
        <v>48</v>
      </c>
      <c r="T35" s="53">
        <v>48</v>
      </c>
      <c r="U35" s="53">
        <v>38</v>
      </c>
      <c r="V35" s="53">
        <v>45</v>
      </c>
      <c r="W35" s="53">
        <v>37</v>
      </c>
      <c r="X35" s="54"/>
    </row>
    <row r="36" spans="1:24" s="45" customFormat="1">
      <c r="A36" s="393" t="s">
        <v>442</v>
      </c>
      <c r="B36" s="58">
        <v>40</v>
      </c>
      <c r="C36" s="58">
        <v>47</v>
      </c>
      <c r="D36" s="58">
        <v>32</v>
      </c>
      <c r="E36" s="58">
        <v>36</v>
      </c>
      <c r="F36" s="58">
        <v>48</v>
      </c>
      <c r="G36" s="58">
        <v>48</v>
      </c>
      <c r="H36" s="58">
        <v>58</v>
      </c>
      <c r="I36" s="58">
        <v>60</v>
      </c>
      <c r="J36" s="58">
        <v>39</v>
      </c>
      <c r="K36" s="58">
        <v>56</v>
      </c>
      <c r="L36" s="58">
        <v>54</v>
      </c>
      <c r="M36" s="58">
        <v>67</v>
      </c>
      <c r="N36" s="58">
        <v>60</v>
      </c>
      <c r="O36" s="58">
        <v>46</v>
      </c>
      <c r="P36" s="58">
        <v>53</v>
      </c>
      <c r="Q36" s="58">
        <v>62</v>
      </c>
      <c r="R36" s="58">
        <v>65</v>
      </c>
      <c r="S36" s="58">
        <v>66</v>
      </c>
      <c r="T36" s="58">
        <v>69</v>
      </c>
      <c r="U36" s="58">
        <v>68</v>
      </c>
      <c r="V36" s="58">
        <v>43</v>
      </c>
      <c r="W36" s="58">
        <v>57</v>
      </c>
      <c r="X36" s="54"/>
    </row>
    <row r="37" spans="1:24" s="45" customFormat="1">
      <c r="A37" s="392" t="s">
        <v>443</v>
      </c>
      <c r="B37" s="53">
        <v>57</v>
      </c>
      <c r="C37" s="53">
        <v>60</v>
      </c>
      <c r="D37" s="53">
        <v>70</v>
      </c>
      <c r="E37" s="53">
        <v>54</v>
      </c>
      <c r="F37" s="53">
        <v>56</v>
      </c>
      <c r="G37" s="53">
        <v>53</v>
      </c>
      <c r="H37" s="53">
        <v>67</v>
      </c>
      <c r="I37" s="53">
        <v>54</v>
      </c>
      <c r="J37" s="53">
        <v>59</v>
      </c>
      <c r="K37" s="53">
        <v>62</v>
      </c>
      <c r="L37" s="53">
        <v>49</v>
      </c>
      <c r="M37" s="53">
        <v>52</v>
      </c>
      <c r="N37" s="53">
        <v>64</v>
      </c>
      <c r="O37" s="53">
        <v>68</v>
      </c>
      <c r="P37" s="53">
        <v>74</v>
      </c>
      <c r="Q37" s="53">
        <v>57</v>
      </c>
      <c r="R37" s="53">
        <v>79</v>
      </c>
      <c r="S37" s="53">
        <v>69</v>
      </c>
      <c r="T37" s="53">
        <v>58</v>
      </c>
      <c r="U37" s="53">
        <v>86</v>
      </c>
      <c r="V37" s="53">
        <v>74</v>
      </c>
      <c r="W37" s="53">
        <v>82</v>
      </c>
      <c r="X37" s="54"/>
    </row>
    <row r="38" spans="1:24" s="45" customFormat="1">
      <c r="A38" s="393" t="s">
        <v>444</v>
      </c>
      <c r="B38" s="58">
        <v>88</v>
      </c>
      <c r="C38" s="58">
        <v>88</v>
      </c>
      <c r="D38" s="58">
        <v>77</v>
      </c>
      <c r="E38" s="58">
        <v>77</v>
      </c>
      <c r="F38" s="58">
        <v>78</v>
      </c>
      <c r="G38" s="58">
        <v>74</v>
      </c>
      <c r="H38" s="58">
        <v>72</v>
      </c>
      <c r="I38" s="58">
        <v>71</v>
      </c>
      <c r="J38" s="58">
        <v>78</v>
      </c>
      <c r="K38" s="58">
        <v>76</v>
      </c>
      <c r="L38" s="58">
        <v>87</v>
      </c>
      <c r="M38" s="58">
        <v>65</v>
      </c>
      <c r="N38" s="58">
        <v>82</v>
      </c>
      <c r="O38" s="58">
        <v>82</v>
      </c>
      <c r="P38" s="58">
        <v>75</v>
      </c>
      <c r="Q38" s="58">
        <v>71</v>
      </c>
      <c r="R38" s="58">
        <v>91</v>
      </c>
      <c r="S38" s="58">
        <v>94</v>
      </c>
      <c r="T38" s="58">
        <v>90</v>
      </c>
      <c r="U38" s="58">
        <v>120</v>
      </c>
      <c r="V38" s="58">
        <v>95</v>
      </c>
      <c r="W38" s="58">
        <v>115</v>
      </c>
      <c r="X38" s="54"/>
    </row>
    <row r="39" spans="1:24" s="45" customFormat="1">
      <c r="A39" s="392" t="s">
        <v>445</v>
      </c>
      <c r="B39" s="53">
        <v>120</v>
      </c>
      <c r="C39" s="53">
        <v>128</v>
      </c>
      <c r="D39" s="53">
        <v>123</v>
      </c>
      <c r="E39" s="53">
        <v>120</v>
      </c>
      <c r="F39" s="53">
        <v>129</v>
      </c>
      <c r="G39" s="53">
        <v>133</v>
      </c>
      <c r="H39" s="53">
        <v>109</v>
      </c>
      <c r="I39" s="53">
        <v>109</v>
      </c>
      <c r="J39" s="53">
        <v>110</v>
      </c>
      <c r="K39" s="53">
        <v>120</v>
      </c>
      <c r="L39" s="53">
        <v>103</v>
      </c>
      <c r="M39" s="53">
        <v>110</v>
      </c>
      <c r="N39" s="53">
        <v>111</v>
      </c>
      <c r="O39" s="53">
        <v>97</v>
      </c>
      <c r="P39" s="53">
        <v>92</v>
      </c>
      <c r="Q39" s="53">
        <v>85</v>
      </c>
      <c r="R39" s="53">
        <v>102</v>
      </c>
      <c r="S39" s="53">
        <v>118</v>
      </c>
      <c r="T39" s="53">
        <v>91</v>
      </c>
      <c r="U39" s="53">
        <v>121</v>
      </c>
      <c r="V39" s="53">
        <v>125</v>
      </c>
      <c r="W39" s="53">
        <v>133</v>
      </c>
      <c r="X39" s="54"/>
    </row>
    <row r="40" spans="1:24" s="45" customFormat="1">
      <c r="A40" s="393" t="s">
        <v>446</v>
      </c>
      <c r="B40" s="58">
        <v>185</v>
      </c>
      <c r="C40" s="58">
        <v>229</v>
      </c>
      <c r="D40" s="58">
        <v>183</v>
      </c>
      <c r="E40" s="58">
        <v>182</v>
      </c>
      <c r="F40" s="58">
        <v>204</v>
      </c>
      <c r="G40" s="58">
        <v>191</v>
      </c>
      <c r="H40" s="58">
        <v>210</v>
      </c>
      <c r="I40" s="58">
        <v>205</v>
      </c>
      <c r="J40" s="58">
        <v>184</v>
      </c>
      <c r="K40" s="58">
        <v>202</v>
      </c>
      <c r="L40" s="58">
        <v>201</v>
      </c>
      <c r="M40" s="58">
        <v>194</v>
      </c>
      <c r="N40" s="58">
        <v>132</v>
      </c>
      <c r="O40" s="58">
        <v>148</v>
      </c>
      <c r="P40" s="58">
        <v>184</v>
      </c>
      <c r="Q40" s="58">
        <v>158</v>
      </c>
      <c r="R40" s="58">
        <v>157</v>
      </c>
      <c r="S40" s="58">
        <v>156</v>
      </c>
      <c r="T40" s="58">
        <v>168</v>
      </c>
      <c r="U40" s="58">
        <v>173</v>
      </c>
      <c r="V40" s="58">
        <v>160</v>
      </c>
      <c r="W40" s="58">
        <v>176</v>
      </c>
      <c r="X40" s="54"/>
    </row>
    <row r="41" spans="1:24" s="45" customFormat="1">
      <c r="A41" s="392" t="s">
        <v>447</v>
      </c>
      <c r="B41" s="53">
        <v>209</v>
      </c>
      <c r="C41" s="53">
        <v>223</v>
      </c>
      <c r="D41" s="53">
        <v>242</v>
      </c>
      <c r="E41" s="53">
        <v>258</v>
      </c>
      <c r="F41" s="53">
        <v>281</v>
      </c>
      <c r="G41" s="53">
        <v>283</v>
      </c>
      <c r="H41" s="53">
        <v>277</v>
      </c>
      <c r="I41" s="53">
        <v>271</v>
      </c>
      <c r="J41" s="53">
        <v>283</v>
      </c>
      <c r="K41" s="53">
        <v>266</v>
      </c>
      <c r="L41" s="53">
        <v>260</v>
      </c>
      <c r="M41" s="53">
        <v>259</v>
      </c>
      <c r="N41" s="53">
        <v>246</v>
      </c>
      <c r="O41" s="53">
        <v>262</v>
      </c>
      <c r="P41" s="53">
        <v>290</v>
      </c>
      <c r="Q41" s="53">
        <v>272</v>
      </c>
      <c r="R41" s="53">
        <v>218</v>
      </c>
      <c r="S41" s="53">
        <v>275</v>
      </c>
      <c r="T41" s="53">
        <v>247</v>
      </c>
      <c r="U41" s="53">
        <v>239</v>
      </c>
      <c r="V41" s="53">
        <v>251</v>
      </c>
      <c r="W41" s="53">
        <v>288</v>
      </c>
      <c r="X41" s="54"/>
    </row>
    <row r="42" spans="1:24" s="45" customFormat="1">
      <c r="A42" s="393" t="s">
        <v>448</v>
      </c>
      <c r="B42" s="58">
        <v>243</v>
      </c>
      <c r="C42" s="58">
        <v>262</v>
      </c>
      <c r="D42" s="58">
        <v>280</v>
      </c>
      <c r="E42" s="58">
        <v>286</v>
      </c>
      <c r="F42" s="58">
        <v>313</v>
      </c>
      <c r="G42" s="58">
        <v>348</v>
      </c>
      <c r="H42" s="58">
        <v>369</v>
      </c>
      <c r="I42" s="58">
        <v>370</v>
      </c>
      <c r="J42" s="58">
        <v>335</v>
      </c>
      <c r="K42" s="58">
        <v>375</v>
      </c>
      <c r="L42" s="58">
        <v>360</v>
      </c>
      <c r="M42" s="58">
        <v>381</v>
      </c>
      <c r="N42" s="58">
        <v>387</v>
      </c>
      <c r="O42" s="58">
        <v>361</v>
      </c>
      <c r="P42" s="58">
        <v>385</v>
      </c>
      <c r="Q42" s="58">
        <v>406</v>
      </c>
      <c r="R42" s="58">
        <v>370</v>
      </c>
      <c r="S42" s="58">
        <v>381</v>
      </c>
      <c r="T42" s="58">
        <v>370</v>
      </c>
      <c r="U42" s="58">
        <v>366</v>
      </c>
      <c r="V42" s="58">
        <v>386</v>
      </c>
      <c r="W42" s="58">
        <v>396</v>
      </c>
      <c r="X42" s="54"/>
    </row>
    <row r="43" spans="1:24" s="45" customFormat="1">
      <c r="A43" s="392" t="s">
        <v>449</v>
      </c>
      <c r="B43" s="53">
        <v>321</v>
      </c>
      <c r="C43" s="53">
        <v>279</v>
      </c>
      <c r="D43" s="53">
        <v>329</v>
      </c>
      <c r="E43" s="53">
        <v>333</v>
      </c>
      <c r="F43" s="53">
        <v>316</v>
      </c>
      <c r="G43" s="53">
        <v>370</v>
      </c>
      <c r="H43" s="53">
        <v>370</v>
      </c>
      <c r="I43" s="53">
        <v>360</v>
      </c>
      <c r="J43" s="53">
        <v>418</v>
      </c>
      <c r="K43" s="53">
        <v>422</v>
      </c>
      <c r="L43" s="53">
        <v>433</v>
      </c>
      <c r="M43" s="53">
        <v>437</v>
      </c>
      <c r="N43" s="53">
        <v>461</v>
      </c>
      <c r="O43" s="53">
        <v>490</v>
      </c>
      <c r="P43" s="53">
        <v>534</v>
      </c>
      <c r="Q43" s="53">
        <v>531</v>
      </c>
      <c r="R43" s="53">
        <v>528</v>
      </c>
      <c r="S43" s="53">
        <v>489</v>
      </c>
      <c r="T43" s="53">
        <v>555</v>
      </c>
      <c r="U43" s="53">
        <v>542</v>
      </c>
      <c r="V43" s="53">
        <v>519</v>
      </c>
      <c r="W43" s="53">
        <v>574</v>
      </c>
      <c r="X43" s="54"/>
    </row>
    <row r="44" spans="1:24" s="45" customFormat="1">
      <c r="A44" s="393" t="s">
        <v>450</v>
      </c>
      <c r="B44" s="58">
        <v>403</v>
      </c>
      <c r="C44" s="58">
        <v>369</v>
      </c>
      <c r="D44" s="58">
        <v>334</v>
      </c>
      <c r="E44" s="58">
        <v>353</v>
      </c>
      <c r="F44" s="58">
        <v>385</v>
      </c>
      <c r="G44" s="58">
        <v>351</v>
      </c>
      <c r="H44" s="58">
        <v>406</v>
      </c>
      <c r="I44" s="58">
        <v>424</v>
      </c>
      <c r="J44" s="58">
        <v>423</v>
      </c>
      <c r="K44" s="58">
        <v>477</v>
      </c>
      <c r="L44" s="58">
        <v>442</v>
      </c>
      <c r="M44" s="58">
        <v>527</v>
      </c>
      <c r="N44" s="58">
        <v>501</v>
      </c>
      <c r="O44" s="58">
        <v>541</v>
      </c>
      <c r="P44" s="58">
        <v>589</v>
      </c>
      <c r="Q44" s="58">
        <v>569</v>
      </c>
      <c r="R44" s="58">
        <v>602</v>
      </c>
      <c r="S44" s="58">
        <v>631</v>
      </c>
      <c r="T44" s="58">
        <v>631</v>
      </c>
      <c r="U44" s="58">
        <v>601</v>
      </c>
      <c r="V44" s="58">
        <v>648</v>
      </c>
      <c r="W44" s="58">
        <v>737</v>
      </c>
      <c r="X44" s="54"/>
    </row>
    <row r="45" spans="1:24" s="45" customFormat="1">
      <c r="A45" s="392" t="s">
        <v>451</v>
      </c>
      <c r="B45" s="53">
        <v>542</v>
      </c>
      <c r="C45" s="53">
        <v>491</v>
      </c>
      <c r="D45" s="53">
        <v>509</v>
      </c>
      <c r="E45" s="53">
        <v>477</v>
      </c>
      <c r="F45" s="53">
        <v>488</v>
      </c>
      <c r="G45" s="53">
        <v>460</v>
      </c>
      <c r="H45" s="53">
        <v>451</v>
      </c>
      <c r="I45" s="53">
        <v>431</v>
      </c>
      <c r="J45" s="53">
        <v>407</v>
      </c>
      <c r="K45" s="53">
        <v>439</v>
      </c>
      <c r="L45" s="53">
        <v>413</v>
      </c>
      <c r="M45" s="53">
        <v>471</v>
      </c>
      <c r="N45" s="53">
        <v>484</v>
      </c>
      <c r="O45" s="53">
        <v>547</v>
      </c>
      <c r="P45" s="53">
        <v>505</v>
      </c>
      <c r="Q45" s="53">
        <v>607</v>
      </c>
      <c r="R45" s="53">
        <v>589</v>
      </c>
      <c r="S45" s="53">
        <v>694</v>
      </c>
      <c r="T45" s="53">
        <v>724</v>
      </c>
      <c r="U45" s="53">
        <v>737</v>
      </c>
      <c r="V45" s="53">
        <v>800</v>
      </c>
      <c r="W45" s="53">
        <v>802</v>
      </c>
      <c r="X45" s="54"/>
    </row>
    <row r="46" spans="1:24" s="45" customFormat="1">
      <c r="A46" s="393" t="s">
        <v>452</v>
      </c>
      <c r="B46" s="58">
        <v>664</v>
      </c>
      <c r="C46" s="58">
        <v>659</v>
      </c>
      <c r="D46" s="58">
        <v>724</v>
      </c>
      <c r="E46" s="58">
        <v>729</v>
      </c>
      <c r="F46" s="58">
        <v>655</v>
      </c>
      <c r="G46" s="58">
        <v>615</v>
      </c>
      <c r="H46" s="58">
        <v>646</v>
      </c>
      <c r="I46" s="58">
        <v>584</v>
      </c>
      <c r="J46" s="58">
        <v>613</v>
      </c>
      <c r="K46" s="58">
        <v>576</v>
      </c>
      <c r="L46" s="58">
        <v>541</v>
      </c>
      <c r="M46" s="58">
        <v>502</v>
      </c>
      <c r="N46" s="58">
        <v>551</v>
      </c>
      <c r="O46" s="58">
        <v>539</v>
      </c>
      <c r="P46" s="58">
        <v>568</v>
      </c>
      <c r="Q46" s="58">
        <v>569</v>
      </c>
      <c r="R46" s="58">
        <v>612</v>
      </c>
      <c r="S46" s="58">
        <v>662</v>
      </c>
      <c r="T46" s="58">
        <v>658</v>
      </c>
      <c r="U46" s="58">
        <v>692</v>
      </c>
      <c r="V46" s="58">
        <v>746</v>
      </c>
      <c r="W46" s="58">
        <v>791</v>
      </c>
      <c r="X46" s="54"/>
    </row>
    <row r="47" spans="1:24" s="45" customFormat="1">
      <c r="A47" s="392" t="s">
        <v>453</v>
      </c>
      <c r="B47" s="53">
        <v>635</v>
      </c>
      <c r="C47" s="53">
        <v>655</v>
      </c>
      <c r="D47" s="53">
        <v>682</v>
      </c>
      <c r="E47" s="53">
        <v>826</v>
      </c>
      <c r="F47" s="53">
        <v>769</v>
      </c>
      <c r="G47" s="53">
        <v>787</v>
      </c>
      <c r="H47" s="53">
        <v>755</v>
      </c>
      <c r="I47" s="53">
        <v>761</v>
      </c>
      <c r="J47" s="53">
        <v>766</v>
      </c>
      <c r="K47" s="53">
        <v>747</v>
      </c>
      <c r="L47" s="53">
        <v>714</v>
      </c>
      <c r="M47" s="53">
        <v>609</v>
      </c>
      <c r="N47" s="53">
        <v>686</v>
      </c>
      <c r="O47" s="53">
        <v>669</v>
      </c>
      <c r="P47" s="53">
        <v>680</v>
      </c>
      <c r="Q47" s="53">
        <v>666</v>
      </c>
      <c r="R47" s="53">
        <v>662</v>
      </c>
      <c r="S47" s="53">
        <v>642</v>
      </c>
      <c r="T47" s="53">
        <v>656</v>
      </c>
      <c r="U47" s="53">
        <v>671</v>
      </c>
      <c r="V47" s="53">
        <v>696</v>
      </c>
      <c r="W47" s="53">
        <v>733</v>
      </c>
      <c r="X47" s="54"/>
    </row>
    <row r="48" spans="1:24" s="45" customFormat="1" ht="14.5" thickBot="1">
      <c r="A48" s="1024" t="s">
        <v>454</v>
      </c>
      <c r="B48" s="277">
        <v>1083</v>
      </c>
      <c r="C48" s="280">
        <v>1086</v>
      </c>
      <c r="D48" s="280">
        <v>1193</v>
      </c>
      <c r="E48" s="280">
        <v>1187</v>
      </c>
      <c r="F48" s="280">
        <v>1217</v>
      </c>
      <c r="G48" s="280">
        <v>1221</v>
      </c>
      <c r="H48" s="280">
        <v>1308</v>
      </c>
      <c r="I48" s="280">
        <v>1368</v>
      </c>
      <c r="J48" s="280">
        <v>1353</v>
      </c>
      <c r="K48" s="280">
        <v>1455</v>
      </c>
      <c r="L48" s="280">
        <v>1455</v>
      </c>
      <c r="M48" s="280">
        <v>1521</v>
      </c>
      <c r="N48" s="280">
        <v>1616</v>
      </c>
      <c r="O48" s="280">
        <v>1620</v>
      </c>
      <c r="P48" s="280">
        <v>1622</v>
      </c>
      <c r="Q48" s="280">
        <v>1699</v>
      </c>
      <c r="R48" s="280">
        <v>1657</v>
      </c>
      <c r="S48" s="280">
        <v>1744</v>
      </c>
      <c r="T48" s="280">
        <v>1697</v>
      </c>
      <c r="U48" s="280">
        <v>1754</v>
      </c>
      <c r="V48" s="280">
        <v>1692</v>
      </c>
      <c r="W48" s="280">
        <v>1724</v>
      </c>
      <c r="X48" s="54"/>
    </row>
    <row r="49" spans="1:24" s="45" customFormat="1">
      <c r="A49" s="879" t="s">
        <v>115</v>
      </c>
      <c r="B49" s="51">
        <v>4553</v>
      </c>
      <c r="C49" s="51">
        <v>4510</v>
      </c>
      <c r="D49" s="51">
        <v>4731</v>
      </c>
      <c r="E49" s="51">
        <v>4901</v>
      </c>
      <c r="F49" s="51">
        <v>4869</v>
      </c>
      <c r="G49" s="51">
        <v>4883</v>
      </c>
      <c r="H49" s="51">
        <v>5035</v>
      </c>
      <c r="I49" s="51">
        <v>5035</v>
      </c>
      <c r="J49" s="51">
        <v>5048</v>
      </c>
      <c r="K49" s="51">
        <v>5274</v>
      </c>
      <c r="L49" s="51">
        <v>5099</v>
      </c>
      <c r="M49" s="51">
        <v>5157</v>
      </c>
      <c r="N49" s="51">
        <v>5333</v>
      </c>
      <c r="O49" s="51">
        <v>5433</v>
      </c>
      <c r="P49" s="51">
        <v>5589</v>
      </c>
      <c r="Q49" s="51">
        <v>5645</v>
      </c>
      <c r="R49" s="51">
        <v>5658</v>
      </c>
      <c r="S49" s="51">
        <v>5970</v>
      </c>
      <c r="T49" s="51">
        <v>5962</v>
      </c>
      <c r="U49" s="51">
        <v>6018</v>
      </c>
      <c r="V49" s="125">
        <v>6344</v>
      </c>
      <c r="W49" s="125">
        <v>6725</v>
      </c>
      <c r="X49" s="54"/>
    </row>
    <row r="50" spans="1:24" ht="15" customHeight="1">
      <c r="A50" s="3142" t="s">
        <v>189</v>
      </c>
      <c r="B50" s="3142"/>
      <c r="C50" s="3142"/>
      <c r="D50" s="3142"/>
      <c r="E50" s="3142"/>
      <c r="F50" s="3142"/>
      <c r="G50" s="3142"/>
      <c r="H50" s="3142"/>
      <c r="I50" s="3142"/>
      <c r="J50" s="3142"/>
      <c r="K50" s="3142"/>
      <c r="L50" s="3142"/>
      <c r="M50" s="3142"/>
      <c r="N50" s="3142"/>
      <c r="O50" s="3142"/>
      <c r="P50" s="3142"/>
      <c r="Q50" s="3142"/>
      <c r="R50" s="3142"/>
      <c r="S50" s="3142"/>
      <c r="T50" s="3142"/>
      <c r="U50" s="3142"/>
      <c r="V50" s="3142"/>
      <c r="W50" s="3142"/>
    </row>
    <row r="52" spans="1:24">
      <c r="A52" s="2504" t="s">
        <v>485</v>
      </c>
      <c r="B52" s="2504"/>
      <c r="C52" s="2504"/>
      <c r="D52" s="2504"/>
      <c r="E52" s="2504"/>
      <c r="F52" s="2504"/>
      <c r="G52" s="2504"/>
      <c r="H52" s="2504"/>
      <c r="I52" s="2504"/>
      <c r="J52" s="2504"/>
      <c r="K52" s="2504"/>
      <c r="L52" s="2504"/>
      <c r="M52" s="2504"/>
      <c r="N52" s="2504"/>
      <c r="O52" s="2504"/>
      <c r="P52" s="2504"/>
      <c r="Q52" s="2504"/>
    </row>
  </sheetData>
  <mergeCells count="9">
    <mergeCell ref="A52:Q52"/>
    <mergeCell ref="A3:A4"/>
    <mergeCell ref="A26:V26"/>
    <mergeCell ref="A29:A30"/>
    <mergeCell ref="A1:W1"/>
    <mergeCell ref="B3:W3"/>
    <mergeCell ref="A24:W24"/>
    <mergeCell ref="B29:W29"/>
    <mergeCell ref="A50:W50"/>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586E-E4C7-4010-8975-D92E4D978C3D}">
  <dimension ref="A1:Y52"/>
  <sheetViews>
    <sheetView workbookViewId="0">
      <selection sqref="A1:XFD1048576"/>
    </sheetView>
  </sheetViews>
  <sheetFormatPr defaultColWidth="9" defaultRowHeight="14"/>
  <cols>
    <col min="1" max="1" width="16.4140625" style="270" customWidth="1"/>
    <col min="2" max="21" width="9.58203125" style="270" customWidth="1"/>
    <col min="22" max="22" width="9.58203125" style="269" customWidth="1"/>
    <col min="23" max="23" width="9.58203125" style="270" customWidth="1"/>
    <col min="24" max="16384" width="9" style="270"/>
  </cols>
  <sheetData>
    <row r="1" spans="1:25" ht="25">
      <c r="A1" s="2453" t="s">
        <v>1195</v>
      </c>
      <c r="B1" s="2453"/>
      <c r="C1" s="2453"/>
      <c r="D1" s="2453"/>
      <c r="E1" s="2453"/>
      <c r="F1" s="2453"/>
      <c r="G1" s="2453"/>
      <c r="H1" s="2453"/>
      <c r="I1" s="2453"/>
      <c r="J1" s="2453"/>
      <c r="K1" s="2453"/>
      <c r="L1" s="2453"/>
      <c r="M1" s="2453"/>
      <c r="N1" s="2453"/>
      <c r="O1" s="2453"/>
      <c r="P1" s="2453"/>
      <c r="Q1" s="2453"/>
      <c r="R1" s="2453"/>
      <c r="S1" s="2453"/>
      <c r="T1" s="2453"/>
      <c r="U1" s="2453"/>
      <c r="V1" s="2453"/>
      <c r="W1" s="2453"/>
      <c r="X1" s="64"/>
    </row>
    <row r="3" spans="1:25" ht="17.5" customHeight="1">
      <c r="A3" s="2454" t="s">
        <v>434</v>
      </c>
      <c r="B3" s="2630" t="s">
        <v>487</v>
      </c>
      <c r="C3" s="2631"/>
      <c r="D3" s="2631"/>
      <c r="E3" s="2631"/>
      <c r="F3" s="2631"/>
      <c r="G3" s="2631"/>
      <c r="H3" s="2631"/>
      <c r="I3" s="2631"/>
      <c r="J3" s="2631"/>
      <c r="K3" s="2631"/>
      <c r="L3" s="2631"/>
      <c r="M3" s="2631"/>
      <c r="N3" s="2631"/>
      <c r="O3" s="2631"/>
      <c r="P3" s="2631"/>
      <c r="Q3" s="2631"/>
      <c r="R3" s="2631"/>
      <c r="S3" s="2631"/>
      <c r="T3" s="2631"/>
      <c r="U3" s="2631"/>
      <c r="V3" s="2631"/>
      <c r="W3" s="2631"/>
      <c r="X3" s="40"/>
    </row>
    <row r="4" spans="1:25" ht="20">
      <c r="A4" s="2456"/>
      <c r="B4" s="409">
        <v>2000</v>
      </c>
      <c r="C4" s="410">
        <v>2001</v>
      </c>
      <c r="D4" s="410">
        <v>2002</v>
      </c>
      <c r="E4" s="410">
        <v>2003</v>
      </c>
      <c r="F4" s="410">
        <v>2004</v>
      </c>
      <c r="G4" s="410">
        <v>2005</v>
      </c>
      <c r="H4" s="410">
        <v>2006</v>
      </c>
      <c r="I4" s="410">
        <v>2007</v>
      </c>
      <c r="J4" s="410">
        <v>2008</v>
      </c>
      <c r="K4" s="410">
        <v>2009</v>
      </c>
      <c r="L4" s="410">
        <v>2010</v>
      </c>
      <c r="M4" s="469">
        <v>2011</v>
      </c>
      <c r="N4" s="469">
        <v>2012</v>
      </c>
      <c r="O4" s="469">
        <v>2013</v>
      </c>
      <c r="P4" s="469">
        <v>2014</v>
      </c>
      <c r="Q4" s="469">
        <v>2015</v>
      </c>
      <c r="R4" s="469">
        <v>2016</v>
      </c>
      <c r="S4" s="469">
        <v>2017</v>
      </c>
      <c r="T4" s="469">
        <v>2018</v>
      </c>
      <c r="U4" s="89">
        <v>2019</v>
      </c>
      <c r="V4" s="89">
        <v>2020</v>
      </c>
      <c r="W4" s="878">
        <v>2021</v>
      </c>
      <c r="X4" s="40"/>
    </row>
    <row r="5" spans="1:25" s="45" customFormat="1">
      <c r="A5" s="392" t="s">
        <v>437</v>
      </c>
      <c r="B5" s="53">
        <v>18</v>
      </c>
      <c r="C5" s="53">
        <v>17</v>
      </c>
      <c r="D5" s="53">
        <v>26</v>
      </c>
      <c r="E5" s="53">
        <v>37</v>
      </c>
      <c r="F5" s="53">
        <v>16</v>
      </c>
      <c r="G5" s="53">
        <v>30</v>
      </c>
      <c r="H5" s="53">
        <v>25</v>
      </c>
      <c r="I5" s="53">
        <v>24</v>
      </c>
      <c r="J5" s="53">
        <v>20</v>
      </c>
      <c r="K5" s="53">
        <v>26</v>
      </c>
      <c r="L5" s="53">
        <v>24</v>
      </c>
      <c r="M5" s="53">
        <v>23</v>
      </c>
      <c r="N5" s="53">
        <v>13</v>
      </c>
      <c r="O5" s="53">
        <v>20</v>
      </c>
      <c r="P5" s="53">
        <v>23</v>
      </c>
      <c r="Q5" s="53">
        <v>23</v>
      </c>
      <c r="R5" s="53">
        <v>20</v>
      </c>
      <c r="S5" s="53">
        <v>12</v>
      </c>
      <c r="T5" s="53">
        <v>14</v>
      </c>
      <c r="U5" s="53">
        <v>26</v>
      </c>
      <c r="V5" s="53">
        <v>18</v>
      </c>
      <c r="W5" s="53">
        <v>11</v>
      </c>
      <c r="X5" s="54"/>
      <c r="Y5" s="54"/>
    </row>
    <row r="6" spans="1:25" s="45" customFormat="1">
      <c r="A6" s="393" t="s">
        <v>438</v>
      </c>
      <c r="B6" s="275" t="s">
        <v>114</v>
      </c>
      <c r="C6" s="58">
        <v>0</v>
      </c>
      <c r="D6" s="275" t="s">
        <v>114</v>
      </c>
      <c r="E6" s="275" t="s">
        <v>114</v>
      </c>
      <c r="F6" s="275" t="s">
        <v>114</v>
      </c>
      <c r="G6" s="275" t="s">
        <v>114</v>
      </c>
      <c r="H6" s="275" t="s">
        <v>114</v>
      </c>
      <c r="I6" s="58">
        <v>0</v>
      </c>
      <c r="J6" s="275" t="s">
        <v>114</v>
      </c>
      <c r="K6" s="275" t="s">
        <v>114</v>
      </c>
      <c r="L6" s="58">
        <v>0</v>
      </c>
      <c r="M6" s="275" t="s">
        <v>114</v>
      </c>
      <c r="N6" s="58">
        <v>0</v>
      </c>
      <c r="O6" s="275" t="s">
        <v>114</v>
      </c>
      <c r="P6" s="58">
        <v>0</v>
      </c>
      <c r="Q6" s="58">
        <v>0</v>
      </c>
      <c r="R6" s="275" t="s">
        <v>114</v>
      </c>
      <c r="S6" s="58">
        <v>0</v>
      </c>
      <c r="T6" s="275" t="s">
        <v>114</v>
      </c>
      <c r="U6" s="58">
        <v>0</v>
      </c>
      <c r="V6" s="275" t="s">
        <v>114</v>
      </c>
      <c r="W6" s="58">
        <v>0</v>
      </c>
      <c r="X6" s="54"/>
      <c r="Y6" s="54"/>
    </row>
    <row r="7" spans="1:25" s="45" customFormat="1">
      <c r="A7" s="392" t="s">
        <v>439</v>
      </c>
      <c r="B7" s="274" t="s">
        <v>114</v>
      </c>
      <c r="C7" s="53">
        <v>0</v>
      </c>
      <c r="D7" s="274" t="s">
        <v>114</v>
      </c>
      <c r="E7" s="274" t="s">
        <v>114</v>
      </c>
      <c r="F7" s="274" t="s">
        <v>114</v>
      </c>
      <c r="G7" s="274" t="s">
        <v>114</v>
      </c>
      <c r="H7" s="274" t="s">
        <v>114</v>
      </c>
      <c r="I7" s="53">
        <v>0</v>
      </c>
      <c r="J7" s="274" t="s">
        <v>114</v>
      </c>
      <c r="K7" s="53">
        <v>0</v>
      </c>
      <c r="L7" s="274" t="s">
        <v>114</v>
      </c>
      <c r="M7" s="274" t="s">
        <v>114</v>
      </c>
      <c r="N7" s="274" t="s">
        <v>114</v>
      </c>
      <c r="O7" s="274" t="s">
        <v>114</v>
      </c>
      <c r="P7" s="53">
        <v>0</v>
      </c>
      <c r="Q7" s="53">
        <v>0</v>
      </c>
      <c r="R7" s="274" t="s">
        <v>114</v>
      </c>
      <c r="S7" s="274" t="s">
        <v>114</v>
      </c>
      <c r="T7" s="274" t="s">
        <v>114</v>
      </c>
      <c r="U7" s="274" t="s">
        <v>114</v>
      </c>
      <c r="V7" s="274" t="s">
        <v>114</v>
      </c>
      <c r="W7" s="274" t="s">
        <v>114</v>
      </c>
      <c r="X7" s="54"/>
      <c r="Y7" s="54"/>
    </row>
    <row r="8" spans="1:25" s="45" customFormat="1">
      <c r="A8" s="393" t="s">
        <v>440</v>
      </c>
      <c r="B8" s="275" t="s">
        <v>114</v>
      </c>
      <c r="C8" s="275" t="s">
        <v>114</v>
      </c>
      <c r="D8" s="275" t="s">
        <v>114</v>
      </c>
      <c r="E8" s="275" t="s">
        <v>114</v>
      </c>
      <c r="F8" s="275" t="s">
        <v>114</v>
      </c>
      <c r="G8" s="275" t="s">
        <v>114</v>
      </c>
      <c r="H8" s="275" t="s">
        <v>114</v>
      </c>
      <c r="I8" s="275" t="s">
        <v>114</v>
      </c>
      <c r="J8" s="275" t="s">
        <v>114</v>
      </c>
      <c r="K8" s="275" t="s">
        <v>114</v>
      </c>
      <c r="L8" s="275" t="s">
        <v>114</v>
      </c>
      <c r="M8" s="275" t="s">
        <v>114</v>
      </c>
      <c r="N8" s="275" t="s">
        <v>114</v>
      </c>
      <c r="O8" s="275" t="s">
        <v>114</v>
      </c>
      <c r="P8" s="275" t="s">
        <v>114</v>
      </c>
      <c r="Q8" s="275" t="s">
        <v>114</v>
      </c>
      <c r="R8" s="275" t="s">
        <v>114</v>
      </c>
      <c r="S8" s="275" t="s">
        <v>114</v>
      </c>
      <c r="T8" s="275" t="s">
        <v>114</v>
      </c>
      <c r="U8" s="275" t="s">
        <v>114</v>
      </c>
      <c r="V8" s="275" t="s">
        <v>114</v>
      </c>
      <c r="W8" s="275" t="s">
        <v>114</v>
      </c>
      <c r="X8" s="54"/>
      <c r="Y8" s="54"/>
    </row>
    <row r="9" spans="1:25" s="45" customFormat="1">
      <c r="A9" s="392" t="s">
        <v>441</v>
      </c>
      <c r="B9" s="274" t="s">
        <v>114</v>
      </c>
      <c r="C9" s="274" t="s">
        <v>114</v>
      </c>
      <c r="D9" s="274" t="s">
        <v>114</v>
      </c>
      <c r="E9" s="274" t="s">
        <v>114</v>
      </c>
      <c r="F9" s="274" t="s">
        <v>114</v>
      </c>
      <c r="G9" s="274" t="s">
        <v>114</v>
      </c>
      <c r="H9" s="53">
        <v>11</v>
      </c>
      <c r="I9" s="274" t="s">
        <v>114</v>
      </c>
      <c r="J9" s="274" t="s">
        <v>114</v>
      </c>
      <c r="K9" s="274" t="s">
        <v>114</v>
      </c>
      <c r="L9" s="274" t="s">
        <v>114</v>
      </c>
      <c r="M9" s="274" t="s">
        <v>114</v>
      </c>
      <c r="N9" s="274" t="s">
        <v>114</v>
      </c>
      <c r="O9" s="274" t="s">
        <v>114</v>
      </c>
      <c r="P9" s="274" t="s">
        <v>114</v>
      </c>
      <c r="Q9" s="274" t="s">
        <v>114</v>
      </c>
      <c r="R9" s="274" t="s">
        <v>114</v>
      </c>
      <c r="S9" s="53">
        <v>11</v>
      </c>
      <c r="T9" s="274" t="s">
        <v>114</v>
      </c>
      <c r="U9" s="274" t="s">
        <v>114</v>
      </c>
      <c r="V9" s="274" t="s">
        <v>114</v>
      </c>
      <c r="W9" s="274" t="s">
        <v>114</v>
      </c>
      <c r="X9" s="54"/>
      <c r="Y9" s="54"/>
    </row>
    <row r="10" spans="1:25" s="45" customFormat="1">
      <c r="A10" s="393" t="s">
        <v>442</v>
      </c>
      <c r="B10" s="275" t="s">
        <v>114</v>
      </c>
      <c r="C10" s="275" t="s">
        <v>114</v>
      </c>
      <c r="D10" s="275" t="s">
        <v>114</v>
      </c>
      <c r="E10" s="275" t="s">
        <v>114</v>
      </c>
      <c r="F10" s="275" t="s">
        <v>114</v>
      </c>
      <c r="G10" s="58">
        <v>10</v>
      </c>
      <c r="H10" s="58">
        <v>10</v>
      </c>
      <c r="I10" s="275" t="s">
        <v>114</v>
      </c>
      <c r="J10" s="275" t="s">
        <v>114</v>
      </c>
      <c r="K10" s="275" t="s">
        <v>114</v>
      </c>
      <c r="L10" s="275" t="s">
        <v>114</v>
      </c>
      <c r="M10" s="275" t="s">
        <v>114</v>
      </c>
      <c r="N10" s="275" t="s">
        <v>114</v>
      </c>
      <c r="O10" s="275" t="s">
        <v>114</v>
      </c>
      <c r="P10" s="275" t="s">
        <v>114</v>
      </c>
      <c r="Q10" s="275" t="s">
        <v>114</v>
      </c>
      <c r="R10" s="275" t="s">
        <v>114</v>
      </c>
      <c r="S10" s="275" t="s">
        <v>114</v>
      </c>
      <c r="T10" s="58">
        <v>13</v>
      </c>
      <c r="U10" s="275" t="s">
        <v>114</v>
      </c>
      <c r="V10" s="275" t="s">
        <v>114</v>
      </c>
      <c r="W10" s="275" t="s">
        <v>114</v>
      </c>
      <c r="X10" s="54"/>
      <c r="Y10" s="54"/>
    </row>
    <row r="11" spans="1:25" s="45" customFormat="1">
      <c r="A11" s="392" t="s">
        <v>443</v>
      </c>
      <c r="B11" s="274" t="s">
        <v>114</v>
      </c>
      <c r="C11" s="274" t="s">
        <v>114</v>
      </c>
      <c r="D11" s="274" t="s">
        <v>114</v>
      </c>
      <c r="E11" s="274" t="s">
        <v>114</v>
      </c>
      <c r="F11" s="274" t="s">
        <v>114</v>
      </c>
      <c r="G11" s="274" t="s">
        <v>114</v>
      </c>
      <c r="H11" s="274" t="s">
        <v>114</v>
      </c>
      <c r="I11" s="53">
        <v>15</v>
      </c>
      <c r="J11" s="274" t="s">
        <v>114</v>
      </c>
      <c r="K11" s="274" t="s">
        <v>114</v>
      </c>
      <c r="L11" s="274" t="s">
        <v>114</v>
      </c>
      <c r="M11" s="274" t="s">
        <v>114</v>
      </c>
      <c r="N11" s="274" t="s">
        <v>114</v>
      </c>
      <c r="O11" s="274" t="s">
        <v>114</v>
      </c>
      <c r="P11" s="53">
        <v>11</v>
      </c>
      <c r="Q11" s="274" t="s">
        <v>114</v>
      </c>
      <c r="R11" s="53">
        <v>10</v>
      </c>
      <c r="S11" s="274" t="s">
        <v>114</v>
      </c>
      <c r="T11" s="53">
        <v>10</v>
      </c>
      <c r="U11" s="274" t="s">
        <v>114</v>
      </c>
      <c r="V11" s="53">
        <v>10</v>
      </c>
      <c r="W11" s="274" t="s">
        <v>114</v>
      </c>
      <c r="X11" s="54"/>
      <c r="Y11" s="54"/>
    </row>
    <row r="12" spans="1:25" s="45" customFormat="1">
      <c r="A12" s="393" t="s">
        <v>444</v>
      </c>
      <c r="B12" s="58">
        <v>19</v>
      </c>
      <c r="C12" s="58">
        <v>10</v>
      </c>
      <c r="D12" s="58">
        <v>10</v>
      </c>
      <c r="E12" s="58">
        <v>11</v>
      </c>
      <c r="F12" s="58">
        <v>13</v>
      </c>
      <c r="G12" s="58">
        <v>11</v>
      </c>
      <c r="H12" s="58">
        <v>10</v>
      </c>
      <c r="I12" s="58">
        <v>18</v>
      </c>
      <c r="J12" s="58">
        <v>12</v>
      </c>
      <c r="K12" s="58">
        <v>10</v>
      </c>
      <c r="L12" s="58">
        <v>17</v>
      </c>
      <c r="M12" s="275" t="s">
        <v>114</v>
      </c>
      <c r="N12" s="275" t="s">
        <v>114</v>
      </c>
      <c r="O12" s="275" t="s">
        <v>114</v>
      </c>
      <c r="P12" s="58">
        <v>10</v>
      </c>
      <c r="Q12" s="58">
        <v>11</v>
      </c>
      <c r="R12" s="58">
        <v>13</v>
      </c>
      <c r="S12" s="58">
        <v>20</v>
      </c>
      <c r="T12" s="58">
        <v>11</v>
      </c>
      <c r="U12" s="58">
        <v>14</v>
      </c>
      <c r="V12" s="58">
        <v>12</v>
      </c>
      <c r="W12" s="58">
        <v>14</v>
      </c>
      <c r="X12" s="54"/>
      <c r="Y12" s="54"/>
    </row>
    <row r="13" spans="1:25" s="45" customFormat="1">
      <c r="A13" s="392" t="s">
        <v>445</v>
      </c>
      <c r="B13" s="53">
        <v>22</v>
      </c>
      <c r="C13" s="53">
        <v>16</v>
      </c>
      <c r="D13" s="53">
        <v>19</v>
      </c>
      <c r="E13" s="53">
        <v>24</v>
      </c>
      <c r="F13" s="53">
        <v>23</v>
      </c>
      <c r="G13" s="53">
        <v>24</v>
      </c>
      <c r="H13" s="53">
        <v>25</v>
      </c>
      <c r="I13" s="53">
        <v>23</v>
      </c>
      <c r="J13" s="53">
        <v>25</v>
      </c>
      <c r="K13" s="53">
        <v>21</v>
      </c>
      <c r="L13" s="53">
        <v>17</v>
      </c>
      <c r="M13" s="53">
        <v>10</v>
      </c>
      <c r="N13" s="53">
        <v>23</v>
      </c>
      <c r="O13" s="53">
        <v>11</v>
      </c>
      <c r="P13" s="53">
        <v>11</v>
      </c>
      <c r="Q13" s="53">
        <v>10</v>
      </c>
      <c r="R13" s="53">
        <v>12</v>
      </c>
      <c r="S13" s="53">
        <v>19</v>
      </c>
      <c r="T13" s="53">
        <v>22</v>
      </c>
      <c r="U13" s="53">
        <v>15</v>
      </c>
      <c r="V13" s="53">
        <v>15</v>
      </c>
      <c r="W13" s="53">
        <v>19</v>
      </c>
      <c r="X13" s="54"/>
      <c r="Y13" s="54"/>
    </row>
    <row r="14" spans="1:25" s="45" customFormat="1">
      <c r="A14" s="393" t="s">
        <v>446</v>
      </c>
      <c r="B14" s="58">
        <v>23</v>
      </c>
      <c r="C14" s="58">
        <v>24</v>
      </c>
      <c r="D14" s="58">
        <v>30</v>
      </c>
      <c r="E14" s="58">
        <v>25</v>
      </c>
      <c r="F14" s="58">
        <v>19</v>
      </c>
      <c r="G14" s="58">
        <v>33</v>
      </c>
      <c r="H14" s="58">
        <v>36</v>
      </c>
      <c r="I14" s="58">
        <v>33</v>
      </c>
      <c r="J14" s="58">
        <v>26</v>
      </c>
      <c r="K14" s="58">
        <v>31</v>
      </c>
      <c r="L14" s="58">
        <v>24</v>
      </c>
      <c r="M14" s="58">
        <v>31</v>
      </c>
      <c r="N14" s="58">
        <v>31</v>
      </c>
      <c r="O14" s="58">
        <v>39</v>
      </c>
      <c r="P14" s="58">
        <v>23</v>
      </c>
      <c r="Q14" s="58">
        <v>30</v>
      </c>
      <c r="R14" s="58">
        <v>23</v>
      </c>
      <c r="S14" s="58">
        <v>24</v>
      </c>
      <c r="T14" s="58">
        <v>19</v>
      </c>
      <c r="U14" s="58">
        <v>24</v>
      </c>
      <c r="V14" s="58">
        <v>30</v>
      </c>
      <c r="W14" s="58">
        <v>30</v>
      </c>
      <c r="X14" s="54"/>
      <c r="Y14" s="54"/>
    </row>
    <row r="15" spans="1:25" s="45" customFormat="1">
      <c r="A15" s="392" t="s">
        <v>447</v>
      </c>
      <c r="B15" s="53">
        <v>28</v>
      </c>
      <c r="C15" s="53">
        <v>29</v>
      </c>
      <c r="D15" s="53">
        <v>32</v>
      </c>
      <c r="E15" s="53">
        <v>27</v>
      </c>
      <c r="F15" s="53">
        <v>40</v>
      </c>
      <c r="G15" s="53">
        <v>33</v>
      </c>
      <c r="H15" s="53">
        <v>44</v>
      </c>
      <c r="I15" s="53">
        <v>35</v>
      </c>
      <c r="J15" s="53">
        <v>40</v>
      </c>
      <c r="K15" s="53">
        <v>48</v>
      </c>
      <c r="L15" s="53">
        <v>39</v>
      </c>
      <c r="M15" s="53">
        <v>45</v>
      </c>
      <c r="N15" s="53">
        <v>45</v>
      </c>
      <c r="O15" s="53">
        <v>46</v>
      </c>
      <c r="P15" s="53">
        <v>40</v>
      </c>
      <c r="Q15" s="53">
        <v>41</v>
      </c>
      <c r="R15" s="53">
        <v>52</v>
      </c>
      <c r="S15" s="53">
        <v>43</v>
      </c>
      <c r="T15" s="53">
        <v>35</v>
      </c>
      <c r="U15" s="53">
        <v>40</v>
      </c>
      <c r="V15" s="53">
        <v>42</v>
      </c>
      <c r="W15" s="53">
        <v>41</v>
      </c>
      <c r="X15" s="54"/>
      <c r="Y15" s="54"/>
    </row>
    <row r="16" spans="1:25" s="45" customFormat="1">
      <c r="A16" s="393" t="s">
        <v>448</v>
      </c>
      <c r="B16" s="58">
        <v>42</v>
      </c>
      <c r="C16" s="58">
        <v>47</v>
      </c>
      <c r="D16" s="58">
        <v>59</v>
      </c>
      <c r="E16" s="58">
        <v>44</v>
      </c>
      <c r="F16" s="58">
        <v>42</v>
      </c>
      <c r="G16" s="58">
        <v>49</v>
      </c>
      <c r="H16" s="58">
        <v>42</v>
      </c>
      <c r="I16" s="58">
        <v>52</v>
      </c>
      <c r="J16" s="58">
        <v>45</v>
      </c>
      <c r="K16" s="58">
        <v>45</v>
      </c>
      <c r="L16" s="58">
        <v>57</v>
      </c>
      <c r="M16" s="58">
        <v>43</v>
      </c>
      <c r="N16" s="58">
        <v>58</v>
      </c>
      <c r="O16" s="58">
        <v>50</v>
      </c>
      <c r="P16" s="58">
        <v>52</v>
      </c>
      <c r="Q16" s="58">
        <v>62</v>
      </c>
      <c r="R16" s="58">
        <v>44</v>
      </c>
      <c r="S16" s="58">
        <v>56</v>
      </c>
      <c r="T16" s="58">
        <v>65</v>
      </c>
      <c r="U16" s="58">
        <v>68</v>
      </c>
      <c r="V16" s="58">
        <v>72</v>
      </c>
      <c r="W16" s="58">
        <v>75</v>
      </c>
      <c r="X16" s="54"/>
      <c r="Y16" s="54"/>
    </row>
    <row r="17" spans="1:25" s="45" customFormat="1">
      <c r="A17" s="392" t="s">
        <v>449</v>
      </c>
      <c r="B17" s="53">
        <v>60</v>
      </c>
      <c r="C17" s="53">
        <v>59</v>
      </c>
      <c r="D17" s="53">
        <v>75</v>
      </c>
      <c r="E17" s="53">
        <v>50</v>
      </c>
      <c r="F17" s="53">
        <v>46</v>
      </c>
      <c r="G17" s="53">
        <v>67</v>
      </c>
      <c r="H17" s="53">
        <v>66</v>
      </c>
      <c r="I17" s="53">
        <v>56</v>
      </c>
      <c r="J17" s="53">
        <v>62</v>
      </c>
      <c r="K17" s="53">
        <v>60</v>
      </c>
      <c r="L17" s="53">
        <v>59</v>
      </c>
      <c r="M17" s="53">
        <v>58</v>
      </c>
      <c r="N17" s="53">
        <v>77</v>
      </c>
      <c r="O17" s="53">
        <v>65</v>
      </c>
      <c r="P17" s="53">
        <v>69</v>
      </c>
      <c r="Q17" s="53">
        <v>68</v>
      </c>
      <c r="R17" s="53">
        <v>79</v>
      </c>
      <c r="S17" s="53">
        <v>66</v>
      </c>
      <c r="T17" s="53">
        <v>64</v>
      </c>
      <c r="U17" s="53">
        <v>75</v>
      </c>
      <c r="V17" s="53">
        <v>69</v>
      </c>
      <c r="W17" s="53">
        <v>84</v>
      </c>
      <c r="X17" s="54"/>
      <c r="Y17" s="54"/>
    </row>
    <row r="18" spans="1:25" s="45" customFormat="1">
      <c r="A18" s="393" t="s">
        <v>450</v>
      </c>
      <c r="B18" s="58">
        <v>53</v>
      </c>
      <c r="C18" s="58">
        <v>69</v>
      </c>
      <c r="D18" s="58">
        <v>56</v>
      </c>
      <c r="E18" s="58">
        <v>64</v>
      </c>
      <c r="F18" s="58">
        <v>72</v>
      </c>
      <c r="G18" s="58">
        <v>62</v>
      </c>
      <c r="H18" s="58">
        <v>75</v>
      </c>
      <c r="I18" s="58">
        <v>81</v>
      </c>
      <c r="J18" s="58">
        <v>55</v>
      </c>
      <c r="K18" s="58">
        <v>62</v>
      </c>
      <c r="L18" s="58">
        <v>78</v>
      </c>
      <c r="M18" s="58">
        <v>77</v>
      </c>
      <c r="N18" s="58">
        <v>85</v>
      </c>
      <c r="O18" s="58">
        <v>77</v>
      </c>
      <c r="P18" s="58">
        <v>71</v>
      </c>
      <c r="Q18" s="58">
        <v>80</v>
      </c>
      <c r="R18" s="58">
        <v>70</v>
      </c>
      <c r="S18" s="58">
        <v>79</v>
      </c>
      <c r="T18" s="58">
        <v>89</v>
      </c>
      <c r="U18" s="58">
        <v>89</v>
      </c>
      <c r="V18" s="58">
        <v>86</v>
      </c>
      <c r="W18" s="58">
        <v>105</v>
      </c>
      <c r="X18" s="54"/>
      <c r="Y18" s="54"/>
    </row>
    <row r="19" spans="1:25" s="45" customFormat="1">
      <c r="A19" s="392" t="s">
        <v>451</v>
      </c>
      <c r="B19" s="53">
        <v>62</v>
      </c>
      <c r="C19" s="53">
        <v>55</v>
      </c>
      <c r="D19" s="53">
        <v>63</v>
      </c>
      <c r="E19" s="53">
        <v>92</v>
      </c>
      <c r="F19" s="53">
        <v>66</v>
      </c>
      <c r="G19" s="53">
        <v>73</v>
      </c>
      <c r="H19" s="53">
        <v>78</v>
      </c>
      <c r="I19" s="53">
        <v>70</v>
      </c>
      <c r="J19" s="53">
        <v>65</v>
      </c>
      <c r="K19" s="53">
        <v>70</v>
      </c>
      <c r="L19" s="53">
        <v>70</v>
      </c>
      <c r="M19" s="53">
        <v>80</v>
      </c>
      <c r="N19" s="53">
        <v>77</v>
      </c>
      <c r="O19" s="53">
        <v>74</v>
      </c>
      <c r="P19" s="53">
        <v>79</v>
      </c>
      <c r="Q19" s="53">
        <v>96</v>
      </c>
      <c r="R19" s="53">
        <v>98</v>
      </c>
      <c r="S19" s="53">
        <v>94</v>
      </c>
      <c r="T19" s="53">
        <v>94</v>
      </c>
      <c r="U19" s="53">
        <v>106</v>
      </c>
      <c r="V19" s="53">
        <v>120</v>
      </c>
      <c r="W19" s="53">
        <v>134</v>
      </c>
      <c r="X19" s="54"/>
      <c r="Y19" s="54"/>
    </row>
    <row r="20" spans="1:25" s="45" customFormat="1">
      <c r="A20" s="393" t="s">
        <v>452</v>
      </c>
      <c r="B20" s="58">
        <v>86</v>
      </c>
      <c r="C20" s="58">
        <v>85</v>
      </c>
      <c r="D20" s="58">
        <v>91</v>
      </c>
      <c r="E20" s="58">
        <v>86</v>
      </c>
      <c r="F20" s="58">
        <v>81</v>
      </c>
      <c r="G20" s="58">
        <v>83</v>
      </c>
      <c r="H20" s="58">
        <v>72</v>
      </c>
      <c r="I20" s="58">
        <v>69</v>
      </c>
      <c r="J20" s="58">
        <v>87</v>
      </c>
      <c r="K20" s="58">
        <v>72</v>
      </c>
      <c r="L20" s="58">
        <v>102</v>
      </c>
      <c r="M20" s="58">
        <v>77</v>
      </c>
      <c r="N20" s="58">
        <v>80</v>
      </c>
      <c r="O20" s="58">
        <v>81</v>
      </c>
      <c r="P20" s="58">
        <v>92</v>
      </c>
      <c r="Q20" s="58">
        <v>89</v>
      </c>
      <c r="R20" s="58">
        <v>108</v>
      </c>
      <c r="S20" s="58">
        <v>105</v>
      </c>
      <c r="T20" s="58">
        <v>122</v>
      </c>
      <c r="U20" s="58">
        <v>105</v>
      </c>
      <c r="V20" s="58">
        <v>102</v>
      </c>
      <c r="W20" s="58">
        <v>127</v>
      </c>
      <c r="X20" s="54"/>
      <c r="Y20" s="54"/>
    </row>
    <row r="21" spans="1:25" s="45" customFormat="1">
      <c r="A21" s="392" t="s">
        <v>453</v>
      </c>
      <c r="B21" s="53">
        <v>72</v>
      </c>
      <c r="C21" s="53">
        <v>66</v>
      </c>
      <c r="D21" s="53">
        <v>82</v>
      </c>
      <c r="E21" s="53">
        <v>77</v>
      </c>
      <c r="F21" s="53">
        <v>80</v>
      </c>
      <c r="G21" s="53">
        <v>95</v>
      </c>
      <c r="H21" s="53">
        <v>90</v>
      </c>
      <c r="I21" s="53">
        <v>95</v>
      </c>
      <c r="J21" s="53">
        <v>96</v>
      </c>
      <c r="K21" s="53">
        <v>89</v>
      </c>
      <c r="L21" s="53">
        <v>101</v>
      </c>
      <c r="M21" s="53">
        <v>96</v>
      </c>
      <c r="N21" s="53">
        <v>89</v>
      </c>
      <c r="O21" s="53">
        <v>89</v>
      </c>
      <c r="P21" s="53">
        <v>83</v>
      </c>
      <c r="Q21" s="53">
        <v>107</v>
      </c>
      <c r="R21" s="53">
        <v>88</v>
      </c>
      <c r="S21" s="53">
        <v>106</v>
      </c>
      <c r="T21" s="53">
        <v>84</v>
      </c>
      <c r="U21" s="53">
        <v>121</v>
      </c>
      <c r="V21" s="53">
        <v>118</v>
      </c>
      <c r="W21" s="53">
        <v>117</v>
      </c>
      <c r="X21" s="54"/>
      <c r="Y21" s="54"/>
    </row>
    <row r="22" spans="1:25" s="45" customFormat="1" ht="14.5" thickBot="1">
      <c r="A22" s="1024" t="s">
        <v>454</v>
      </c>
      <c r="B22" s="277">
        <v>105</v>
      </c>
      <c r="C22" s="280">
        <v>107</v>
      </c>
      <c r="D22" s="280">
        <v>114</v>
      </c>
      <c r="E22" s="280">
        <v>133</v>
      </c>
      <c r="F22" s="280">
        <v>121</v>
      </c>
      <c r="G22" s="280">
        <v>133</v>
      </c>
      <c r="H22" s="280">
        <v>113</v>
      </c>
      <c r="I22" s="280">
        <v>147</v>
      </c>
      <c r="J22" s="280">
        <v>142</v>
      </c>
      <c r="K22" s="280">
        <v>154</v>
      </c>
      <c r="L22" s="280">
        <v>133</v>
      </c>
      <c r="M22" s="280">
        <v>153</v>
      </c>
      <c r="N22" s="280">
        <v>173</v>
      </c>
      <c r="O22" s="280">
        <v>189</v>
      </c>
      <c r="P22" s="280">
        <v>171</v>
      </c>
      <c r="Q22" s="280">
        <v>196</v>
      </c>
      <c r="R22" s="280">
        <v>189</v>
      </c>
      <c r="S22" s="280">
        <v>212</v>
      </c>
      <c r="T22" s="280">
        <v>198</v>
      </c>
      <c r="U22" s="280">
        <v>218</v>
      </c>
      <c r="V22" s="280">
        <v>252</v>
      </c>
      <c r="W22" s="280">
        <v>224</v>
      </c>
      <c r="X22" s="54"/>
      <c r="Y22" s="54"/>
    </row>
    <row r="23" spans="1:25" s="45" customFormat="1">
      <c r="A23" s="1452" t="s">
        <v>115</v>
      </c>
      <c r="B23" s="51">
        <v>604</v>
      </c>
      <c r="C23" s="51">
        <v>597</v>
      </c>
      <c r="D23" s="51">
        <v>677</v>
      </c>
      <c r="E23" s="51">
        <v>685</v>
      </c>
      <c r="F23" s="51">
        <v>638</v>
      </c>
      <c r="G23" s="51">
        <v>717</v>
      </c>
      <c r="H23" s="51">
        <v>710</v>
      </c>
      <c r="I23" s="51">
        <v>731</v>
      </c>
      <c r="J23" s="51">
        <v>696</v>
      </c>
      <c r="K23" s="51">
        <v>711</v>
      </c>
      <c r="L23" s="51">
        <v>741</v>
      </c>
      <c r="M23" s="51">
        <v>713</v>
      </c>
      <c r="N23" s="51">
        <v>779</v>
      </c>
      <c r="O23" s="51">
        <v>775</v>
      </c>
      <c r="P23" s="51">
        <v>744</v>
      </c>
      <c r="Q23" s="51">
        <v>837</v>
      </c>
      <c r="R23" s="51">
        <v>822</v>
      </c>
      <c r="S23" s="51">
        <v>862</v>
      </c>
      <c r="T23" s="51">
        <v>853</v>
      </c>
      <c r="U23" s="51">
        <v>922</v>
      </c>
      <c r="V23" s="125">
        <v>960</v>
      </c>
      <c r="W23" s="125">
        <v>1005</v>
      </c>
      <c r="X23" s="54"/>
      <c r="Y23" s="54"/>
    </row>
    <row r="24" spans="1:25" ht="14" customHeight="1">
      <c r="A24" s="3143" t="s">
        <v>184</v>
      </c>
      <c r="B24" s="3143"/>
      <c r="C24" s="3143"/>
      <c r="D24" s="3143"/>
      <c r="E24" s="3143"/>
      <c r="F24" s="3143"/>
      <c r="G24" s="3143"/>
      <c r="H24" s="3143"/>
      <c r="I24" s="3143"/>
      <c r="J24" s="3143"/>
      <c r="K24" s="3143"/>
      <c r="L24" s="3143"/>
      <c r="M24" s="3143"/>
      <c r="N24" s="3143"/>
      <c r="O24" s="3143"/>
      <c r="P24" s="3143"/>
      <c r="Q24" s="3143"/>
      <c r="R24" s="3143"/>
      <c r="S24" s="3143"/>
      <c r="T24" s="3143"/>
      <c r="U24" s="3143"/>
      <c r="V24" s="3143"/>
      <c r="W24" s="3143"/>
    </row>
    <row r="26" spans="1:25" ht="14" customHeight="1">
      <c r="A26" s="2504" t="s">
        <v>421</v>
      </c>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9" spans="1:25" ht="17.5" customHeight="1">
      <c r="A29" s="2454" t="s">
        <v>434</v>
      </c>
      <c r="B29" s="2630" t="s">
        <v>488</v>
      </c>
      <c r="C29" s="2631"/>
      <c r="D29" s="2631"/>
      <c r="E29" s="2631"/>
      <c r="F29" s="2631"/>
      <c r="G29" s="2631"/>
      <c r="H29" s="2631"/>
      <c r="I29" s="2631"/>
      <c r="J29" s="2631"/>
      <c r="K29" s="2631"/>
      <c r="L29" s="2631"/>
      <c r="M29" s="2631"/>
      <c r="N29" s="2631"/>
      <c r="O29" s="2631"/>
      <c r="P29" s="2631"/>
      <c r="Q29" s="2631"/>
      <c r="R29" s="2631"/>
      <c r="S29" s="2631"/>
      <c r="T29" s="2631"/>
      <c r="U29" s="2631"/>
      <c r="V29" s="2631"/>
      <c r="W29" s="2631"/>
      <c r="X29" s="40"/>
    </row>
    <row r="30" spans="1:25" ht="20">
      <c r="A30" s="2456"/>
      <c r="B30" s="409">
        <v>2000</v>
      </c>
      <c r="C30" s="410">
        <v>2001</v>
      </c>
      <c r="D30" s="410">
        <v>2002</v>
      </c>
      <c r="E30" s="410">
        <v>2003</v>
      </c>
      <c r="F30" s="410">
        <v>2004</v>
      </c>
      <c r="G30" s="410">
        <v>2005</v>
      </c>
      <c r="H30" s="410">
        <v>2006</v>
      </c>
      <c r="I30" s="410">
        <v>2007</v>
      </c>
      <c r="J30" s="410">
        <v>2008</v>
      </c>
      <c r="K30" s="410">
        <v>2009</v>
      </c>
      <c r="L30" s="410">
        <v>2010</v>
      </c>
      <c r="M30" s="469">
        <v>2011</v>
      </c>
      <c r="N30" s="469">
        <v>2012</v>
      </c>
      <c r="O30" s="469">
        <v>2013</v>
      </c>
      <c r="P30" s="469">
        <v>2014</v>
      </c>
      <c r="Q30" s="469">
        <v>2015</v>
      </c>
      <c r="R30" s="469">
        <v>2016</v>
      </c>
      <c r="S30" s="469">
        <v>2017</v>
      </c>
      <c r="T30" s="469">
        <v>2018</v>
      </c>
      <c r="U30" s="89">
        <v>2019</v>
      </c>
      <c r="V30" s="89">
        <v>2020</v>
      </c>
      <c r="W30" s="878">
        <v>2021</v>
      </c>
      <c r="X30" s="40"/>
    </row>
    <row r="31" spans="1:25" s="45" customFormat="1">
      <c r="A31" s="392" t="s">
        <v>437</v>
      </c>
      <c r="B31" s="53">
        <v>62</v>
      </c>
      <c r="C31" s="53">
        <v>51</v>
      </c>
      <c r="D31" s="53">
        <v>58</v>
      </c>
      <c r="E31" s="53">
        <v>67</v>
      </c>
      <c r="F31" s="53">
        <v>54</v>
      </c>
      <c r="G31" s="53">
        <v>60</v>
      </c>
      <c r="H31" s="53">
        <v>68</v>
      </c>
      <c r="I31" s="53">
        <v>56</v>
      </c>
      <c r="J31" s="53">
        <v>46</v>
      </c>
      <c r="K31" s="53">
        <v>53</v>
      </c>
      <c r="L31" s="53">
        <v>51</v>
      </c>
      <c r="M31" s="53">
        <v>58</v>
      </c>
      <c r="N31" s="53">
        <v>38</v>
      </c>
      <c r="O31" s="53">
        <v>59</v>
      </c>
      <c r="P31" s="53">
        <v>49</v>
      </c>
      <c r="Q31" s="53">
        <v>54</v>
      </c>
      <c r="R31" s="53">
        <v>50</v>
      </c>
      <c r="S31" s="53">
        <v>50</v>
      </c>
      <c r="T31" s="53">
        <v>49</v>
      </c>
      <c r="U31" s="53">
        <v>47</v>
      </c>
      <c r="V31" s="53">
        <v>40</v>
      </c>
      <c r="W31" s="53">
        <v>28</v>
      </c>
      <c r="X31" s="54"/>
      <c r="Y31" s="54"/>
    </row>
    <row r="32" spans="1:25" s="45" customFormat="1">
      <c r="A32" s="393" t="s">
        <v>438</v>
      </c>
      <c r="B32" s="275" t="s">
        <v>114</v>
      </c>
      <c r="C32" s="275" t="s">
        <v>114</v>
      </c>
      <c r="D32" s="275" t="s">
        <v>114</v>
      </c>
      <c r="E32" s="275" t="s">
        <v>114</v>
      </c>
      <c r="F32" s="275" t="s">
        <v>114</v>
      </c>
      <c r="G32" s="275" t="s">
        <v>114</v>
      </c>
      <c r="H32" s="275" t="s">
        <v>114</v>
      </c>
      <c r="I32" s="275" t="s">
        <v>114</v>
      </c>
      <c r="J32" s="275" t="s">
        <v>114</v>
      </c>
      <c r="K32" s="275" t="s">
        <v>114</v>
      </c>
      <c r="L32" s="275" t="s">
        <v>114</v>
      </c>
      <c r="M32" s="275" t="s">
        <v>114</v>
      </c>
      <c r="N32" s="275" t="s">
        <v>114</v>
      </c>
      <c r="O32" s="275" t="s">
        <v>114</v>
      </c>
      <c r="P32" s="275" t="s">
        <v>114</v>
      </c>
      <c r="Q32" s="275" t="s">
        <v>240</v>
      </c>
      <c r="R32" s="275" t="s">
        <v>114</v>
      </c>
      <c r="S32" s="275" t="s">
        <v>114</v>
      </c>
      <c r="T32" s="275" t="s">
        <v>114</v>
      </c>
      <c r="U32" s="275" t="s">
        <v>114</v>
      </c>
      <c r="V32" s="275" t="s">
        <v>114</v>
      </c>
      <c r="W32" s="58">
        <v>0</v>
      </c>
      <c r="X32" s="54"/>
      <c r="Y32" s="54"/>
    </row>
    <row r="33" spans="1:25" s="45" customFormat="1">
      <c r="A33" s="392" t="s">
        <v>439</v>
      </c>
      <c r="B33" s="274" t="s">
        <v>114</v>
      </c>
      <c r="C33" s="274" t="s">
        <v>114</v>
      </c>
      <c r="D33" s="274" t="s">
        <v>114</v>
      </c>
      <c r="E33" s="274" t="s">
        <v>114</v>
      </c>
      <c r="F33" s="274" t="s">
        <v>114</v>
      </c>
      <c r="G33" s="274" t="s">
        <v>114</v>
      </c>
      <c r="H33" s="274" t="s">
        <v>114</v>
      </c>
      <c r="I33" s="274" t="s">
        <v>114</v>
      </c>
      <c r="J33" s="274" t="s">
        <v>114</v>
      </c>
      <c r="K33" s="274" t="s">
        <v>114</v>
      </c>
      <c r="L33" s="274" t="s">
        <v>114</v>
      </c>
      <c r="M33" s="274" t="s">
        <v>114</v>
      </c>
      <c r="N33" s="274" t="s">
        <v>114</v>
      </c>
      <c r="O33" s="274" t="s">
        <v>114</v>
      </c>
      <c r="P33" s="274" t="s">
        <v>114</v>
      </c>
      <c r="Q33" s="274" t="s">
        <v>114</v>
      </c>
      <c r="R33" s="274" t="s">
        <v>114</v>
      </c>
      <c r="S33" s="274" t="s">
        <v>114</v>
      </c>
      <c r="T33" s="274" t="s">
        <v>114</v>
      </c>
      <c r="U33" s="274" t="s">
        <v>114</v>
      </c>
      <c r="V33" s="274" t="s">
        <v>114</v>
      </c>
      <c r="W33" s="274" t="s">
        <v>114</v>
      </c>
      <c r="X33" s="54"/>
      <c r="Y33" s="54"/>
    </row>
    <row r="34" spans="1:25" s="45" customFormat="1">
      <c r="A34" s="393" t="s">
        <v>440</v>
      </c>
      <c r="B34" s="275" t="s">
        <v>114</v>
      </c>
      <c r="C34" s="275" t="s">
        <v>114</v>
      </c>
      <c r="D34" s="58">
        <v>11</v>
      </c>
      <c r="E34" s="275" t="s">
        <v>114</v>
      </c>
      <c r="F34" s="58">
        <v>12</v>
      </c>
      <c r="G34" s="58">
        <v>15</v>
      </c>
      <c r="H34" s="58">
        <v>15</v>
      </c>
      <c r="I34" s="58">
        <v>12</v>
      </c>
      <c r="J34" s="58">
        <v>14</v>
      </c>
      <c r="K34" s="58">
        <v>13</v>
      </c>
      <c r="L34" s="58">
        <v>13</v>
      </c>
      <c r="M34" s="58">
        <v>11</v>
      </c>
      <c r="N34" s="275" t="s">
        <v>114</v>
      </c>
      <c r="O34" s="58">
        <v>12</v>
      </c>
      <c r="P34" s="275" t="s">
        <v>114</v>
      </c>
      <c r="Q34" s="58">
        <v>11</v>
      </c>
      <c r="R34" s="58">
        <v>10</v>
      </c>
      <c r="S34" s="58">
        <v>11</v>
      </c>
      <c r="T34" s="58">
        <v>13</v>
      </c>
      <c r="U34" s="275" t="s">
        <v>114</v>
      </c>
      <c r="V34" s="275" t="s">
        <v>114</v>
      </c>
      <c r="W34" s="275" t="s">
        <v>114</v>
      </c>
      <c r="X34" s="54"/>
      <c r="Y34" s="54"/>
    </row>
    <row r="35" spans="1:25" s="45" customFormat="1">
      <c r="A35" s="392" t="s">
        <v>441</v>
      </c>
      <c r="B35" s="53">
        <v>10</v>
      </c>
      <c r="C35" s="53">
        <v>17</v>
      </c>
      <c r="D35" s="53">
        <v>13</v>
      </c>
      <c r="E35" s="53">
        <v>18</v>
      </c>
      <c r="F35" s="53">
        <v>14</v>
      </c>
      <c r="G35" s="53">
        <v>17</v>
      </c>
      <c r="H35" s="53">
        <v>26</v>
      </c>
      <c r="I35" s="53">
        <v>15</v>
      </c>
      <c r="J35" s="53">
        <v>12</v>
      </c>
      <c r="K35" s="53">
        <v>19</v>
      </c>
      <c r="L35" s="53">
        <v>15</v>
      </c>
      <c r="M35" s="53">
        <v>13</v>
      </c>
      <c r="N35" s="53">
        <v>13</v>
      </c>
      <c r="O35" s="53">
        <v>18</v>
      </c>
      <c r="P35" s="53">
        <v>14</v>
      </c>
      <c r="Q35" s="53">
        <v>16</v>
      </c>
      <c r="R35" s="53">
        <v>20</v>
      </c>
      <c r="S35" s="53">
        <v>21</v>
      </c>
      <c r="T35" s="53">
        <v>10</v>
      </c>
      <c r="U35" s="53">
        <v>17</v>
      </c>
      <c r="V35" s="53">
        <v>17</v>
      </c>
      <c r="W35" s="53">
        <v>13</v>
      </c>
      <c r="X35" s="54"/>
      <c r="Y35" s="54"/>
    </row>
    <row r="36" spans="1:25" s="45" customFormat="1">
      <c r="A36" s="393" t="s">
        <v>442</v>
      </c>
      <c r="B36" s="58">
        <v>14</v>
      </c>
      <c r="C36" s="58">
        <v>21</v>
      </c>
      <c r="D36" s="58">
        <v>17</v>
      </c>
      <c r="E36" s="58">
        <v>14</v>
      </c>
      <c r="F36" s="58">
        <v>20</v>
      </c>
      <c r="G36" s="58">
        <v>19</v>
      </c>
      <c r="H36" s="58">
        <v>25</v>
      </c>
      <c r="I36" s="275" t="s">
        <v>114</v>
      </c>
      <c r="J36" s="58">
        <v>15</v>
      </c>
      <c r="K36" s="58">
        <v>18</v>
      </c>
      <c r="L36" s="58">
        <v>13</v>
      </c>
      <c r="M36" s="58">
        <v>23</v>
      </c>
      <c r="N36" s="58">
        <v>22</v>
      </c>
      <c r="O36" s="58">
        <v>18</v>
      </c>
      <c r="P36" s="58">
        <v>22</v>
      </c>
      <c r="Q36" s="58">
        <v>17</v>
      </c>
      <c r="R36" s="58">
        <v>19</v>
      </c>
      <c r="S36" s="58">
        <v>28</v>
      </c>
      <c r="T36" s="58">
        <v>29</v>
      </c>
      <c r="U36" s="58">
        <v>20</v>
      </c>
      <c r="V36" s="58">
        <v>25</v>
      </c>
      <c r="W36" s="58">
        <v>22</v>
      </c>
      <c r="X36" s="54"/>
      <c r="Y36" s="54"/>
    </row>
    <row r="37" spans="1:25" s="45" customFormat="1">
      <c r="A37" s="392" t="s">
        <v>443</v>
      </c>
      <c r="B37" s="53">
        <v>30</v>
      </c>
      <c r="C37" s="53">
        <v>25</v>
      </c>
      <c r="D37" s="53">
        <v>20</v>
      </c>
      <c r="E37" s="53">
        <v>20</v>
      </c>
      <c r="F37" s="53">
        <v>20</v>
      </c>
      <c r="G37" s="53">
        <v>17</v>
      </c>
      <c r="H37" s="53">
        <v>30</v>
      </c>
      <c r="I37" s="53">
        <v>28</v>
      </c>
      <c r="J37" s="53">
        <v>22</v>
      </c>
      <c r="K37" s="53">
        <v>26</v>
      </c>
      <c r="L37" s="53">
        <v>26</v>
      </c>
      <c r="M37" s="53">
        <v>16</v>
      </c>
      <c r="N37" s="53">
        <v>23</v>
      </c>
      <c r="O37" s="53">
        <v>22</v>
      </c>
      <c r="P37" s="53">
        <v>30</v>
      </c>
      <c r="Q37" s="53">
        <v>28</v>
      </c>
      <c r="R37" s="53">
        <v>31</v>
      </c>
      <c r="S37" s="53">
        <v>25</v>
      </c>
      <c r="T37" s="53">
        <v>37</v>
      </c>
      <c r="U37" s="53">
        <v>36</v>
      </c>
      <c r="V37" s="53">
        <v>30</v>
      </c>
      <c r="W37" s="53">
        <v>29</v>
      </c>
      <c r="X37" s="54"/>
      <c r="Y37" s="54"/>
    </row>
    <row r="38" spans="1:25" s="45" customFormat="1">
      <c r="A38" s="393" t="s">
        <v>444</v>
      </c>
      <c r="B38" s="58">
        <v>48</v>
      </c>
      <c r="C38" s="58">
        <v>35</v>
      </c>
      <c r="D38" s="58">
        <v>45</v>
      </c>
      <c r="E38" s="58">
        <v>28</v>
      </c>
      <c r="F38" s="58">
        <v>43</v>
      </c>
      <c r="G38" s="58">
        <v>37</v>
      </c>
      <c r="H38" s="58">
        <v>51</v>
      </c>
      <c r="I38" s="58">
        <v>40</v>
      </c>
      <c r="J38" s="58">
        <v>38</v>
      </c>
      <c r="K38" s="58">
        <v>36</v>
      </c>
      <c r="L38" s="58">
        <v>50</v>
      </c>
      <c r="M38" s="58">
        <v>35</v>
      </c>
      <c r="N38" s="58">
        <v>28</v>
      </c>
      <c r="O38" s="58">
        <v>34</v>
      </c>
      <c r="P38" s="58">
        <v>32</v>
      </c>
      <c r="Q38" s="58">
        <v>30</v>
      </c>
      <c r="R38" s="58">
        <v>42</v>
      </c>
      <c r="S38" s="58">
        <v>56</v>
      </c>
      <c r="T38" s="58">
        <v>37</v>
      </c>
      <c r="U38" s="58">
        <v>50</v>
      </c>
      <c r="V38" s="58">
        <v>36</v>
      </c>
      <c r="W38" s="58">
        <v>52</v>
      </c>
      <c r="X38" s="54"/>
      <c r="Y38" s="54"/>
    </row>
    <row r="39" spans="1:25" s="45" customFormat="1">
      <c r="A39" s="392" t="s">
        <v>445</v>
      </c>
      <c r="B39" s="53">
        <v>72</v>
      </c>
      <c r="C39" s="53">
        <v>64</v>
      </c>
      <c r="D39" s="53">
        <v>56</v>
      </c>
      <c r="E39" s="53">
        <v>66</v>
      </c>
      <c r="F39" s="53">
        <v>67</v>
      </c>
      <c r="G39" s="53">
        <v>70</v>
      </c>
      <c r="H39" s="53">
        <v>83</v>
      </c>
      <c r="I39" s="53">
        <v>69</v>
      </c>
      <c r="J39" s="53">
        <v>52</v>
      </c>
      <c r="K39" s="53">
        <v>57</v>
      </c>
      <c r="L39" s="53">
        <v>50</v>
      </c>
      <c r="M39" s="53">
        <v>67</v>
      </c>
      <c r="N39" s="53">
        <v>74</v>
      </c>
      <c r="O39" s="53">
        <v>47</v>
      </c>
      <c r="P39" s="53">
        <v>51</v>
      </c>
      <c r="Q39" s="53">
        <v>52</v>
      </c>
      <c r="R39" s="53">
        <v>54</v>
      </c>
      <c r="S39" s="53">
        <v>63</v>
      </c>
      <c r="T39" s="53">
        <v>52</v>
      </c>
      <c r="U39" s="53">
        <v>54</v>
      </c>
      <c r="V39" s="53">
        <v>54</v>
      </c>
      <c r="W39" s="53">
        <v>68</v>
      </c>
      <c r="X39" s="54"/>
      <c r="Y39" s="54"/>
    </row>
    <row r="40" spans="1:25" s="45" customFormat="1">
      <c r="A40" s="393" t="s">
        <v>446</v>
      </c>
      <c r="B40" s="58">
        <v>103</v>
      </c>
      <c r="C40" s="58">
        <v>108</v>
      </c>
      <c r="D40" s="58">
        <v>110</v>
      </c>
      <c r="E40" s="58">
        <v>96</v>
      </c>
      <c r="F40" s="58">
        <v>95</v>
      </c>
      <c r="G40" s="58">
        <v>117</v>
      </c>
      <c r="H40" s="58">
        <v>119</v>
      </c>
      <c r="I40" s="58">
        <v>107</v>
      </c>
      <c r="J40" s="58">
        <v>106</v>
      </c>
      <c r="K40" s="58">
        <v>96</v>
      </c>
      <c r="L40" s="58">
        <v>87</v>
      </c>
      <c r="M40" s="58">
        <v>105</v>
      </c>
      <c r="N40" s="58">
        <v>95</v>
      </c>
      <c r="O40" s="58">
        <v>103</v>
      </c>
      <c r="P40" s="58">
        <v>82</v>
      </c>
      <c r="Q40" s="58">
        <v>87</v>
      </c>
      <c r="R40" s="58">
        <v>71</v>
      </c>
      <c r="S40" s="58">
        <v>89</v>
      </c>
      <c r="T40" s="58">
        <v>67</v>
      </c>
      <c r="U40" s="58">
        <v>96</v>
      </c>
      <c r="V40" s="58">
        <v>84</v>
      </c>
      <c r="W40" s="58">
        <v>89</v>
      </c>
      <c r="X40" s="54"/>
      <c r="Y40" s="54"/>
    </row>
    <row r="41" spans="1:25" s="45" customFormat="1">
      <c r="A41" s="392" t="s">
        <v>447</v>
      </c>
      <c r="B41" s="53">
        <v>139</v>
      </c>
      <c r="C41" s="53">
        <v>152</v>
      </c>
      <c r="D41" s="53">
        <v>142</v>
      </c>
      <c r="E41" s="53">
        <v>146</v>
      </c>
      <c r="F41" s="53">
        <v>156</v>
      </c>
      <c r="G41" s="53">
        <v>141</v>
      </c>
      <c r="H41" s="53">
        <v>139</v>
      </c>
      <c r="I41" s="53">
        <v>140</v>
      </c>
      <c r="J41" s="53">
        <v>141</v>
      </c>
      <c r="K41" s="53">
        <v>149</v>
      </c>
      <c r="L41" s="53">
        <v>127</v>
      </c>
      <c r="M41" s="53">
        <v>153</v>
      </c>
      <c r="N41" s="53">
        <v>154</v>
      </c>
      <c r="O41" s="53">
        <v>144</v>
      </c>
      <c r="P41" s="53">
        <v>164</v>
      </c>
      <c r="Q41" s="53">
        <v>155</v>
      </c>
      <c r="R41" s="53">
        <v>143</v>
      </c>
      <c r="S41" s="53">
        <v>146</v>
      </c>
      <c r="T41" s="53">
        <v>118</v>
      </c>
      <c r="U41" s="53">
        <v>148</v>
      </c>
      <c r="V41" s="53">
        <v>121</v>
      </c>
      <c r="W41" s="53">
        <v>147</v>
      </c>
      <c r="X41" s="54"/>
      <c r="Y41" s="54"/>
    </row>
    <row r="42" spans="1:25" s="45" customFormat="1">
      <c r="A42" s="393" t="s">
        <v>448</v>
      </c>
      <c r="B42" s="58">
        <v>158</v>
      </c>
      <c r="C42" s="58">
        <v>173</v>
      </c>
      <c r="D42" s="58">
        <v>176</v>
      </c>
      <c r="E42" s="58">
        <v>194</v>
      </c>
      <c r="F42" s="58">
        <v>173</v>
      </c>
      <c r="G42" s="58">
        <v>191</v>
      </c>
      <c r="H42" s="58">
        <v>194</v>
      </c>
      <c r="I42" s="58">
        <v>194</v>
      </c>
      <c r="J42" s="58">
        <v>184</v>
      </c>
      <c r="K42" s="58">
        <v>177</v>
      </c>
      <c r="L42" s="58">
        <v>212</v>
      </c>
      <c r="M42" s="58">
        <v>218</v>
      </c>
      <c r="N42" s="58">
        <v>218</v>
      </c>
      <c r="O42" s="58">
        <v>188</v>
      </c>
      <c r="P42" s="58">
        <v>228</v>
      </c>
      <c r="Q42" s="58">
        <v>208</v>
      </c>
      <c r="R42" s="58">
        <v>208</v>
      </c>
      <c r="S42" s="58">
        <v>195</v>
      </c>
      <c r="T42" s="58">
        <v>198</v>
      </c>
      <c r="U42" s="58">
        <v>205</v>
      </c>
      <c r="V42" s="58">
        <v>196</v>
      </c>
      <c r="W42" s="58">
        <v>232</v>
      </c>
      <c r="X42" s="54"/>
      <c r="Y42" s="54"/>
    </row>
    <row r="43" spans="1:25" s="45" customFormat="1">
      <c r="A43" s="392" t="s">
        <v>449</v>
      </c>
      <c r="B43" s="53">
        <v>204</v>
      </c>
      <c r="C43" s="53">
        <v>194</v>
      </c>
      <c r="D43" s="53">
        <v>208</v>
      </c>
      <c r="E43" s="53">
        <v>193</v>
      </c>
      <c r="F43" s="53">
        <v>189</v>
      </c>
      <c r="G43" s="53">
        <v>240</v>
      </c>
      <c r="H43" s="53">
        <v>214</v>
      </c>
      <c r="I43" s="53">
        <v>220</v>
      </c>
      <c r="J43" s="53">
        <v>241</v>
      </c>
      <c r="K43" s="53">
        <v>259</v>
      </c>
      <c r="L43" s="53">
        <v>214</v>
      </c>
      <c r="M43" s="53">
        <v>229</v>
      </c>
      <c r="N43" s="53">
        <v>289</v>
      </c>
      <c r="O43" s="53">
        <v>264</v>
      </c>
      <c r="P43" s="53">
        <v>273</v>
      </c>
      <c r="Q43" s="53">
        <v>301</v>
      </c>
      <c r="R43" s="53">
        <v>290</v>
      </c>
      <c r="S43" s="53">
        <v>302</v>
      </c>
      <c r="T43" s="53">
        <v>283</v>
      </c>
      <c r="U43" s="53">
        <v>299</v>
      </c>
      <c r="V43" s="53">
        <v>297</v>
      </c>
      <c r="W43" s="53">
        <v>338</v>
      </c>
      <c r="X43" s="54"/>
      <c r="Y43" s="54"/>
    </row>
    <row r="44" spans="1:25" s="45" customFormat="1">
      <c r="A44" s="393" t="s">
        <v>450</v>
      </c>
      <c r="B44" s="58">
        <v>274</v>
      </c>
      <c r="C44" s="58">
        <v>255</v>
      </c>
      <c r="D44" s="58">
        <v>238</v>
      </c>
      <c r="E44" s="58">
        <v>221</v>
      </c>
      <c r="F44" s="58">
        <v>241</v>
      </c>
      <c r="G44" s="58">
        <v>237</v>
      </c>
      <c r="H44" s="58">
        <v>256</v>
      </c>
      <c r="I44" s="58">
        <v>271</v>
      </c>
      <c r="J44" s="58">
        <v>235</v>
      </c>
      <c r="K44" s="58">
        <v>254</v>
      </c>
      <c r="L44" s="58">
        <v>268</v>
      </c>
      <c r="M44" s="58">
        <v>289</v>
      </c>
      <c r="N44" s="58">
        <v>305</v>
      </c>
      <c r="O44" s="58">
        <v>342</v>
      </c>
      <c r="P44" s="58">
        <v>323</v>
      </c>
      <c r="Q44" s="58">
        <v>338</v>
      </c>
      <c r="R44" s="58">
        <v>361</v>
      </c>
      <c r="S44" s="58">
        <v>357</v>
      </c>
      <c r="T44" s="58">
        <v>411</v>
      </c>
      <c r="U44" s="58">
        <v>363</v>
      </c>
      <c r="V44" s="58">
        <v>380</v>
      </c>
      <c r="W44" s="58">
        <v>420</v>
      </c>
      <c r="X44" s="54"/>
      <c r="Y44" s="54"/>
    </row>
    <row r="45" spans="1:25" s="45" customFormat="1">
      <c r="A45" s="392" t="s">
        <v>451</v>
      </c>
      <c r="B45" s="53">
        <v>350</v>
      </c>
      <c r="C45" s="53">
        <v>362</v>
      </c>
      <c r="D45" s="53">
        <v>366</v>
      </c>
      <c r="E45" s="53">
        <v>368</v>
      </c>
      <c r="F45" s="53">
        <v>368</v>
      </c>
      <c r="G45" s="53">
        <v>355</v>
      </c>
      <c r="H45" s="53">
        <v>354</v>
      </c>
      <c r="I45" s="53">
        <v>290</v>
      </c>
      <c r="J45" s="53">
        <v>327</v>
      </c>
      <c r="K45" s="53">
        <v>312</v>
      </c>
      <c r="L45" s="53">
        <v>314</v>
      </c>
      <c r="M45" s="53">
        <v>326</v>
      </c>
      <c r="N45" s="53">
        <v>302</v>
      </c>
      <c r="O45" s="53">
        <v>337</v>
      </c>
      <c r="P45" s="53">
        <v>370</v>
      </c>
      <c r="Q45" s="53">
        <v>421</v>
      </c>
      <c r="R45" s="53">
        <v>389</v>
      </c>
      <c r="S45" s="53">
        <v>406</v>
      </c>
      <c r="T45" s="53">
        <v>449</v>
      </c>
      <c r="U45" s="53">
        <v>439</v>
      </c>
      <c r="V45" s="53">
        <v>483</v>
      </c>
      <c r="W45" s="53">
        <v>511</v>
      </c>
      <c r="X45" s="54"/>
      <c r="Y45" s="54"/>
    </row>
    <row r="46" spans="1:25" s="45" customFormat="1">
      <c r="A46" s="393" t="s">
        <v>452</v>
      </c>
      <c r="B46" s="58">
        <v>526</v>
      </c>
      <c r="C46" s="58">
        <v>526</v>
      </c>
      <c r="D46" s="58">
        <v>524</v>
      </c>
      <c r="E46" s="58">
        <v>560</v>
      </c>
      <c r="F46" s="58">
        <v>489</v>
      </c>
      <c r="G46" s="58">
        <v>505</v>
      </c>
      <c r="H46" s="58">
        <v>490</v>
      </c>
      <c r="I46" s="58">
        <v>476</v>
      </c>
      <c r="J46" s="58">
        <v>455</v>
      </c>
      <c r="K46" s="58">
        <v>453</v>
      </c>
      <c r="L46" s="58">
        <v>490</v>
      </c>
      <c r="M46" s="58">
        <v>427</v>
      </c>
      <c r="N46" s="58">
        <v>404</v>
      </c>
      <c r="O46" s="58">
        <v>419</v>
      </c>
      <c r="P46" s="58">
        <v>453</v>
      </c>
      <c r="Q46" s="58">
        <v>458</v>
      </c>
      <c r="R46" s="58">
        <v>440</v>
      </c>
      <c r="S46" s="58">
        <v>469</v>
      </c>
      <c r="T46" s="58">
        <v>480</v>
      </c>
      <c r="U46" s="58">
        <v>473</v>
      </c>
      <c r="V46" s="58">
        <v>496</v>
      </c>
      <c r="W46" s="58">
        <v>545</v>
      </c>
      <c r="X46" s="54"/>
      <c r="Y46" s="54"/>
    </row>
    <row r="47" spans="1:25" s="45" customFormat="1">
      <c r="A47" s="392" t="s">
        <v>453</v>
      </c>
      <c r="B47" s="53">
        <v>586</v>
      </c>
      <c r="C47" s="53">
        <v>585</v>
      </c>
      <c r="D47" s="53">
        <v>663</v>
      </c>
      <c r="E47" s="53">
        <v>660</v>
      </c>
      <c r="F47" s="53">
        <v>658</v>
      </c>
      <c r="G47" s="53">
        <v>631</v>
      </c>
      <c r="H47" s="53">
        <v>672</v>
      </c>
      <c r="I47" s="53">
        <v>668</v>
      </c>
      <c r="J47" s="53">
        <v>700</v>
      </c>
      <c r="K47" s="53">
        <v>679</v>
      </c>
      <c r="L47" s="53">
        <v>656</v>
      </c>
      <c r="M47" s="53">
        <v>651</v>
      </c>
      <c r="N47" s="53">
        <v>650</v>
      </c>
      <c r="O47" s="53">
        <v>648</v>
      </c>
      <c r="P47" s="53">
        <v>609</v>
      </c>
      <c r="Q47" s="53">
        <v>636</v>
      </c>
      <c r="R47" s="53">
        <v>552</v>
      </c>
      <c r="S47" s="53">
        <v>583</v>
      </c>
      <c r="T47" s="53">
        <v>561</v>
      </c>
      <c r="U47" s="53">
        <v>571</v>
      </c>
      <c r="V47" s="53">
        <v>581</v>
      </c>
      <c r="W47" s="53">
        <v>628</v>
      </c>
      <c r="X47" s="54"/>
      <c r="Y47" s="54"/>
    </row>
    <row r="48" spans="1:25" s="45" customFormat="1" ht="14.5" thickBot="1">
      <c r="A48" s="1024" t="s">
        <v>454</v>
      </c>
      <c r="B48" s="277">
        <v>1107</v>
      </c>
      <c r="C48" s="280">
        <v>1247</v>
      </c>
      <c r="D48" s="280">
        <v>1360</v>
      </c>
      <c r="E48" s="280">
        <v>1373</v>
      </c>
      <c r="F48" s="280">
        <v>1509</v>
      </c>
      <c r="G48" s="280">
        <v>1534</v>
      </c>
      <c r="H48" s="280">
        <v>1596</v>
      </c>
      <c r="I48" s="280">
        <v>1749</v>
      </c>
      <c r="J48" s="280">
        <v>1744</v>
      </c>
      <c r="K48" s="280">
        <v>1872</v>
      </c>
      <c r="L48" s="280">
        <v>1764</v>
      </c>
      <c r="M48" s="280">
        <v>1959</v>
      </c>
      <c r="N48" s="280">
        <v>2163</v>
      </c>
      <c r="O48" s="280">
        <v>2256</v>
      </c>
      <c r="P48" s="280">
        <v>2370</v>
      </c>
      <c r="Q48" s="280">
        <v>2466</v>
      </c>
      <c r="R48" s="280">
        <v>2438</v>
      </c>
      <c r="S48" s="280">
        <v>2526</v>
      </c>
      <c r="T48" s="280">
        <v>2554</v>
      </c>
      <c r="U48" s="280">
        <v>2592</v>
      </c>
      <c r="V48" s="280">
        <v>2582</v>
      </c>
      <c r="W48" s="280">
        <v>2662</v>
      </c>
      <c r="X48" s="54"/>
      <c r="Y48" s="54"/>
    </row>
    <row r="49" spans="1:25" s="45" customFormat="1">
      <c r="A49" s="1452" t="s">
        <v>115</v>
      </c>
      <c r="B49" s="51">
        <v>3583</v>
      </c>
      <c r="C49" s="51">
        <v>3715</v>
      </c>
      <c r="D49" s="51">
        <v>3890</v>
      </c>
      <c r="E49" s="51">
        <v>3924</v>
      </c>
      <c r="F49" s="51">
        <v>3984</v>
      </c>
      <c r="G49" s="51">
        <v>4077</v>
      </c>
      <c r="H49" s="51">
        <v>4237</v>
      </c>
      <c r="I49" s="51">
        <v>4254</v>
      </c>
      <c r="J49" s="51">
        <v>4255</v>
      </c>
      <c r="K49" s="51">
        <v>4390</v>
      </c>
      <c r="L49" s="51">
        <v>4266</v>
      </c>
      <c r="M49" s="51">
        <v>4499</v>
      </c>
      <c r="N49" s="51">
        <v>4700</v>
      </c>
      <c r="O49" s="51">
        <v>4821</v>
      </c>
      <c r="P49" s="51">
        <v>4980</v>
      </c>
      <c r="Q49" s="51">
        <v>5151</v>
      </c>
      <c r="R49" s="51">
        <v>5012</v>
      </c>
      <c r="S49" s="51">
        <v>5223</v>
      </c>
      <c r="T49" s="51">
        <v>5250</v>
      </c>
      <c r="U49" s="51">
        <v>5271</v>
      </c>
      <c r="V49" s="125">
        <v>5435</v>
      </c>
      <c r="W49" s="125">
        <v>5797</v>
      </c>
      <c r="X49" s="54"/>
      <c r="Y49" s="54"/>
    </row>
    <row r="50" spans="1:25" ht="14" customHeight="1">
      <c r="A50" s="3143" t="s">
        <v>189</v>
      </c>
      <c r="B50" s="3143"/>
      <c r="C50" s="3143"/>
      <c r="D50" s="3143"/>
      <c r="E50" s="3143"/>
      <c r="F50" s="3143"/>
      <c r="G50" s="3143"/>
      <c r="H50" s="3143"/>
      <c r="I50" s="3143"/>
      <c r="J50" s="3143"/>
      <c r="K50" s="3143"/>
      <c r="L50" s="3143"/>
      <c r="M50" s="3143"/>
      <c r="N50" s="3143"/>
      <c r="O50" s="3143"/>
      <c r="P50" s="3143"/>
      <c r="Q50" s="3143"/>
      <c r="R50" s="3143"/>
      <c r="S50" s="3143"/>
      <c r="T50" s="3143"/>
      <c r="U50" s="3143"/>
      <c r="V50" s="3143"/>
      <c r="W50" s="3143"/>
    </row>
    <row r="52" spans="1:25">
      <c r="A52" s="2504" t="s">
        <v>421</v>
      </c>
      <c r="B52" s="2504"/>
      <c r="C52" s="2504"/>
      <c r="D52" s="2504"/>
      <c r="E52" s="2504"/>
      <c r="F52" s="2504"/>
      <c r="G52" s="2504"/>
      <c r="H52" s="2504"/>
      <c r="I52" s="2504"/>
      <c r="J52" s="2504"/>
      <c r="K52" s="2504"/>
      <c r="L52" s="2504"/>
      <c r="M52" s="2504"/>
      <c r="N52" s="2504"/>
      <c r="O52" s="2504"/>
      <c r="P52" s="2504"/>
      <c r="Q52" s="2504"/>
    </row>
  </sheetData>
  <mergeCells count="9">
    <mergeCell ref="A52:Q52"/>
    <mergeCell ref="A3:A4"/>
    <mergeCell ref="A26:V26"/>
    <mergeCell ref="A29:A30"/>
    <mergeCell ref="A1:W1"/>
    <mergeCell ref="B3:W3"/>
    <mergeCell ref="A24:W24"/>
    <mergeCell ref="B29:W29"/>
    <mergeCell ref="A50:W50"/>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977D-BDC9-4283-B2FA-CC4BCBAD4163}">
  <dimension ref="A1:AG73"/>
  <sheetViews>
    <sheetView workbookViewId="0">
      <selection sqref="A1:XFD1048576"/>
    </sheetView>
  </sheetViews>
  <sheetFormatPr defaultRowHeight="14"/>
  <cols>
    <col min="1" max="1" width="15.9140625" style="344" customWidth="1"/>
    <col min="2" max="3" width="9.58203125" style="344" customWidth="1"/>
    <col min="4" max="4" width="9.5" style="344" customWidth="1"/>
    <col min="5" max="9" width="9.58203125" style="344" customWidth="1"/>
    <col min="10" max="10" width="9.5" style="344" customWidth="1"/>
    <col min="11" max="22" width="9.58203125" style="344" customWidth="1"/>
    <col min="23" max="23" width="9.58203125" style="435" customWidth="1"/>
    <col min="24" max="31" width="9.58203125" style="344" customWidth="1"/>
    <col min="32" max="16384" width="8.6640625" style="344"/>
  </cols>
  <sheetData>
    <row r="1" spans="1:33" ht="25" customHeight="1">
      <c r="A1" s="2477" t="s">
        <v>1197</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row>
    <row r="3" spans="1:33" ht="20">
      <c r="A3" s="2454" t="s">
        <v>434</v>
      </c>
      <c r="B3" s="2482">
        <v>2000</v>
      </c>
      <c r="C3" s="2491"/>
      <c r="D3" s="2679"/>
      <c r="E3" s="2482">
        <v>2001</v>
      </c>
      <c r="F3" s="2491"/>
      <c r="G3" s="2679"/>
      <c r="H3" s="2482">
        <v>2002</v>
      </c>
      <c r="I3" s="2491"/>
      <c r="J3" s="2679"/>
      <c r="K3" s="2482">
        <v>2003</v>
      </c>
      <c r="L3" s="2491"/>
      <c r="M3" s="2679"/>
      <c r="N3" s="2482">
        <v>2004</v>
      </c>
      <c r="O3" s="2491"/>
      <c r="P3" s="2679"/>
      <c r="Q3" s="2482">
        <v>2005</v>
      </c>
      <c r="R3" s="2491"/>
      <c r="S3" s="2679"/>
      <c r="T3" s="2482">
        <v>2006</v>
      </c>
      <c r="U3" s="2491"/>
      <c r="V3" s="2679"/>
      <c r="W3" s="2482">
        <v>2007</v>
      </c>
      <c r="X3" s="2491"/>
      <c r="Y3" s="2484"/>
      <c r="Z3" s="2482">
        <v>2008</v>
      </c>
      <c r="AA3" s="2491"/>
      <c r="AB3" s="2679"/>
      <c r="AC3" s="2482">
        <v>2009</v>
      </c>
      <c r="AD3" s="2491"/>
      <c r="AE3" s="2484"/>
      <c r="AF3" s="40"/>
      <c r="AG3" s="29"/>
    </row>
    <row r="4" spans="1:33" s="433" customFormat="1" ht="17.5" customHeight="1">
      <c r="A4" s="2455"/>
      <c r="B4" s="3145" t="s">
        <v>489</v>
      </c>
      <c r="C4" s="3153"/>
      <c r="D4" s="3154" t="s">
        <v>490</v>
      </c>
      <c r="E4" s="3145" t="s">
        <v>489</v>
      </c>
      <c r="F4" s="3153"/>
      <c r="G4" s="3154" t="s">
        <v>490</v>
      </c>
      <c r="H4" s="3145" t="s">
        <v>489</v>
      </c>
      <c r="I4" s="3153"/>
      <c r="J4" s="3154" t="s">
        <v>490</v>
      </c>
      <c r="K4" s="3145" t="s">
        <v>489</v>
      </c>
      <c r="L4" s="3153"/>
      <c r="M4" s="3154" t="s">
        <v>490</v>
      </c>
      <c r="N4" s="3145" t="s">
        <v>489</v>
      </c>
      <c r="O4" s="3146"/>
      <c r="P4" s="3150" t="s">
        <v>490</v>
      </c>
      <c r="Q4" s="3145" t="s">
        <v>489</v>
      </c>
      <c r="R4" s="3146"/>
      <c r="S4" s="3150" t="s">
        <v>490</v>
      </c>
      <c r="T4" s="3145" t="s">
        <v>489</v>
      </c>
      <c r="U4" s="3146"/>
      <c r="V4" s="3150" t="s">
        <v>490</v>
      </c>
      <c r="W4" s="3145" t="s">
        <v>489</v>
      </c>
      <c r="X4" s="3146"/>
      <c r="Y4" s="3150" t="s">
        <v>490</v>
      </c>
      <c r="Z4" s="3145" t="s">
        <v>489</v>
      </c>
      <c r="AA4" s="3146"/>
      <c r="AB4" s="3150" t="s">
        <v>490</v>
      </c>
      <c r="AC4" s="3145" t="s">
        <v>489</v>
      </c>
      <c r="AD4" s="3146"/>
      <c r="AE4" s="3147" t="s">
        <v>490</v>
      </c>
      <c r="AF4" s="40"/>
      <c r="AG4" s="29"/>
    </row>
    <row r="5" spans="1:33" ht="27.5">
      <c r="A5" s="2456"/>
      <c r="B5" s="46" t="s">
        <v>85</v>
      </c>
      <c r="C5" s="880" t="s">
        <v>491</v>
      </c>
      <c r="D5" s="3155"/>
      <c r="E5" s="46" t="s">
        <v>85</v>
      </c>
      <c r="F5" s="47" t="s">
        <v>491</v>
      </c>
      <c r="G5" s="3155"/>
      <c r="H5" s="46" t="s">
        <v>85</v>
      </c>
      <c r="I5" s="47" t="s">
        <v>491</v>
      </c>
      <c r="J5" s="3155"/>
      <c r="K5" s="46" t="s">
        <v>85</v>
      </c>
      <c r="L5" s="880" t="s">
        <v>491</v>
      </c>
      <c r="M5" s="3155"/>
      <c r="N5" s="46" t="s">
        <v>85</v>
      </c>
      <c r="O5" s="1455" t="s">
        <v>491</v>
      </c>
      <c r="P5" s="3151"/>
      <c r="Q5" s="46" t="s">
        <v>85</v>
      </c>
      <c r="R5" s="1455" t="s">
        <v>491</v>
      </c>
      <c r="S5" s="3151"/>
      <c r="T5" s="46" t="s">
        <v>85</v>
      </c>
      <c r="U5" s="1455" t="s">
        <v>491</v>
      </c>
      <c r="V5" s="3151"/>
      <c r="W5" s="46" t="s">
        <v>85</v>
      </c>
      <c r="X5" s="48" t="s">
        <v>491</v>
      </c>
      <c r="Y5" s="3151"/>
      <c r="Z5" s="46" t="s">
        <v>85</v>
      </c>
      <c r="AA5" s="1455" t="s">
        <v>491</v>
      </c>
      <c r="AB5" s="3151"/>
      <c r="AC5" s="46" t="s">
        <v>85</v>
      </c>
      <c r="AD5" s="1455" t="s">
        <v>491</v>
      </c>
      <c r="AE5" s="3148"/>
      <c r="AG5" s="49"/>
    </row>
    <row r="6" spans="1:33">
      <c r="A6" s="392" t="s">
        <v>437</v>
      </c>
      <c r="B6" s="334">
        <v>55</v>
      </c>
      <c r="C6" s="53">
        <v>152</v>
      </c>
      <c r="D6" s="881">
        <v>0.36184210526315791</v>
      </c>
      <c r="E6" s="334">
        <v>40</v>
      </c>
      <c r="F6" s="53">
        <v>125</v>
      </c>
      <c r="G6" s="881">
        <v>0.32</v>
      </c>
      <c r="H6" s="334">
        <v>61</v>
      </c>
      <c r="I6" s="53">
        <v>139</v>
      </c>
      <c r="J6" s="881">
        <v>0.43884892086330934</v>
      </c>
      <c r="K6" s="334">
        <v>72</v>
      </c>
      <c r="L6" s="53">
        <v>157</v>
      </c>
      <c r="M6" s="881">
        <v>0.45859872611464969</v>
      </c>
      <c r="N6" s="334">
        <v>44</v>
      </c>
      <c r="O6" s="53">
        <v>124</v>
      </c>
      <c r="P6" s="881">
        <v>0.35483870967741937</v>
      </c>
      <c r="Q6" s="334">
        <v>70</v>
      </c>
      <c r="R6" s="53">
        <v>141</v>
      </c>
      <c r="S6" s="881">
        <v>0.49645390070921985</v>
      </c>
      <c r="T6" s="334">
        <v>43</v>
      </c>
      <c r="U6" s="53">
        <v>136</v>
      </c>
      <c r="V6" s="881">
        <v>0.31617647058823528</v>
      </c>
      <c r="W6" s="334">
        <v>58</v>
      </c>
      <c r="X6" s="53">
        <v>138</v>
      </c>
      <c r="Y6" s="881">
        <v>0.42028985507246375</v>
      </c>
      <c r="Z6" s="334">
        <v>56</v>
      </c>
      <c r="AA6" s="53">
        <v>122</v>
      </c>
      <c r="AB6" s="881">
        <v>0.45901639344262296</v>
      </c>
      <c r="AC6" s="334">
        <v>57</v>
      </c>
      <c r="AD6" s="53">
        <v>129</v>
      </c>
      <c r="AE6" s="882">
        <v>0.44186046511627908</v>
      </c>
      <c r="AG6"/>
    </row>
    <row r="7" spans="1:33">
      <c r="A7" s="393" t="s">
        <v>438</v>
      </c>
      <c r="B7" s="329" t="s">
        <v>114</v>
      </c>
      <c r="C7" s="58">
        <v>12</v>
      </c>
      <c r="D7" s="883"/>
      <c r="E7" s="329" t="s">
        <v>114</v>
      </c>
      <c r="F7" s="58" t="s">
        <v>240</v>
      </c>
      <c r="G7" s="883"/>
      <c r="H7" s="329" t="s">
        <v>114</v>
      </c>
      <c r="I7" s="58" t="s">
        <v>240</v>
      </c>
      <c r="J7" s="883"/>
      <c r="K7" s="329" t="s">
        <v>114</v>
      </c>
      <c r="L7" s="58">
        <v>12</v>
      </c>
      <c r="M7" s="883"/>
      <c r="N7" s="329" t="s">
        <v>114</v>
      </c>
      <c r="O7" s="58" t="s">
        <v>240</v>
      </c>
      <c r="P7" s="883"/>
      <c r="Q7" s="329" t="s">
        <v>114</v>
      </c>
      <c r="R7" s="58" t="s">
        <v>240</v>
      </c>
      <c r="S7" s="883"/>
      <c r="T7" s="329" t="s">
        <v>114</v>
      </c>
      <c r="U7" s="58">
        <v>13</v>
      </c>
      <c r="V7" s="883"/>
      <c r="W7" s="329" t="s">
        <v>114</v>
      </c>
      <c r="X7" s="58" t="s">
        <v>240</v>
      </c>
      <c r="Y7" s="883"/>
      <c r="Z7" s="329" t="s">
        <v>114</v>
      </c>
      <c r="AA7" s="58" t="s">
        <v>240</v>
      </c>
      <c r="AB7" s="883"/>
      <c r="AC7" s="329" t="s">
        <v>114</v>
      </c>
      <c r="AD7" s="58">
        <v>14</v>
      </c>
      <c r="AE7" s="884"/>
      <c r="AG7"/>
    </row>
    <row r="8" spans="1:33">
      <c r="A8" s="392" t="s">
        <v>439</v>
      </c>
      <c r="B8" s="332" t="s">
        <v>114</v>
      </c>
      <c r="C8" s="53">
        <v>14</v>
      </c>
      <c r="D8" s="881"/>
      <c r="E8" s="332" t="s">
        <v>114</v>
      </c>
      <c r="F8" s="53">
        <v>16</v>
      </c>
      <c r="G8" s="881"/>
      <c r="H8" s="332" t="s">
        <v>114</v>
      </c>
      <c r="I8" s="53">
        <v>14</v>
      </c>
      <c r="J8" s="881"/>
      <c r="K8" s="332" t="s">
        <v>114</v>
      </c>
      <c r="L8" s="53">
        <v>15</v>
      </c>
      <c r="M8" s="881"/>
      <c r="N8" s="332" t="s">
        <v>114</v>
      </c>
      <c r="O8" s="53">
        <v>16</v>
      </c>
      <c r="P8" s="881"/>
      <c r="Q8" s="332" t="s">
        <v>114</v>
      </c>
      <c r="R8" s="53">
        <v>12</v>
      </c>
      <c r="S8" s="881"/>
      <c r="T8" s="332" t="s">
        <v>114</v>
      </c>
      <c r="U8" s="53">
        <v>13</v>
      </c>
      <c r="V8" s="881"/>
      <c r="W8" s="332" t="s">
        <v>114</v>
      </c>
      <c r="X8" s="53">
        <v>18</v>
      </c>
      <c r="Y8" s="881"/>
      <c r="Z8" s="332" t="s">
        <v>114</v>
      </c>
      <c r="AA8" s="53" t="s">
        <v>240</v>
      </c>
      <c r="AB8" s="881"/>
      <c r="AC8" s="332" t="s">
        <v>114</v>
      </c>
      <c r="AD8" s="53" t="s">
        <v>240</v>
      </c>
      <c r="AE8" s="882"/>
      <c r="AG8"/>
    </row>
    <row r="9" spans="1:33">
      <c r="A9" s="393" t="s">
        <v>440</v>
      </c>
      <c r="B9" s="79">
        <v>10</v>
      </c>
      <c r="C9" s="58">
        <v>39</v>
      </c>
      <c r="D9" s="883">
        <v>0.25641025641025639</v>
      </c>
      <c r="E9" s="79">
        <v>16</v>
      </c>
      <c r="F9" s="58">
        <v>46</v>
      </c>
      <c r="G9" s="883">
        <v>0.34782608695652173</v>
      </c>
      <c r="H9" s="79">
        <v>13</v>
      </c>
      <c r="I9" s="58">
        <v>38</v>
      </c>
      <c r="J9" s="883">
        <v>0.34210526315789475</v>
      </c>
      <c r="K9" s="79">
        <v>23</v>
      </c>
      <c r="L9" s="58">
        <v>46</v>
      </c>
      <c r="M9" s="883">
        <v>0.5</v>
      </c>
      <c r="N9" s="79">
        <v>14</v>
      </c>
      <c r="O9" s="58">
        <v>38</v>
      </c>
      <c r="P9" s="883">
        <v>0.36842105263157893</v>
      </c>
      <c r="Q9" s="79">
        <v>13</v>
      </c>
      <c r="R9" s="58">
        <v>40</v>
      </c>
      <c r="S9" s="883">
        <v>0.32500000000000001</v>
      </c>
      <c r="T9" s="79">
        <v>15</v>
      </c>
      <c r="U9" s="58">
        <v>50</v>
      </c>
      <c r="V9" s="883">
        <v>0.3</v>
      </c>
      <c r="W9" s="79">
        <v>16</v>
      </c>
      <c r="X9" s="58">
        <v>34</v>
      </c>
      <c r="Y9" s="883">
        <v>0.47058823529411764</v>
      </c>
      <c r="Z9" s="79">
        <v>16</v>
      </c>
      <c r="AA9" s="58">
        <v>39</v>
      </c>
      <c r="AB9" s="883">
        <v>0.41025641025641024</v>
      </c>
      <c r="AC9" s="79">
        <v>20</v>
      </c>
      <c r="AD9" s="58">
        <v>48</v>
      </c>
      <c r="AE9" s="884">
        <v>0.41666666666666669</v>
      </c>
      <c r="AG9"/>
    </row>
    <row r="10" spans="1:33">
      <c r="A10" s="392" t="s">
        <v>441</v>
      </c>
      <c r="B10" s="334">
        <v>20</v>
      </c>
      <c r="C10" s="53">
        <v>64</v>
      </c>
      <c r="D10" s="881">
        <v>0.3125</v>
      </c>
      <c r="E10" s="334">
        <v>15</v>
      </c>
      <c r="F10" s="53">
        <v>64</v>
      </c>
      <c r="G10" s="881">
        <v>0.234375</v>
      </c>
      <c r="H10" s="334">
        <v>20</v>
      </c>
      <c r="I10" s="53">
        <v>56</v>
      </c>
      <c r="J10" s="881">
        <v>0.35714285714285715</v>
      </c>
      <c r="K10" s="334">
        <v>21</v>
      </c>
      <c r="L10" s="53">
        <v>65</v>
      </c>
      <c r="M10" s="881">
        <v>0.32307692307692309</v>
      </c>
      <c r="N10" s="334">
        <v>19</v>
      </c>
      <c r="O10" s="53">
        <v>64</v>
      </c>
      <c r="P10" s="881">
        <v>0.296875</v>
      </c>
      <c r="Q10" s="334">
        <v>17</v>
      </c>
      <c r="R10" s="53">
        <v>71</v>
      </c>
      <c r="S10" s="881">
        <v>0.23943661971830985</v>
      </c>
      <c r="T10" s="334">
        <v>28</v>
      </c>
      <c r="U10" s="53">
        <v>67</v>
      </c>
      <c r="V10" s="881">
        <v>0.41791044776119401</v>
      </c>
      <c r="W10" s="334">
        <v>23</v>
      </c>
      <c r="X10" s="53">
        <v>73</v>
      </c>
      <c r="Y10" s="881">
        <v>0.31506849315068491</v>
      </c>
      <c r="Z10" s="334" t="s">
        <v>114</v>
      </c>
      <c r="AA10" s="53">
        <v>47</v>
      </c>
      <c r="AB10" s="881"/>
      <c r="AC10" s="334">
        <v>28</v>
      </c>
      <c r="AD10" s="53">
        <v>76</v>
      </c>
      <c r="AE10" s="882">
        <v>0.36842105263157893</v>
      </c>
      <c r="AG10"/>
    </row>
    <row r="11" spans="1:33">
      <c r="A11" s="393" t="s">
        <v>442</v>
      </c>
      <c r="B11" s="79">
        <v>14</v>
      </c>
      <c r="C11" s="58">
        <v>54</v>
      </c>
      <c r="D11" s="883">
        <v>0.25925925925925924</v>
      </c>
      <c r="E11" s="79">
        <v>18</v>
      </c>
      <c r="F11" s="58">
        <v>68</v>
      </c>
      <c r="G11" s="883">
        <v>0.26470588235294118</v>
      </c>
      <c r="H11" s="79">
        <v>13</v>
      </c>
      <c r="I11" s="58">
        <v>49</v>
      </c>
      <c r="J11" s="883">
        <v>0.26530612244897961</v>
      </c>
      <c r="K11" s="79">
        <v>13</v>
      </c>
      <c r="L11" s="58">
        <v>50</v>
      </c>
      <c r="M11" s="883">
        <v>0.26</v>
      </c>
      <c r="N11" s="79">
        <v>24</v>
      </c>
      <c r="O11" s="58">
        <v>68</v>
      </c>
      <c r="P11" s="883">
        <v>0.35294117647058826</v>
      </c>
      <c r="Q11" s="79">
        <v>23</v>
      </c>
      <c r="R11" s="58">
        <v>67</v>
      </c>
      <c r="S11" s="883">
        <v>0.34328358208955223</v>
      </c>
      <c r="T11" s="79">
        <v>25</v>
      </c>
      <c r="U11" s="58">
        <v>83</v>
      </c>
      <c r="V11" s="883">
        <v>0.30120481927710846</v>
      </c>
      <c r="W11" s="79">
        <v>17</v>
      </c>
      <c r="X11" s="58">
        <v>69</v>
      </c>
      <c r="Y11" s="883">
        <v>0.24637681159420291</v>
      </c>
      <c r="Z11" s="79">
        <v>11</v>
      </c>
      <c r="AA11" s="58">
        <v>54</v>
      </c>
      <c r="AB11" s="883">
        <v>0.20370370370370369</v>
      </c>
      <c r="AC11" s="79">
        <v>13</v>
      </c>
      <c r="AD11" s="58">
        <v>74</v>
      </c>
      <c r="AE11" s="884">
        <v>0.17567567567567569</v>
      </c>
      <c r="AG11"/>
    </row>
    <row r="12" spans="1:33">
      <c r="A12" s="392" t="s">
        <v>443</v>
      </c>
      <c r="B12" s="334">
        <v>16</v>
      </c>
      <c r="C12" s="53">
        <v>87</v>
      </c>
      <c r="D12" s="881">
        <v>0.18390804597701149</v>
      </c>
      <c r="E12" s="334">
        <v>19</v>
      </c>
      <c r="F12" s="53">
        <v>85</v>
      </c>
      <c r="G12" s="881">
        <v>0.22352941176470589</v>
      </c>
      <c r="H12" s="334">
        <v>21</v>
      </c>
      <c r="I12" s="53">
        <v>90</v>
      </c>
      <c r="J12" s="881">
        <v>0.23333333333333334</v>
      </c>
      <c r="K12" s="334">
        <v>21</v>
      </c>
      <c r="L12" s="53">
        <v>74</v>
      </c>
      <c r="M12" s="881">
        <v>0.28378378378378377</v>
      </c>
      <c r="N12" s="334">
        <v>19</v>
      </c>
      <c r="O12" s="53">
        <v>76</v>
      </c>
      <c r="P12" s="881">
        <v>0.25</v>
      </c>
      <c r="Q12" s="334">
        <v>24</v>
      </c>
      <c r="R12" s="53">
        <v>70</v>
      </c>
      <c r="S12" s="881">
        <v>0.34285714285714286</v>
      </c>
      <c r="T12" s="334">
        <v>16</v>
      </c>
      <c r="U12" s="53">
        <v>97</v>
      </c>
      <c r="V12" s="881">
        <v>0.16494845360824742</v>
      </c>
      <c r="W12" s="334">
        <v>27</v>
      </c>
      <c r="X12" s="53">
        <v>82</v>
      </c>
      <c r="Y12" s="881">
        <v>0.32926829268292684</v>
      </c>
      <c r="Z12" s="334">
        <v>32</v>
      </c>
      <c r="AA12" s="53">
        <v>81</v>
      </c>
      <c r="AB12" s="881">
        <v>0.39506172839506171</v>
      </c>
      <c r="AC12" s="334">
        <v>30</v>
      </c>
      <c r="AD12" s="53">
        <v>88</v>
      </c>
      <c r="AE12" s="882">
        <v>0.34090909090909088</v>
      </c>
      <c r="AG12"/>
    </row>
    <row r="13" spans="1:33">
      <c r="A13" s="393" t="s">
        <v>444</v>
      </c>
      <c r="B13" s="79">
        <v>41</v>
      </c>
      <c r="C13" s="58">
        <v>136</v>
      </c>
      <c r="D13" s="883">
        <v>0.3014705882352941</v>
      </c>
      <c r="E13" s="79">
        <v>31</v>
      </c>
      <c r="F13" s="58">
        <v>123</v>
      </c>
      <c r="G13" s="883">
        <v>0.25203252032520324</v>
      </c>
      <c r="H13" s="79">
        <v>25</v>
      </c>
      <c r="I13" s="58">
        <v>122</v>
      </c>
      <c r="J13" s="883">
        <v>0.20491803278688525</v>
      </c>
      <c r="K13" s="79">
        <v>30</v>
      </c>
      <c r="L13" s="58">
        <v>105</v>
      </c>
      <c r="M13" s="883">
        <v>0.2857142857142857</v>
      </c>
      <c r="N13" s="79">
        <v>27</v>
      </c>
      <c r="O13" s="58">
        <v>121</v>
      </c>
      <c r="P13" s="883">
        <v>0.2231404958677686</v>
      </c>
      <c r="Q13" s="79">
        <v>32</v>
      </c>
      <c r="R13" s="58">
        <v>111</v>
      </c>
      <c r="S13" s="883">
        <v>0.28828828828828829</v>
      </c>
      <c r="T13" s="79">
        <v>23</v>
      </c>
      <c r="U13" s="58">
        <v>123</v>
      </c>
      <c r="V13" s="883">
        <v>0.18699186991869918</v>
      </c>
      <c r="W13" s="79">
        <v>41</v>
      </c>
      <c r="X13" s="58">
        <v>111</v>
      </c>
      <c r="Y13" s="883">
        <v>0.36936936936936937</v>
      </c>
      <c r="Z13" s="79">
        <v>43</v>
      </c>
      <c r="AA13" s="58">
        <v>116</v>
      </c>
      <c r="AB13" s="883">
        <v>0.37068965517241381</v>
      </c>
      <c r="AC13" s="79">
        <v>35</v>
      </c>
      <c r="AD13" s="58">
        <v>112</v>
      </c>
      <c r="AE13" s="884">
        <v>0.3125</v>
      </c>
      <c r="AG13"/>
    </row>
    <row r="14" spans="1:33">
      <c r="A14" s="392" t="s">
        <v>445</v>
      </c>
      <c r="B14" s="334">
        <v>59</v>
      </c>
      <c r="C14" s="53">
        <v>192</v>
      </c>
      <c r="D14" s="881">
        <v>0.30729166666666669</v>
      </c>
      <c r="E14" s="334">
        <v>44</v>
      </c>
      <c r="F14" s="53">
        <v>192</v>
      </c>
      <c r="G14" s="881">
        <v>0.22916666666666666</v>
      </c>
      <c r="H14" s="334">
        <v>52</v>
      </c>
      <c r="I14" s="53">
        <v>179</v>
      </c>
      <c r="J14" s="881">
        <v>0.29050279329608941</v>
      </c>
      <c r="K14" s="334">
        <v>59</v>
      </c>
      <c r="L14" s="53">
        <v>186</v>
      </c>
      <c r="M14" s="881">
        <v>0.31720430107526881</v>
      </c>
      <c r="N14" s="334">
        <v>53</v>
      </c>
      <c r="O14" s="53">
        <v>196</v>
      </c>
      <c r="P14" s="881">
        <v>0.27040816326530615</v>
      </c>
      <c r="Q14" s="334">
        <v>58</v>
      </c>
      <c r="R14" s="53">
        <v>203</v>
      </c>
      <c r="S14" s="881">
        <v>0.2857142857142857</v>
      </c>
      <c r="T14" s="334">
        <v>51</v>
      </c>
      <c r="U14" s="53">
        <v>192</v>
      </c>
      <c r="V14" s="881">
        <v>0.265625</v>
      </c>
      <c r="W14" s="334">
        <v>54</v>
      </c>
      <c r="X14" s="53">
        <v>178</v>
      </c>
      <c r="Y14" s="881">
        <v>0.30337078651685395</v>
      </c>
      <c r="Z14" s="334">
        <v>51</v>
      </c>
      <c r="AA14" s="53">
        <v>162</v>
      </c>
      <c r="AB14" s="881">
        <v>0.31481481481481483</v>
      </c>
      <c r="AC14" s="334">
        <v>61</v>
      </c>
      <c r="AD14" s="53">
        <v>177</v>
      </c>
      <c r="AE14" s="882">
        <v>0.34463276836158191</v>
      </c>
      <c r="AG14"/>
    </row>
    <row r="15" spans="1:33">
      <c r="A15" s="393" t="s">
        <v>446</v>
      </c>
      <c r="B15" s="79">
        <v>60</v>
      </c>
      <c r="C15" s="58">
        <v>288</v>
      </c>
      <c r="D15" s="883">
        <v>0.20833333333333334</v>
      </c>
      <c r="E15" s="79">
        <v>78</v>
      </c>
      <c r="F15" s="58">
        <v>337</v>
      </c>
      <c r="G15" s="883">
        <v>0.2314540059347181</v>
      </c>
      <c r="H15" s="79">
        <v>77</v>
      </c>
      <c r="I15" s="58">
        <v>293</v>
      </c>
      <c r="J15" s="883">
        <v>0.26279863481228671</v>
      </c>
      <c r="K15" s="79">
        <v>74</v>
      </c>
      <c r="L15" s="58">
        <v>278</v>
      </c>
      <c r="M15" s="883">
        <v>0.26618705035971224</v>
      </c>
      <c r="N15" s="79">
        <v>71</v>
      </c>
      <c r="O15" s="58">
        <v>299</v>
      </c>
      <c r="P15" s="883">
        <v>0.23745819397993312</v>
      </c>
      <c r="Q15" s="79">
        <v>79</v>
      </c>
      <c r="R15" s="58">
        <v>308</v>
      </c>
      <c r="S15" s="883">
        <v>0.2564935064935065</v>
      </c>
      <c r="T15" s="79">
        <v>97</v>
      </c>
      <c r="U15" s="58">
        <v>329</v>
      </c>
      <c r="V15" s="883">
        <v>0.29483282674772038</v>
      </c>
      <c r="W15" s="79">
        <v>91</v>
      </c>
      <c r="X15" s="58">
        <v>312</v>
      </c>
      <c r="Y15" s="883">
        <v>0.29166666666666669</v>
      </c>
      <c r="Z15" s="79">
        <v>72</v>
      </c>
      <c r="AA15" s="58">
        <v>290</v>
      </c>
      <c r="AB15" s="883">
        <v>0.24827586206896551</v>
      </c>
      <c r="AC15" s="79">
        <v>82</v>
      </c>
      <c r="AD15" s="58">
        <v>298</v>
      </c>
      <c r="AE15" s="884">
        <v>0.27516778523489932</v>
      </c>
      <c r="AG15"/>
    </row>
    <row r="16" spans="1:33">
      <c r="A16" s="392" t="s">
        <v>447</v>
      </c>
      <c r="B16" s="334">
        <v>71</v>
      </c>
      <c r="C16" s="53">
        <v>348</v>
      </c>
      <c r="D16" s="881">
        <v>0.20402298850574713</v>
      </c>
      <c r="E16" s="334">
        <v>69</v>
      </c>
      <c r="F16" s="53">
        <v>375</v>
      </c>
      <c r="G16" s="881">
        <v>0.184</v>
      </c>
      <c r="H16" s="334">
        <v>90</v>
      </c>
      <c r="I16" s="53">
        <v>384</v>
      </c>
      <c r="J16" s="881">
        <v>0.234375</v>
      </c>
      <c r="K16" s="334">
        <v>85</v>
      </c>
      <c r="L16" s="53">
        <v>404</v>
      </c>
      <c r="M16" s="881">
        <v>0.21039603960396039</v>
      </c>
      <c r="N16" s="334">
        <v>101</v>
      </c>
      <c r="O16" s="53">
        <v>437</v>
      </c>
      <c r="P16" s="881">
        <v>0.2311212814645309</v>
      </c>
      <c r="Q16" s="334">
        <v>101</v>
      </c>
      <c r="R16" s="53">
        <v>424</v>
      </c>
      <c r="S16" s="881">
        <v>0.23820754716981132</v>
      </c>
      <c r="T16" s="334">
        <v>111</v>
      </c>
      <c r="U16" s="53">
        <v>416</v>
      </c>
      <c r="V16" s="881">
        <v>0.26682692307692307</v>
      </c>
      <c r="W16" s="334">
        <v>94</v>
      </c>
      <c r="X16" s="53">
        <v>411</v>
      </c>
      <c r="Y16" s="881">
        <v>0.22871046228710462</v>
      </c>
      <c r="Z16" s="334">
        <v>112</v>
      </c>
      <c r="AA16" s="53">
        <v>424</v>
      </c>
      <c r="AB16" s="881">
        <v>0.26415094339622641</v>
      </c>
      <c r="AC16" s="334">
        <v>126</v>
      </c>
      <c r="AD16" s="53">
        <v>415</v>
      </c>
      <c r="AE16" s="882">
        <v>0.30361445783132529</v>
      </c>
      <c r="AG16"/>
    </row>
    <row r="17" spans="1:33">
      <c r="A17" s="393" t="s">
        <v>448</v>
      </c>
      <c r="B17" s="79">
        <v>100</v>
      </c>
      <c r="C17" s="58">
        <v>401</v>
      </c>
      <c r="D17" s="883">
        <v>0.24937655860349128</v>
      </c>
      <c r="E17" s="79">
        <v>118</v>
      </c>
      <c r="F17" s="58">
        <v>435</v>
      </c>
      <c r="G17" s="883">
        <v>0.27126436781609198</v>
      </c>
      <c r="H17" s="79">
        <v>123</v>
      </c>
      <c r="I17" s="58">
        <v>456</v>
      </c>
      <c r="J17" s="883">
        <v>0.26973684210526316</v>
      </c>
      <c r="K17" s="79">
        <v>100</v>
      </c>
      <c r="L17" s="58">
        <v>480</v>
      </c>
      <c r="M17" s="883">
        <v>0.20833333333333334</v>
      </c>
      <c r="N17" s="79">
        <v>109</v>
      </c>
      <c r="O17" s="58">
        <v>486</v>
      </c>
      <c r="P17" s="883">
        <v>0.22427983539094651</v>
      </c>
      <c r="Q17" s="79">
        <v>129</v>
      </c>
      <c r="R17" s="58">
        <v>539</v>
      </c>
      <c r="S17" s="883">
        <v>0.23933209647495363</v>
      </c>
      <c r="T17" s="79">
        <v>102</v>
      </c>
      <c r="U17" s="58">
        <v>563</v>
      </c>
      <c r="V17" s="883">
        <v>0.18117229129662521</v>
      </c>
      <c r="W17" s="79">
        <v>128</v>
      </c>
      <c r="X17" s="58">
        <v>564</v>
      </c>
      <c r="Y17" s="883">
        <v>0.22695035460992907</v>
      </c>
      <c r="Z17" s="79">
        <v>111</v>
      </c>
      <c r="AA17" s="58">
        <v>519</v>
      </c>
      <c r="AB17" s="883">
        <v>0.2138728323699422</v>
      </c>
      <c r="AC17" s="79">
        <v>117</v>
      </c>
      <c r="AD17" s="58">
        <v>552</v>
      </c>
      <c r="AE17" s="884">
        <v>0.21195652173913043</v>
      </c>
      <c r="AG17"/>
    </row>
    <row r="18" spans="1:33">
      <c r="A18" s="392" t="s">
        <v>449</v>
      </c>
      <c r="B18" s="334">
        <v>133</v>
      </c>
      <c r="C18" s="53">
        <v>525</v>
      </c>
      <c r="D18" s="881">
        <v>0.25333333333333335</v>
      </c>
      <c r="E18" s="334">
        <v>122</v>
      </c>
      <c r="F18" s="53">
        <v>473</v>
      </c>
      <c r="G18" s="881">
        <v>0.25792811839323465</v>
      </c>
      <c r="H18" s="334">
        <v>144</v>
      </c>
      <c r="I18" s="53">
        <v>537</v>
      </c>
      <c r="J18" s="881">
        <v>0.26815642458100558</v>
      </c>
      <c r="K18" s="334">
        <v>123</v>
      </c>
      <c r="L18" s="53">
        <v>526</v>
      </c>
      <c r="M18" s="881">
        <v>0.23384030418250951</v>
      </c>
      <c r="N18" s="334">
        <v>133</v>
      </c>
      <c r="O18" s="53">
        <v>505</v>
      </c>
      <c r="P18" s="881">
        <v>0.26336633663366338</v>
      </c>
      <c r="Q18" s="334">
        <v>142</v>
      </c>
      <c r="R18" s="53">
        <v>610</v>
      </c>
      <c r="S18" s="881">
        <v>0.23278688524590163</v>
      </c>
      <c r="T18" s="334">
        <v>160</v>
      </c>
      <c r="U18" s="53">
        <v>584</v>
      </c>
      <c r="V18" s="881">
        <v>0.27397260273972601</v>
      </c>
      <c r="W18" s="334">
        <v>128</v>
      </c>
      <c r="X18" s="53">
        <v>580</v>
      </c>
      <c r="Y18" s="881">
        <v>0.22068965517241379</v>
      </c>
      <c r="Z18" s="334">
        <v>135</v>
      </c>
      <c r="AA18" s="53">
        <v>659</v>
      </c>
      <c r="AB18" s="881">
        <v>0.20485584218512898</v>
      </c>
      <c r="AC18" s="334">
        <v>151</v>
      </c>
      <c r="AD18" s="53">
        <v>681</v>
      </c>
      <c r="AE18" s="882">
        <v>0.22173274596182085</v>
      </c>
      <c r="AG18"/>
    </row>
    <row r="19" spans="1:33">
      <c r="A19" s="393" t="s">
        <v>450</v>
      </c>
      <c r="B19" s="79">
        <v>154</v>
      </c>
      <c r="C19" s="58">
        <v>677</v>
      </c>
      <c r="D19" s="883">
        <v>0.2274741506646972</v>
      </c>
      <c r="E19" s="79">
        <v>153</v>
      </c>
      <c r="F19" s="58">
        <v>624</v>
      </c>
      <c r="G19" s="883">
        <v>0.24519230769230768</v>
      </c>
      <c r="H19" s="79">
        <v>127</v>
      </c>
      <c r="I19" s="58">
        <v>572</v>
      </c>
      <c r="J19" s="883">
        <v>0.22202797202797203</v>
      </c>
      <c r="K19" s="79">
        <v>130</v>
      </c>
      <c r="L19" s="58">
        <v>574</v>
      </c>
      <c r="M19" s="883">
        <v>0.2264808362369338</v>
      </c>
      <c r="N19" s="79">
        <v>168</v>
      </c>
      <c r="O19" s="58">
        <v>626</v>
      </c>
      <c r="P19" s="883">
        <v>0.26837060702875398</v>
      </c>
      <c r="Q19" s="79">
        <v>138</v>
      </c>
      <c r="R19" s="58">
        <v>588</v>
      </c>
      <c r="S19" s="883">
        <v>0.23469387755102042</v>
      </c>
      <c r="T19" s="79">
        <v>165</v>
      </c>
      <c r="U19" s="58">
        <v>662</v>
      </c>
      <c r="V19" s="883">
        <v>0.24924471299093656</v>
      </c>
      <c r="W19" s="79">
        <v>168</v>
      </c>
      <c r="X19" s="58">
        <v>695</v>
      </c>
      <c r="Y19" s="883">
        <v>0.24172661870503598</v>
      </c>
      <c r="Z19" s="79">
        <v>149</v>
      </c>
      <c r="AA19" s="58">
        <v>658</v>
      </c>
      <c r="AB19" s="883">
        <v>0.22644376899696048</v>
      </c>
      <c r="AC19" s="79">
        <v>176</v>
      </c>
      <c r="AD19" s="58">
        <v>731</v>
      </c>
      <c r="AE19" s="884">
        <v>0.24076607387140903</v>
      </c>
      <c r="AG19"/>
    </row>
    <row r="20" spans="1:33">
      <c r="A20" s="392" t="s">
        <v>451</v>
      </c>
      <c r="B20" s="334">
        <v>152</v>
      </c>
      <c r="C20" s="53">
        <v>892</v>
      </c>
      <c r="D20" s="881">
        <v>0.17040358744394618</v>
      </c>
      <c r="E20" s="334">
        <v>133</v>
      </c>
      <c r="F20" s="53">
        <v>853</v>
      </c>
      <c r="G20" s="881">
        <v>0.15592028135990621</v>
      </c>
      <c r="H20" s="334">
        <v>141</v>
      </c>
      <c r="I20" s="53">
        <v>875</v>
      </c>
      <c r="J20" s="881">
        <v>0.16114285714285714</v>
      </c>
      <c r="K20" s="334">
        <v>171</v>
      </c>
      <c r="L20" s="53">
        <v>845</v>
      </c>
      <c r="M20" s="881">
        <v>0.20236686390532543</v>
      </c>
      <c r="N20" s="334">
        <v>163</v>
      </c>
      <c r="O20" s="53">
        <v>856</v>
      </c>
      <c r="P20" s="881">
        <v>0.19042056074766356</v>
      </c>
      <c r="Q20" s="334">
        <v>162</v>
      </c>
      <c r="R20" s="53">
        <v>815</v>
      </c>
      <c r="S20" s="881">
        <v>0.19877300613496932</v>
      </c>
      <c r="T20" s="334">
        <v>151</v>
      </c>
      <c r="U20" s="53">
        <v>805</v>
      </c>
      <c r="V20" s="881">
        <v>0.18757763975155278</v>
      </c>
      <c r="W20" s="334">
        <v>142</v>
      </c>
      <c r="X20" s="53">
        <v>721</v>
      </c>
      <c r="Y20" s="881">
        <v>0.19694868238557559</v>
      </c>
      <c r="Z20" s="334">
        <v>150</v>
      </c>
      <c r="AA20" s="53">
        <v>734</v>
      </c>
      <c r="AB20" s="881">
        <v>0.20435967302452315</v>
      </c>
      <c r="AC20" s="334">
        <v>152</v>
      </c>
      <c r="AD20" s="53">
        <v>751</v>
      </c>
      <c r="AE20" s="882">
        <v>0.20239680426098536</v>
      </c>
      <c r="AG20"/>
    </row>
    <row r="21" spans="1:33">
      <c r="A21" s="393" t="s">
        <v>452</v>
      </c>
      <c r="B21" s="79">
        <v>177</v>
      </c>
      <c r="C21" s="58">
        <v>1190</v>
      </c>
      <c r="D21" s="883">
        <v>0.14873949579831933</v>
      </c>
      <c r="E21" s="79">
        <v>166</v>
      </c>
      <c r="F21" s="58">
        <v>1185</v>
      </c>
      <c r="G21" s="883">
        <v>0.140084388185654</v>
      </c>
      <c r="H21" s="79">
        <v>189</v>
      </c>
      <c r="I21" s="58">
        <v>1248</v>
      </c>
      <c r="J21" s="883">
        <v>0.15144230769230768</v>
      </c>
      <c r="K21" s="79">
        <v>180</v>
      </c>
      <c r="L21" s="58">
        <v>1289</v>
      </c>
      <c r="M21" s="883">
        <v>0.13964313421256788</v>
      </c>
      <c r="N21" s="79">
        <v>158</v>
      </c>
      <c r="O21" s="58">
        <v>1144</v>
      </c>
      <c r="P21" s="883">
        <v>0.1381118881118881</v>
      </c>
      <c r="Q21" s="79">
        <v>158</v>
      </c>
      <c r="R21" s="58">
        <v>1120</v>
      </c>
      <c r="S21" s="883">
        <v>0.14107142857142857</v>
      </c>
      <c r="T21" s="79">
        <v>163</v>
      </c>
      <c r="U21" s="58">
        <v>1136</v>
      </c>
      <c r="V21" s="883">
        <v>0.14348591549295775</v>
      </c>
      <c r="W21" s="79">
        <v>158</v>
      </c>
      <c r="X21" s="58">
        <v>1060</v>
      </c>
      <c r="Y21" s="883">
        <v>0.1490566037735849</v>
      </c>
      <c r="Z21" s="79">
        <v>181</v>
      </c>
      <c r="AA21" s="58">
        <v>1068</v>
      </c>
      <c r="AB21" s="883">
        <v>0.16947565543071161</v>
      </c>
      <c r="AC21" s="79">
        <v>161</v>
      </c>
      <c r="AD21" s="58">
        <v>1029</v>
      </c>
      <c r="AE21" s="884">
        <v>0.15646258503401361</v>
      </c>
      <c r="AG21"/>
    </row>
    <row r="22" spans="1:33">
      <c r="A22" s="392" t="s">
        <v>453</v>
      </c>
      <c r="B22" s="334">
        <v>127</v>
      </c>
      <c r="C22" s="334">
        <v>1221</v>
      </c>
      <c r="D22" s="881">
        <v>0.10401310401310401</v>
      </c>
      <c r="E22" s="334">
        <v>124</v>
      </c>
      <c r="F22" s="53">
        <v>1240</v>
      </c>
      <c r="G22" s="881">
        <v>0.1</v>
      </c>
      <c r="H22" s="334">
        <v>143</v>
      </c>
      <c r="I22" s="53">
        <v>1345</v>
      </c>
      <c r="J22" s="881">
        <v>0.10631970260223049</v>
      </c>
      <c r="K22" s="334">
        <v>136</v>
      </c>
      <c r="L22" s="53">
        <v>1486</v>
      </c>
      <c r="M22" s="881">
        <v>9.1520861372812914E-2</v>
      </c>
      <c r="N22" s="334">
        <v>164</v>
      </c>
      <c r="O22" s="53">
        <v>1427</v>
      </c>
      <c r="P22" s="881">
        <v>0.11492641906096707</v>
      </c>
      <c r="Q22" s="334">
        <v>171</v>
      </c>
      <c r="R22" s="53">
        <v>1418</v>
      </c>
      <c r="S22" s="881">
        <v>0.12059238363892807</v>
      </c>
      <c r="T22" s="334">
        <v>162</v>
      </c>
      <c r="U22" s="53">
        <v>1427</v>
      </c>
      <c r="V22" s="881">
        <v>0.11352487736510161</v>
      </c>
      <c r="W22" s="334">
        <v>176</v>
      </c>
      <c r="X22" s="53">
        <v>1429</v>
      </c>
      <c r="Y22" s="881">
        <v>0.1231630510846746</v>
      </c>
      <c r="Z22" s="334">
        <v>171</v>
      </c>
      <c r="AA22" s="53">
        <v>1466</v>
      </c>
      <c r="AB22" s="881">
        <v>0.11664392905866303</v>
      </c>
      <c r="AC22" s="334">
        <v>177</v>
      </c>
      <c r="AD22" s="53">
        <v>1426</v>
      </c>
      <c r="AE22" s="882">
        <v>0.12412342215988779</v>
      </c>
      <c r="AG22"/>
    </row>
    <row r="23" spans="1:33" ht="14.5" thickBot="1">
      <c r="A23" s="1024" t="s">
        <v>454</v>
      </c>
      <c r="B23" s="752">
        <v>151</v>
      </c>
      <c r="C23" s="752">
        <v>2190</v>
      </c>
      <c r="D23" s="885">
        <v>6.8949771689497716E-2</v>
      </c>
      <c r="E23" s="752">
        <v>169</v>
      </c>
      <c r="F23" s="280">
        <v>2333</v>
      </c>
      <c r="G23" s="885">
        <v>7.2438919845692243E-2</v>
      </c>
      <c r="H23" s="752">
        <v>191</v>
      </c>
      <c r="I23" s="280">
        <v>2553</v>
      </c>
      <c r="J23" s="885">
        <v>7.4813944379161765E-2</v>
      </c>
      <c r="K23" s="752">
        <v>199</v>
      </c>
      <c r="L23" s="280">
        <v>2560</v>
      </c>
      <c r="M23" s="885">
        <v>7.7734374999999994E-2</v>
      </c>
      <c r="N23" s="752">
        <v>180</v>
      </c>
      <c r="O23" s="280">
        <v>2726</v>
      </c>
      <c r="P23" s="885">
        <v>6.6030814380044017E-2</v>
      </c>
      <c r="Q23" s="752">
        <v>206</v>
      </c>
      <c r="R23" s="280">
        <v>2755</v>
      </c>
      <c r="S23" s="885">
        <v>7.4773139745916511E-2</v>
      </c>
      <c r="T23" s="752">
        <v>185</v>
      </c>
      <c r="U23" s="280">
        <v>2904</v>
      </c>
      <c r="V23" s="885">
        <v>6.370523415977962E-2</v>
      </c>
      <c r="W23" s="752">
        <v>217</v>
      </c>
      <c r="X23" s="280">
        <v>3117</v>
      </c>
      <c r="Y23" s="885">
        <v>6.9618222649983963E-2</v>
      </c>
      <c r="Z23" s="752">
        <v>226</v>
      </c>
      <c r="AA23" s="280">
        <v>3097</v>
      </c>
      <c r="AB23" s="885">
        <v>7.2973845657087505E-2</v>
      </c>
      <c r="AC23" s="752">
        <v>260</v>
      </c>
      <c r="AD23" s="280">
        <v>3327</v>
      </c>
      <c r="AE23" s="886">
        <v>7.8148482116020435E-2</v>
      </c>
      <c r="AG23"/>
    </row>
    <row r="24" spans="1:33">
      <c r="A24" s="1456" t="s">
        <v>115</v>
      </c>
      <c r="B24" s="53">
        <v>1350</v>
      </c>
      <c r="C24" s="53">
        <v>8485</v>
      </c>
      <c r="D24" s="887">
        <f>B24/C24</f>
        <v>0.15910430170889805</v>
      </c>
      <c r="E24" s="888">
        <v>1321</v>
      </c>
      <c r="F24" s="53">
        <v>8581</v>
      </c>
      <c r="G24" s="887">
        <f>E24/F24</f>
        <v>0.15394476168278756</v>
      </c>
      <c r="H24" s="888">
        <v>1437</v>
      </c>
      <c r="I24" s="53">
        <v>8960</v>
      </c>
      <c r="J24" s="887">
        <f>H24/I24</f>
        <v>0.16037946428571428</v>
      </c>
      <c r="K24" s="888">
        <v>1449</v>
      </c>
      <c r="L24" s="53">
        <v>9153</v>
      </c>
      <c r="M24" s="887">
        <f>K24/L24</f>
        <v>0.1583087512291052</v>
      </c>
      <c r="N24" s="888">
        <v>1455</v>
      </c>
      <c r="O24" s="53">
        <v>9219</v>
      </c>
      <c r="P24" s="887">
        <f>N24/O24</f>
        <v>0.15782622844126262</v>
      </c>
      <c r="Q24" s="888">
        <v>1531</v>
      </c>
      <c r="R24" s="53">
        <v>9301</v>
      </c>
      <c r="S24" s="889">
        <f>Q24/R24</f>
        <v>0.1646059563487797</v>
      </c>
      <c r="T24" s="334">
        <v>1508</v>
      </c>
      <c r="U24" s="53">
        <v>9602</v>
      </c>
      <c r="V24" s="887">
        <f>T24/U24</f>
        <v>0.15705061445532181</v>
      </c>
      <c r="W24" s="888">
        <v>1547</v>
      </c>
      <c r="X24" s="53">
        <v>9603</v>
      </c>
      <c r="Y24" s="887">
        <f>W24/X24</f>
        <v>0.1610954909923982</v>
      </c>
      <c r="Z24" s="888">
        <v>1529</v>
      </c>
      <c r="AA24" s="53">
        <v>9553</v>
      </c>
      <c r="AB24" s="887">
        <f>Z24/AA24</f>
        <v>0.16005443316235737</v>
      </c>
      <c r="AC24" s="888">
        <v>1653</v>
      </c>
      <c r="AD24" s="53">
        <v>9934</v>
      </c>
      <c r="AE24" s="890">
        <f>AC24/AD24</f>
        <v>0.16639822830682505</v>
      </c>
      <c r="AG24"/>
    </row>
    <row r="25" spans="1:33" ht="14" customHeight="1">
      <c r="A25" s="3152" t="s">
        <v>189</v>
      </c>
      <c r="B25" s="3152"/>
      <c r="C25" s="3152"/>
      <c r="D25" s="3152"/>
      <c r="E25" s="3152"/>
      <c r="F25" s="3152"/>
      <c r="G25" s="3152"/>
      <c r="H25" s="3152"/>
      <c r="I25" s="3152"/>
      <c r="J25" s="3152"/>
      <c r="K25" s="3152"/>
      <c r="L25" s="3152"/>
      <c r="M25" s="3152"/>
      <c r="N25" s="3152"/>
      <c r="O25" s="3152"/>
      <c r="P25" s="3152"/>
      <c r="Q25" s="3152"/>
      <c r="R25" s="3152"/>
      <c r="S25" s="3152"/>
      <c r="T25" s="3152"/>
      <c r="U25" s="3152"/>
      <c r="V25" s="3152"/>
      <c r="W25" s="3152"/>
      <c r="X25" s="3152"/>
      <c r="Y25" s="3152"/>
      <c r="Z25" s="3152"/>
      <c r="AA25" s="3152"/>
      <c r="AB25" s="3152"/>
      <c r="AC25" s="3152"/>
      <c r="AD25" s="3152"/>
      <c r="AE25" s="3152"/>
    </row>
    <row r="27" spans="1:33" ht="20">
      <c r="A27" s="2454" t="s">
        <v>434</v>
      </c>
      <c r="B27" s="2482">
        <v>2010</v>
      </c>
      <c r="C27" s="2491"/>
      <c r="D27" s="2679"/>
      <c r="E27" s="2490">
        <v>2011</v>
      </c>
      <c r="F27" s="2491"/>
      <c r="G27" s="2532"/>
      <c r="H27" s="2490">
        <v>2012</v>
      </c>
      <c r="I27" s="2491"/>
      <c r="J27" s="2532"/>
      <c r="K27" s="2482">
        <v>2013</v>
      </c>
      <c r="L27" s="2491"/>
      <c r="M27" s="2679"/>
      <c r="N27" s="2482">
        <v>2014</v>
      </c>
      <c r="O27" s="2491"/>
      <c r="P27" s="2679"/>
      <c r="Q27" s="2490">
        <v>2015</v>
      </c>
      <c r="R27" s="2491"/>
      <c r="S27" s="2532"/>
      <c r="T27" s="2482">
        <v>2016</v>
      </c>
      <c r="U27" s="2491"/>
      <c r="V27" s="2679"/>
      <c r="W27" s="2482">
        <v>2017</v>
      </c>
      <c r="X27" s="2491"/>
      <c r="Y27" s="2679"/>
      <c r="Z27" s="2482">
        <v>2018</v>
      </c>
      <c r="AA27" s="2491"/>
      <c r="AB27" s="2679"/>
      <c r="AC27" s="2490">
        <v>2019</v>
      </c>
      <c r="AD27" s="2491"/>
      <c r="AE27" s="2492"/>
      <c r="AF27" s="40"/>
      <c r="AG27" s="29"/>
    </row>
    <row r="28" spans="1:33" s="433" customFormat="1" ht="17.5" customHeight="1">
      <c r="A28" s="2455"/>
      <c r="B28" s="3145" t="s">
        <v>489</v>
      </c>
      <c r="C28" s="3146"/>
      <c r="D28" s="3150" t="s">
        <v>490</v>
      </c>
      <c r="E28" s="3145" t="s">
        <v>489</v>
      </c>
      <c r="F28" s="3146"/>
      <c r="G28" s="3150" t="s">
        <v>490</v>
      </c>
      <c r="H28" s="3145" t="s">
        <v>489</v>
      </c>
      <c r="I28" s="3146"/>
      <c r="J28" s="3150" t="s">
        <v>490</v>
      </c>
      <c r="K28" s="3145" t="s">
        <v>489</v>
      </c>
      <c r="L28" s="3146"/>
      <c r="M28" s="3150" t="s">
        <v>490</v>
      </c>
      <c r="N28" s="3145" t="s">
        <v>489</v>
      </c>
      <c r="O28" s="3146"/>
      <c r="P28" s="3150" t="s">
        <v>490</v>
      </c>
      <c r="Q28" s="3145" t="s">
        <v>489</v>
      </c>
      <c r="R28" s="3146"/>
      <c r="S28" s="3150" t="s">
        <v>490</v>
      </c>
      <c r="T28" s="3145" t="s">
        <v>489</v>
      </c>
      <c r="U28" s="3146"/>
      <c r="V28" s="3150" t="s">
        <v>490</v>
      </c>
      <c r="W28" s="3145" t="s">
        <v>489</v>
      </c>
      <c r="X28" s="3146"/>
      <c r="Y28" s="3150" t="s">
        <v>490</v>
      </c>
      <c r="Z28" s="3145" t="s">
        <v>489</v>
      </c>
      <c r="AA28" s="3146"/>
      <c r="AB28" s="3150" t="s">
        <v>490</v>
      </c>
      <c r="AC28" s="3145" t="s">
        <v>489</v>
      </c>
      <c r="AD28" s="3146"/>
      <c r="AE28" s="3147" t="s">
        <v>490</v>
      </c>
      <c r="AF28" s="40"/>
      <c r="AG28" s="29"/>
    </row>
    <row r="29" spans="1:33" ht="27.5">
      <c r="A29" s="2456"/>
      <c r="B29" s="46" t="s">
        <v>85</v>
      </c>
      <c r="C29" s="1455" t="s">
        <v>491</v>
      </c>
      <c r="D29" s="3151"/>
      <c r="E29" s="46" t="s">
        <v>85</v>
      </c>
      <c r="F29" s="1455" t="s">
        <v>491</v>
      </c>
      <c r="G29" s="3151"/>
      <c r="H29" s="46" t="s">
        <v>85</v>
      </c>
      <c r="I29" s="1455" t="s">
        <v>491</v>
      </c>
      <c r="J29" s="3151"/>
      <c r="K29" s="46" t="s">
        <v>85</v>
      </c>
      <c r="L29" s="1455" t="s">
        <v>491</v>
      </c>
      <c r="M29" s="3151"/>
      <c r="N29" s="46" t="s">
        <v>85</v>
      </c>
      <c r="O29" s="1455" t="s">
        <v>491</v>
      </c>
      <c r="P29" s="3151"/>
      <c r="Q29" s="46" t="s">
        <v>85</v>
      </c>
      <c r="R29" s="1455" t="s">
        <v>491</v>
      </c>
      <c r="S29" s="3151"/>
      <c r="T29" s="46" t="s">
        <v>85</v>
      </c>
      <c r="U29" s="1455" t="s">
        <v>491</v>
      </c>
      <c r="V29" s="3151"/>
      <c r="W29" s="46" t="s">
        <v>85</v>
      </c>
      <c r="X29" s="1455" t="s">
        <v>491</v>
      </c>
      <c r="Y29" s="3151"/>
      <c r="Z29" s="46" t="s">
        <v>85</v>
      </c>
      <c r="AA29" s="1455" t="s">
        <v>491</v>
      </c>
      <c r="AB29" s="3151"/>
      <c r="AC29" s="46" t="s">
        <v>85</v>
      </c>
      <c r="AD29" s="1455" t="s">
        <v>491</v>
      </c>
      <c r="AE29" s="3148"/>
      <c r="AG29" s="49"/>
    </row>
    <row r="30" spans="1:33">
      <c r="A30" s="392" t="s">
        <v>437</v>
      </c>
      <c r="B30" s="334">
        <v>49</v>
      </c>
      <c r="C30" s="53">
        <v>124</v>
      </c>
      <c r="D30" s="881">
        <v>0.39516129032258063</v>
      </c>
      <c r="E30" s="334">
        <v>49</v>
      </c>
      <c r="F30" s="53">
        <v>108</v>
      </c>
      <c r="G30" s="881">
        <v>0.45370370370370372</v>
      </c>
      <c r="H30" s="334">
        <v>44</v>
      </c>
      <c r="I30" s="53">
        <v>107</v>
      </c>
      <c r="J30" s="881">
        <v>0.41121495327102803</v>
      </c>
      <c r="K30" s="334">
        <v>49</v>
      </c>
      <c r="L30" s="53">
        <v>143</v>
      </c>
      <c r="M30" s="881">
        <v>0.34265734265734266</v>
      </c>
      <c r="N30" s="334">
        <v>44</v>
      </c>
      <c r="O30" s="53">
        <v>99</v>
      </c>
      <c r="P30" s="881">
        <v>0.44444444444444442</v>
      </c>
      <c r="Q30" s="334">
        <v>49</v>
      </c>
      <c r="R30" s="53">
        <v>121</v>
      </c>
      <c r="S30" s="881">
        <v>0.4049586776859504</v>
      </c>
      <c r="T30" s="334">
        <v>46</v>
      </c>
      <c r="U30" s="53">
        <v>121</v>
      </c>
      <c r="V30" s="881">
        <v>0.38016528925619836</v>
      </c>
      <c r="W30" s="334">
        <v>36</v>
      </c>
      <c r="X30" s="53">
        <v>111</v>
      </c>
      <c r="Y30" s="881">
        <v>0.32432432432432434</v>
      </c>
      <c r="Z30" s="334">
        <v>50</v>
      </c>
      <c r="AA30" s="53">
        <v>130</v>
      </c>
      <c r="AB30" s="881">
        <v>0.38461538461538464</v>
      </c>
      <c r="AC30" s="334">
        <v>44</v>
      </c>
      <c r="AD30" s="53">
        <v>106</v>
      </c>
      <c r="AE30" s="882">
        <v>0.41509433962264153</v>
      </c>
      <c r="AG30"/>
    </row>
    <row r="31" spans="1:33">
      <c r="A31" s="393" t="s">
        <v>438</v>
      </c>
      <c r="B31" s="329" t="s">
        <v>114</v>
      </c>
      <c r="C31" s="58" t="s">
        <v>240</v>
      </c>
      <c r="D31" s="883"/>
      <c r="E31" s="329" t="s">
        <v>114</v>
      </c>
      <c r="F31" s="58">
        <v>11</v>
      </c>
      <c r="G31" s="883"/>
      <c r="H31" s="79">
        <v>0</v>
      </c>
      <c r="I31" s="58" t="s">
        <v>240</v>
      </c>
      <c r="J31" s="883"/>
      <c r="K31" s="329" t="s">
        <v>114</v>
      </c>
      <c r="L31" s="58">
        <v>14</v>
      </c>
      <c r="M31" s="883"/>
      <c r="N31" s="329" t="s">
        <v>114</v>
      </c>
      <c r="O31" s="58" t="s">
        <v>240</v>
      </c>
      <c r="P31" s="883"/>
      <c r="Q31" s="329" t="s">
        <v>114</v>
      </c>
      <c r="R31" s="58" t="s">
        <v>240</v>
      </c>
      <c r="S31" s="883"/>
      <c r="T31" s="329" t="s">
        <v>114</v>
      </c>
      <c r="U31" s="58">
        <v>14</v>
      </c>
      <c r="V31" s="883"/>
      <c r="W31" s="329" t="s">
        <v>114</v>
      </c>
      <c r="X31" s="58">
        <v>11</v>
      </c>
      <c r="Y31" s="883"/>
      <c r="Z31" s="329" t="s">
        <v>114</v>
      </c>
      <c r="AA31" s="58">
        <v>10</v>
      </c>
      <c r="AB31" s="883"/>
      <c r="AC31" s="79">
        <v>0</v>
      </c>
      <c r="AD31" s="58" t="s">
        <v>240</v>
      </c>
      <c r="AE31" s="884"/>
      <c r="AG31"/>
    </row>
    <row r="32" spans="1:33">
      <c r="A32" s="392" t="s">
        <v>439</v>
      </c>
      <c r="B32" s="332" t="s">
        <v>114</v>
      </c>
      <c r="C32" s="53" t="s">
        <v>240</v>
      </c>
      <c r="D32" s="881"/>
      <c r="E32" s="332" t="s">
        <v>114</v>
      </c>
      <c r="F32" s="53">
        <v>12</v>
      </c>
      <c r="G32" s="881"/>
      <c r="H32" s="332" t="s">
        <v>114</v>
      </c>
      <c r="I32" s="53">
        <v>14</v>
      </c>
      <c r="J32" s="881"/>
      <c r="K32" s="332" t="s">
        <v>114</v>
      </c>
      <c r="L32" s="53" t="s">
        <v>240</v>
      </c>
      <c r="M32" s="881"/>
      <c r="N32" s="332" t="s">
        <v>114</v>
      </c>
      <c r="O32" s="53" t="s">
        <v>240</v>
      </c>
      <c r="P32" s="881"/>
      <c r="Q32" s="332" t="s">
        <v>114</v>
      </c>
      <c r="R32" s="53" t="s">
        <v>240</v>
      </c>
      <c r="S32" s="881"/>
      <c r="T32" s="332" t="s">
        <v>114</v>
      </c>
      <c r="U32" s="53" t="s">
        <v>240</v>
      </c>
      <c r="V32" s="881"/>
      <c r="W32" s="332" t="s">
        <v>114</v>
      </c>
      <c r="X32" s="53">
        <v>13</v>
      </c>
      <c r="Y32" s="881"/>
      <c r="Z32" s="332" t="s">
        <v>114</v>
      </c>
      <c r="AA32" s="53">
        <v>10</v>
      </c>
      <c r="AB32" s="881"/>
      <c r="AC32" s="332" t="s">
        <v>114</v>
      </c>
      <c r="AD32" s="53">
        <v>21</v>
      </c>
      <c r="AE32" s="882"/>
      <c r="AG32"/>
    </row>
    <row r="33" spans="1:33">
      <c r="A33" s="393" t="s">
        <v>440</v>
      </c>
      <c r="B33" s="79">
        <v>14</v>
      </c>
      <c r="C33" s="58">
        <v>36</v>
      </c>
      <c r="D33" s="883">
        <v>0.3888888888888889</v>
      </c>
      <c r="E33" s="79">
        <v>17</v>
      </c>
      <c r="F33" s="58">
        <v>37</v>
      </c>
      <c r="G33" s="883">
        <v>0.45945945945945948</v>
      </c>
      <c r="H33" s="79">
        <v>14</v>
      </c>
      <c r="I33" s="58">
        <v>35</v>
      </c>
      <c r="J33" s="883">
        <v>0.4</v>
      </c>
      <c r="K33" s="79">
        <v>11</v>
      </c>
      <c r="L33" s="58">
        <v>32</v>
      </c>
      <c r="M33" s="883">
        <v>0.34375</v>
      </c>
      <c r="N33" s="79" t="s">
        <v>114</v>
      </c>
      <c r="O33" s="58">
        <v>25</v>
      </c>
      <c r="P33" s="883"/>
      <c r="Q33" s="79">
        <v>17</v>
      </c>
      <c r="R33" s="58">
        <v>38</v>
      </c>
      <c r="S33" s="883">
        <v>0.44736842105263158</v>
      </c>
      <c r="T33" s="79">
        <v>20</v>
      </c>
      <c r="U33" s="58">
        <v>42</v>
      </c>
      <c r="V33" s="883">
        <v>0.47619047619047616</v>
      </c>
      <c r="W33" s="79" t="s">
        <v>114</v>
      </c>
      <c r="X33" s="58">
        <v>29</v>
      </c>
      <c r="Y33" s="883"/>
      <c r="Z33" s="79">
        <v>18</v>
      </c>
      <c r="AA33" s="58">
        <v>31</v>
      </c>
      <c r="AB33" s="883">
        <v>0.58064516129032262</v>
      </c>
      <c r="AC33" s="79">
        <v>15</v>
      </c>
      <c r="AD33" s="58">
        <v>28</v>
      </c>
      <c r="AE33" s="884">
        <v>0.5357142857142857</v>
      </c>
      <c r="AG33"/>
    </row>
    <row r="34" spans="1:33">
      <c r="A34" s="392" t="s">
        <v>441</v>
      </c>
      <c r="B34" s="334">
        <v>22</v>
      </c>
      <c r="C34" s="53">
        <v>73</v>
      </c>
      <c r="D34" s="881">
        <v>0.30136986301369861</v>
      </c>
      <c r="E34" s="334">
        <v>24</v>
      </c>
      <c r="F34" s="53">
        <v>75</v>
      </c>
      <c r="G34" s="881">
        <v>0.32</v>
      </c>
      <c r="H34" s="334">
        <v>15</v>
      </c>
      <c r="I34" s="53">
        <v>63</v>
      </c>
      <c r="J34" s="881">
        <v>0.23809523809523808</v>
      </c>
      <c r="K34" s="334">
        <v>23</v>
      </c>
      <c r="L34" s="53">
        <v>68</v>
      </c>
      <c r="M34" s="881">
        <v>0.33823529411764708</v>
      </c>
      <c r="N34" s="334">
        <v>23</v>
      </c>
      <c r="O34" s="53">
        <v>62</v>
      </c>
      <c r="P34" s="881">
        <v>0.37096774193548387</v>
      </c>
      <c r="Q34" s="334">
        <v>31</v>
      </c>
      <c r="R34" s="53">
        <v>72</v>
      </c>
      <c r="S34" s="881">
        <v>0.43055555555555558</v>
      </c>
      <c r="T34" s="334">
        <v>24</v>
      </c>
      <c r="U34" s="53">
        <v>75</v>
      </c>
      <c r="V34" s="881">
        <v>0.32</v>
      </c>
      <c r="W34" s="334">
        <v>27</v>
      </c>
      <c r="X34" s="53">
        <v>69</v>
      </c>
      <c r="Y34" s="881">
        <v>0.39130434782608697</v>
      </c>
      <c r="Z34" s="334">
        <v>15</v>
      </c>
      <c r="AA34" s="53">
        <v>58</v>
      </c>
      <c r="AB34" s="881">
        <v>0.25862068965517243</v>
      </c>
      <c r="AC34" s="334">
        <v>17</v>
      </c>
      <c r="AD34" s="53">
        <v>55</v>
      </c>
      <c r="AE34" s="882">
        <v>0.30909090909090908</v>
      </c>
      <c r="AG34"/>
    </row>
    <row r="35" spans="1:33">
      <c r="A35" s="393" t="s">
        <v>442</v>
      </c>
      <c r="B35" s="79">
        <v>16</v>
      </c>
      <c r="C35" s="58">
        <v>67</v>
      </c>
      <c r="D35" s="883">
        <v>0.23880597014925373</v>
      </c>
      <c r="E35" s="79">
        <v>26</v>
      </c>
      <c r="F35" s="58">
        <v>90</v>
      </c>
      <c r="G35" s="883">
        <v>0.28888888888888886</v>
      </c>
      <c r="H35" s="79">
        <v>21</v>
      </c>
      <c r="I35" s="58">
        <v>82</v>
      </c>
      <c r="J35" s="883">
        <v>0.25609756097560976</v>
      </c>
      <c r="K35" s="79">
        <v>12</v>
      </c>
      <c r="L35" s="58">
        <v>64</v>
      </c>
      <c r="M35" s="883">
        <v>0.1875</v>
      </c>
      <c r="N35" s="79">
        <v>18</v>
      </c>
      <c r="O35" s="1457">
        <v>75</v>
      </c>
      <c r="P35" s="1458">
        <v>0.24</v>
      </c>
      <c r="Q35" s="79">
        <v>21</v>
      </c>
      <c r="R35" s="58">
        <v>79</v>
      </c>
      <c r="S35" s="883">
        <v>0.26582278481012656</v>
      </c>
      <c r="T35" s="79">
        <v>27</v>
      </c>
      <c r="U35" s="58">
        <v>84</v>
      </c>
      <c r="V35" s="883">
        <v>0.32142857142857145</v>
      </c>
      <c r="W35" s="79">
        <v>27</v>
      </c>
      <c r="X35" s="58">
        <v>94</v>
      </c>
      <c r="Y35" s="883">
        <v>0.28723404255319152</v>
      </c>
      <c r="Z35" s="79">
        <v>40</v>
      </c>
      <c r="AA35" s="58">
        <v>98</v>
      </c>
      <c r="AB35" s="883">
        <v>0.40816326530612246</v>
      </c>
      <c r="AC35" s="79">
        <v>26</v>
      </c>
      <c r="AD35" s="58">
        <v>88</v>
      </c>
      <c r="AE35" s="884">
        <v>0.29545454545454547</v>
      </c>
      <c r="AG35"/>
    </row>
    <row r="36" spans="1:33">
      <c r="A36" s="392" t="s">
        <v>443</v>
      </c>
      <c r="B36" s="334">
        <v>20</v>
      </c>
      <c r="C36" s="53">
        <v>75</v>
      </c>
      <c r="D36" s="881">
        <v>0.26666666666666666</v>
      </c>
      <c r="E36" s="334">
        <v>13</v>
      </c>
      <c r="F36" s="53">
        <v>68</v>
      </c>
      <c r="G36" s="881">
        <v>0.19117647058823528</v>
      </c>
      <c r="H36" s="334">
        <v>25</v>
      </c>
      <c r="I36" s="53">
        <v>87</v>
      </c>
      <c r="J36" s="881">
        <v>0.28735632183908044</v>
      </c>
      <c r="K36" s="334">
        <v>28</v>
      </c>
      <c r="L36" s="53">
        <v>90</v>
      </c>
      <c r="M36" s="881">
        <v>0.31111111111111112</v>
      </c>
      <c r="N36" s="334">
        <v>24</v>
      </c>
      <c r="O36" s="53">
        <v>104</v>
      </c>
      <c r="P36" s="881">
        <v>0.23076923076923078</v>
      </c>
      <c r="Q36" s="334">
        <v>25</v>
      </c>
      <c r="R36" s="53">
        <v>85</v>
      </c>
      <c r="S36" s="881">
        <v>0.29411764705882354</v>
      </c>
      <c r="T36" s="334">
        <v>34</v>
      </c>
      <c r="U36" s="53">
        <v>110</v>
      </c>
      <c r="V36" s="881">
        <v>0.30909090909090908</v>
      </c>
      <c r="W36" s="334">
        <v>41</v>
      </c>
      <c r="X36" s="53">
        <v>94</v>
      </c>
      <c r="Y36" s="881">
        <v>0.43617021276595747</v>
      </c>
      <c r="Z36" s="334">
        <v>29</v>
      </c>
      <c r="AA36" s="53">
        <v>95</v>
      </c>
      <c r="AB36" s="881">
        <v>0.30526315789473685</v>
      </c>
      <c r="AC36" s="334">
        <v>42</v>
      </c>
      <c r="AD36" s="53">
        <v>122</v>
      </c>
      <c r="AE36" s="882">
        <v>0.34426229508196721</v>
      </c>
      <c r="AG36"/>
    </row>
    <row r="37" spans="1:33">
      <c r="A37" s="393" t="s">
        <v>444</v>
      </c>
      <c r="B37" s="79">
        <v>37</v>
      </c>
      <c r="C37" s="58">
        <v>137</v>
      </c>
      <c r="D37" s="883">
        <v>0.27007299270072993</v>
      </c>
      <c r="E37" s="79">
        <v>26</v>
      </c>
      <c r="F37" s="58">
        <v>100</v>
      </c>
      <c r="G37" s="883">
        <v>0.26</v>
      </c>
      <c r="H37" s="79">
        <v>27</v>
      </c>
      <c r="I37" s="58">
        <v>110</v>
      </c>
      <c r="J37" s="883">
        <v>0.24545454545454545</v>
      </c>
      <c r="K37" s="79">
        <v>25</v>
      </c>
      <c r="L37" s="58">
        <v>116</v>
      </c>
      <c r="M37" s="883">
        <v>0.21551724137931033</v>
      </c>
      <c r="N37" s="79">
        <v>33</v>
      </c>
      <c r="O37" s="58">
        <v>107</v>
      </c>
      <c r="P37" s="883">
        <v>0.30841121495327101</v>
      </c>
      <c r="Q37" s="79">
        <v>29</v>
      </c>
      <c r="R37" s="58">
        <v>101</v>
      </c>
      <c r="S37" s="883">
        <v>0.28712871287128711</v>
      </c>
      <c r="T37" s="79">
        <v>44</v>
      </c>
      <c r="U37" s="58">
        <v>133</v>
      </c>
      <c r="V37" s="883">
        <v>0.33082706766917291</v>
      </c>
      <c r="W37" s="79">
        <v>43</v>
      </c>
      <c r="X37" s="58">
        <v>150</v>
      </c>
      <c r="Y37" s="883">
        <v>0.28666666666666668</v>
      </c>
      <c r="Z37" s="79">
        <v>34</v>
      </c>
      <c r="AA37" s="58">
        <v>127</v>
      </c>
      <c r="AB37" s="883">
        <v>0.26771653543307089</v>
      </c>
      <c r="AC37" s="79">
        <v>42</v>
      </c>
      <c r="AD37" s="58">
        <v>170</v>
      </c>
      <c r="AE37" s="884">
        <v>0.24705882352941178</v>
      </c>
      <c r="AG37"/>
    </row>
    <row r="38" spans="1:33">
      <c r="A38" s="392" t="s">
        <v>445</v>
      </c>
      <c r="B38" s="334">
        <v>42</v>
      </c>
      <c r="C38" s="53">
        <v>153</v>
      </c>
      <c r="D38" s="881">
        <v>0.27450980392156865</v>
      </c>
      <c r="E38" s="334">
        <v>36</v>
      </c>
      <c r="F38" s="53">
        <v>177</v>
      </c>
      <c r="G38" s="881">
        <v>0.20338983050847459</v>
      </c>
      <c r="H38" s="334">
        <v>54</v>
      </c>
      <c r="I38" s="53">
        <v>185</v>
      </c>
      <c r="J38" s="881">
        <v>0.29189189189189191</v>
      </c>
      <c r="K38" s="334">
        <v>46</v>
      </c>
      <c r="L38" s="53">
        <v>144</v>
      </c>
      <c r="M38" s="881">
        <v>0.31944444444444442</v>
      </c>
      <c r="N38" s="334">
        <v>31</v>
      </c>
      <c r="O38" s="53">
        <v>143</v>
      </c>
      <c r="P38" s="881">
        <v>0.21678321678321677</v>
      </c>
      <c r="Q38" s="334">
        <v>32</v>
      </c>
      <c r="R38" s="53">
        <v>137</v>
      </c>
      <c r="S38" s="881">
        <v>0.23357664233576642</v>
      </c>
      <c r="T38" s="334">
        <v>41</v>
      </c>
      <c r="U38" s="53">
        <v>156</v>
      </c>
      <c r="V38" s="881">
        <v>0.26282051282051283</v>
      </c>
      <c r="W38" s="334">
        <v>56</v>
      </c>
      <c r="X38" s="53">
        <v>181</v>
      </c>
      <c r="Y38" s="881">
        <v>0.30939226519337015</v>
      </c>
      <c r="Z38" s="334">
        <v>51</v>
      </c>
      <c r="AA38" s="53">
        <v>143</v>
      </c>
      <c r="AB38" s="881">
        <v>0.35664335664335667</v>
      </c>
      <c r="AC38" s="334">
        <v>48</v>
      </c>
      <c r="AD38" s="53">
        <v>175</v>
      </c>
      <c r="AE38" s="882">
        <v>0.2742857142857143</v>
      </c>
      <c r="AG38"/>
    </row>
    <row r="39" spans="1:33">
      <c r="A39" s="393" t="s">
        <v>446</v>
      </c>
      <c r="B39" s="79">
        <v>72</v>
      </c>
      <c r="C39" s="58">
        <v>288</v>
      </c>
      <c r="D39" s="883">
        <v>0.25</v>
      </c>
      <c r="E39" s="79">
        <v>81</v>
      </c>
      <c r="F39" s="58">
        <v>299</v>
      </c>
      <c r="G39" s="883">
        <v>0.2709030100334448</v>
      </c>
      <c r="H39" s="79">
        <v>59</v>
      </c>
      <c r="I39" s="58">
        <v>227</v>
      </c>
      <c r="J39" s="883">
        <v>0.25991189427312777</v>
      </c>
      <c r="K39" s="79">
        <v>74</v>
      </c>
      <c r="L39" s="58">
        <v>251</v>
      </c>
      <c r="M39" s="883">
        <v>0.29482071713147412</v>
      </c>
      <c r="N39" s="79">
        <v>69</v>
      </c>
      <c r="O39" s="58">
        <v>266</v>
      </c>
      <c r="P39" s="883">
        <v>0.25939849624060152</v>
      </c>
      <c r="Q39" s="79">
        <v>70</v>
      </c>
      <c r="R39" s="58">
        <v>245</v>
      </c>
      <c r="S39" s="883">
        <v>0.2857142857142857</v>
      </c>
      <c r="T39" s="79">
        <v>56</v>
      </c>
      <c r="U39" s="58">
        <v>228</v>
      </c>
      <c r="V39" s="883">
        <v>0.24561403508771928</v>
      </c>
      <c r="W39" s="79">
        <v>67</v>
      </c>
      <c r="X39" s="58">
        <v>245</v>
      </c>
      <c r="Y39" s="883">
        <v>0.27346938775510204</v>
      </c>
      <c r="Z39" s="79">
        <v>66</v>
      </c>
      <c r="AA39" s="58">
        <v>235</v>
      </c>
      <c r="AB39" s="883">
        <v>0.28085106382978725</v>
      </c>
      <c r="AC39" s="79">
        <v>70</v>
      </c>
      <c r="AD39" s="58">
        <v>269</v>
      </c>
      <c r="AE39" s="884">
        <v>0.26022304832713755</v>
      </c>
      <c r="AG39"/>
    </row>
    <row r="40" spans="1:33">
      <c r="A40" s="392" t="s">
        <v>447</v>
      </c>
      <c r="B40" s="334">
        <v>105</v>
      </c>
      <c r="C40" s="53">
        <v>387</v>
      </c>
      <c r="D40" s="881">
        <v>0.27131782945736432</v>
      </c>
      <c r="E40" s="334">
        <v>111</v>
      </c>
      <c r="F40" s="53">
        <v>412</v>
      </c>
      <c r="G40" s="881">
        <v>0.26941747572815533</v>
      </c>
      <c r="H40" s="334">
        <v>112</v>
      </c>
      <c r="I40" s="53">
        <v>400</v>
      </c>
      <c r="J40" s="881">
        <v>0.28000000000000003</v>
      </c>
      <c r="K40" s="334">
        <v>121</v>
      </c>
      <c r="L40" s="53">
        <v>406</v>
      </c>
      <c r="M40" s="881">
        <v>0.29802955665024633</v>
      </c>
      <c r="N40" s="334">
        <v>124</v>
      </c>
      <c r="O40" s="53">
        <v>454</v>
      </c>
      <c r="P40" s="881">
        <v>0.27312775330396477</v>
      </c>
      <c r="Q40" s="334">
        <v>115</v>
      </c>
      <c r="R40" s="53">
        <v>427</v>
      </c>
      <c r="S40" s="881">
        <v>0.26932084309133492</v>
      </c>
      <c r="T40" s="334">
        <v>124</v>
      </c>
      <c r="U40" s="53">
        <v>361</v>
      </c>
      <c r="V40" s="881">
        <v>0.34349030470914127</v>
      </c>
      <c r="W40" s="334">
        <v>119</v>
      </c>
      <c r="X40" s="53">
        <v>421</v>
      </c>
      <c r="Y40" s="881">
        <v>0.28266033254156769</v>
      </c>
      <c r="Z40" s="334">
        <v>115</v>
      </c>
      <c r="AA40" s="53">
        <v>365</v>
      </c>
      <c r="AB40" s="881">
        <v>0.31506849315068491</v>
      </c>
      <c r="AC40" s="334">
        <v>116</v>
      </c>
      <c r="AD40" s="53">
        <v>387</v>
      </c>
      <c r="AE40" s="882">
        <v>0.29974160206718348</v>
      </c>
      <c r="AG40"/>
    </row>
    <row r="41" spans="1:33">
      <c r="A41" s="393" t="s">
        <v>448</v>
      </c>
      <c r="B41" s="79">
        <v>129</v>
      </c>
      <c r="C41" s="58">
        <v>572</v>
      </c>
      <c r="D41" s="883">
        <v>0.22552447552447552</v>
      </c>
      <c r="E41" s="79">
        <v>137</v>
      </c>
      <c r="F41" s="58">
        <v>599</v>
      </c>
      <c r="G41" s="883">
        <v>0.22871452420701169</v>
      </c>
      <c r="H41" s="79">
        <v>143</v>
      </c>
      <c r="I41" s="58">
        <v>605</v>
      </c>
      <c r="J41" s="883">
        <v>0.23636363636363636</v>
      </c>
      <c r="K41" s="79">
        <v>126</v>
      </c>
      <c r="L41" s="58">
        <v>549</v>
      </c>
      <c r="M41" s="883">
        <v>0.22950819672131148</v>
      </c>
      <c r="N41" s="79">
        <v>143</v>
      </c>
      <c r="O41" s="58">
        <v>613</v>
      </c>
      <c r="P41" s="883">
        <v>0.23327895595432299</v>
      </c>
      <c r="Q41" s="79">
        <v>160</v>
      </c>
      <c r="R41" s="58">
        <v>614</v>
      </c>
      <c r="S41" s="883">
        <v>0.26058631921824105</v>
      </c>
      <c r="T41" s="79">
        <v>146</v>
      </c>
      <c r="U41" s="58">
        <v>578</v>
      </c>
      <c r="V41" s="883">
        <v>0.25259515570934254</v>
      </c>
      <c r="W41" s="79">
        <v>153</v>
      </c>
      <c r="X41" s="58">
        <v>576</v>
      </c>
      <c r="Y41" s="883">
        <v>0.265625</v>
      </c>
      <c r="Z41" s="79">
        <v>164</v>
      </c>
      <c r="AA41" s="58">
        <v>568</v>
      </c>
      <c r="AB41" s="883">
        <v>0.28873239436619719</v>
      </c>
      <c r="AC41" s="79">
        <v>171</v>
      </c>
      <c r="AD41" s="58">
        <v>571</v>
      </c>
      <c r="AE41" s="884">
        <v>0.29947460595446584</v>
      </c>
      <c r="AG41"/>
    </row>
    <row r="42" spans="1:33">
      <c r="A42" s="392" t="s">
        <v>449</v>
      </c>
      <c r="B42" s="334">
        <v>147</v>
      </c>
      <c r="C42" s="53">
        <v>647</v>
      </c>
      <c r="D42" s="881">
        <v>0.22720247295208656</v>
      </c>
      <c r="E42" s="334">
        <v>134</v>
      </c>
      <c r="F42" s="53">
        <v>666</v>
      </c>
      <c r="G42" s="881">
        <v>0.20120120120120119</v>
      </c>
      <c r="H42" s="334">
        <v>151</v>
      </c>
      <c r="I42" s="53">
        <v>750</v>
      </c>
      <c r="J42" s="881">
        <v>0.20133333333333334</v>
      </c>
      <c r="K42" s="334">
        <v>169</v>
      </c>
      <c r="L42" s="53">
        <v>754</v>
      </c>
      <c r="M42" s="881">
        <v>0.22413793103448276</v>
      </c>
      <c r="N42" s="334">
        <v>176</v>
      </c>
      <c r="O42" s="53">
        <v>807</v>
      </c>
      <c r="P42" s="881">
        <v>0.21809169764560099</v>
      </c>
      <c r="Q42" s="334">
        <v>176</v>
      </c>
      <c r="R42" s="53">
        <v>832</v>
      </c>
      <c r="S42" s="881">
        <v>0.21153846153846154</v>
      </c>
      <c r="T42" s="334">
        <v>199</v>
      </c>
      <c r="U42" s="53">
        <v>818</v>
      </c>
      <c r="V42" s="881">
        <v>0.24327628361858192</v>
      </c>
      <c r="W42" s="334">
        <v>178</v>
      </c>
      <c r="X42" s="53">
        <v>791</v>
      </c>
      <c r="Y42" s="881">
        <v>0.22503160556257901</v>
      </c>
      <c r="Z42" s="334">
        <v>200</v>
      </c>
      <c r="AA42" s="53">
        <v>838</v>
      </c>
      <c r="AB42" s="881">
        <v>0.2386634844868735</v>
      </c>
      <c r="AC42" s="334">
        <v>204</v>
      </c>
      <c r="AD42" s="53">
        <v>841</v>
      </c>
      <c r="AE42" s="882">
        <v>0.24256837098692033</v>
      </c>
      <c r="AG42"/>
    </row>
    <row r="43" spans="1:33">
      <c r="A43" s="393" t="s">
        <v>450</v>
      </c>
      <c r="B43" s="79">
        <v>183</v>
      </c>
      <c r="C43" s="58">
        <v>710</v>
      </c>
      <c r="D43" s="883">
        <v>0.25774647887323943</v>
      </c>
      <c r="E43" s="79">
        <v>187</v>
      </c>
      <c r="F43" s="58">
        <v>816</v>
      </c>
      <c r="G43" s="883">
        <v>0.22916666666666666</v>
      </c>
      <c r="H43" s="79">
        <v>171</v>
      </c>
      <c r="I43" s="58">
        <v>806</v>
      </c>
      <c r="J43" s="883">
        <v>0.21215880893300249</v>
      </c>
      <c r="K43" s="79">
        <v>176</v>
      </c>
      <c r="L43" s="58">
        <v>883</v>
      </c>
      <c r="M43" s="883">
        <v>0.19932049830124576</v>
      </c>
      <c r="N43" s="79">
        <v>185</v>
      </c>
      <c r="O43" s="58">
        <v>912</v>
      </c>
      <c r="P43" s="883">
        <v>0.20285087719298245</v>
      </c>
      <c r="Q43" s="79">
        <v>186</v>
      </c>
      <c r="R43" s="58">
        <v>907</v>
      </c>
      <c r="S43" s="883">
        <v>0.20507166482910694</v>
      </c>
      <c r="T43" s="79">
        <v>183</v>
      </c>
      <c r="U43" s="58">
        <v>963</v>
      </c>
      <c r="V43" s="883">
        <v>0.19003115264797507</v>
      </c>
      <c r="W43" s="79">
        <v>182</v>
      </c>
      <c r="X43" s="58">
        <v>988</v>
      </c>
      <c r="Y43" s="883">
        <v>0.18421052631578946</v>
      </c>
      <c r="Z43" s="79">
        <v>226</v>
      </c>
      <c r="AA43" s="58">
        <v>1042</v>
      </c>
      <c r="AB43" s="883">
        <v>0.21689059500959693</v>
      </c>
      <c r="AC43" s="79">
        <v>214</v>
      </c>
      <c r="AD43" s="58">
        <v>964</v>
      </c>
      <c r="AE43" s="884">
        <v>0.22199170124481327</v>
      </c>
      <c r="AG43"/>
    </row>
    <row r="44" spans="1:33">
      <c r="A44" s="392" t="s">
        <v>451</v>
      </c>
      <c r="B44" s="334">
        <v>148</v>
      </c>
      <c r="C44" s="53">
        <v>727</v>
      </c>
      <c r="D44" s="881">
        <v>0.20357634112792297</v>
      </c>
      <c r="E44" s="334">
        <v>168</v>
      </c>
      <c r="F44" s="53">
        <v>797</v>
      </c>
      <c r="G44" s="881">
        <v>0.21079046424090339</v>
      </c>
      <c r="H44" s="334">
        <v>180</v>
      </c>
      <c r="I44" s="53">
        <v>786</v>
      </c>
      <c r="J44" s="881">
        <v>0.22900763358778625</v>
      </c>
      <c r="K44" s="334">
        <v>187</v>
      </c>
      <c r="L44" s="53">
        <v>884</v>
      </c>
      <c r="M44" s="881">
        <v>0.21153846153846154</v>
      </c>
      <c r="N44" s="334">
        <v>188</v>
      </c>
      <c r="O44" s="53">
        <v>875</v>
      </c>
      <c r="P44" s="881">
        <v>0.21485714285714286</v>
      </c>
      <c r="Q44" s="334">
        <v>206</v>
      </c>
      <c r="R44" s="53">
        <v>1028</v>
      </c>
      <c r="S44" s="881">
        <v>0.20038910505836577</v>
      </c>
      <c r="T44" s="334">
        <v>194</v>
      </c>
      <c r="U44" s="53">
        <v>978</v>
      </c>
      <c r="V44" s="881">
        <v>0.19836400817995911</v>
      </c>
      <c r="W44" s="334">
        <v>219</v>
      </c>
      <c r="X44" s="53">
        <v>1100</v>
      </c>
      <c r="Y44" s="881">
        <v>0.1990909090909091</v>
      </c>
      <c r="Z44" s="334">
        <v>212</v>
      </c>
      <c r="AA44" s="53">
        <v>1173</v>
      </c>
      <c r="AB44" s="881">
        <v>0.18073316283034954</v>
      </c>
      <c r="AC44" s="334">
        <v>244</v>
      </c>
      <c r="AD44" s="53">
        <v>1176</v>
      </c>
      <c r="AE44" s="882">
        <v>0.20748299319727892</v>
      </c>
      <c r="AG44"/>
    </row>
    <row r="45" spans="1:33">
      <c r="A45" s="393" t="s">
        <v>452</v>
      </c>
      <c r="B45" s="79">
        <v>188</v>
      </c>
      <c r="C45" s="58">
        <v>1031</v>
      </c>
      <c r="D45" s="883">
        <v>0.18234723569350145</v>
      </c>
      <c r="E45" s="79">
        <v>155</v>
      </c>
      <c r="F45" s="58">
        <v>929</v>
      </c>
      <c r="G45" s="883">
        <v>0.16684607104413349</v>
      </c>
      <c r="H45" s="79">
        <v>160</v>
      </c>
      <c r="I45" s="58">
        <v>955</v>
      </c>
      <c r="J45" s="883">
        <v>0.16753926701570682</v>
      </c>
      <c r="K45" s="79">
        <v>177</v>
      </c>
      <c r="L45" s="58">
        <v>958</v>
      </c>
      <c r="M45" s="883">
        <v>0.1847599164926931</v>
      </c>
      <c r="N45" s="79">
        <v>193</v>
      </c>
      <c r="O45" s="58">
        <v>1021</v>
      </c>
      <c r="P45" s="883">
        <v>0.18903036238981391</v>
      </c>
      <c r="Q45" s="79">
        <v>201</v>
      </c>
      <c r="R45" s="58">
        <v>1027</v>
      </c>
      <c r="S45" s="883">
        <v>0.19571567672833495</v>
      </c>
      <c r="T45" s="79">
        <v>216</v>
      </c>
      <c r="U45" s="58">
        <v>1052</v>
      </c>
      <c r="V45" s="883">
        <v>0.20532319391634982</v>
      </c>
      <c r="W45" s="79">
        <v>214</v>
      </c>
      <c r="X45" s="58">
        <v>1131</v>
      </c>
      <c r="Y45" s="883">
        <v>0.18921308576480991</v>
      </c>
      <c r="Z45" s="79">
        <v>230</v>
      </c>
      <c r="AA45" s="58">
        <v>1138</v>
      </c>
      <c r="AB45" s="883">
        <v>0.20210896309314588</v>
      </c>
      <c r="AC45" s="79">
        <v>236</v>
      </c>
      <c r="AD45" s="58">
        <v>1165</v>
      </c>
      <c r="AE45" s="884">
        <v>0.20257510729613734</v>
      </c>
      <c r="AG45"/>
    </row>
    <row r="46" spans="1:33">
      <c r="A46" s="392" t="s">
        <v>453</v>
      </c>
      <c r="B46" s="334">
        <v>177</v>
      </c>
      <c r="C46" s="53">
        <v>1370</v>
      </c>
      <c r="D46" s="881">
        <v>0.1291970802919708</v>
      </c>
      <c r="E46" s="334">
        <v>179</v>
      </c>
      <c r="F46" s="53">
        <v>1260</v>
      </c>
      <c r="G46" s="881">
        <v>0.14206349206349206</v>
      </c>
      <c r="H46" s="334">
        <v>192</v>
      </c>
      <c r="I46" s="53">
        <v>1336</v>
      </c>
      <c r="J46" s="881">
        <v>0.1437125748502994</v>
      </c>
      <c r="K46" s="334">
        <v>169</v>
      </c>
      <c r="L46" s="53">
        <v>1317</v>
      </c>
      <c r="M46" s="881">
        <v>0.12832194381169323</v>
      </c>
      <c r="N46" s="334">
        <v>171</v>
      </c>
      <c r="O46" s="53">
        <v>1289</v>
      </c>
      <c r="P46" s="881">
        <v>0.13266097750193948</v>
      </c>
      <c r="Q46" s="334">
        <v>189</v>
      </c>
      <c r="R46" s="53">
        <v>1302</v>
      </c>
      <c r="S46" s="881">
        <v>0.14516129032258066</v>
      </c>
      <c r="T46" s="334">
        <v>186</v>
      </c>
      <c r="U46" s="53">
        <v>1214</v>
      </c>
      <c r="V46" s="881">
        <v>0.15321252059308071</v>
      </c>
      <c r="W46" s="334">
        <v>209</v>
      </c>
      <c r="X46" s="53">
        <v>1225</v>
      </c>
      <c r="Y46" s="881">
        <v>0.17061224489795918</v>
      </c>
      <c r="Z46" s="334">
        <v>201</v>
      </c>
      <c r="AA46" s="53">
        <v>1217</v>
      </c>
      <c r="AB46" s="881">
        <v>0.16516023007395234</v>
      </c>
      <c r="AC46" s="334">
        <v>226</v>
      </c>
      <c r="AD46" s="53">
        <v>1242</v>
      </c>
      <c r="AE46" s="882">
        <v>0.1819645732689211</v>
      </c>
      <c r="AG46"/>
    </row>
    <row r="47" spans="1:33" ht="14.5" thickBot="1">
      <c r="A47" s="1024" t="s">
        <v>454</v>
      </c>
      <c r="B47" s="752">
        <v>209</v>
      </c>
      <c r="C47" s="280">
        <v>3219</v>
      </c>
      <c r="D47" s="885">
        <v>6.4926995961478717E-2</v>
      </c>
      <c r="E47" s="752">
        <v>251</v>
      </c>
      <c r="F47" s="280">
        <v>3480</v>
      </c>
      <c r="G47" s="885">
        <v>7.2126436781609196E-2</v>
      </c>
      <c r="H47" s="752">
        <v>283</v>
      </c>
      <c r="I47" s="280">
        <v>3779</v>
      </c>
      <c r="J47" s="885">
        <v>7.4887536385287112E-2</v>
      </c>
      <c r="K47" s="752">
        <v>293</v>
      </c>
      <c r="L47" s="280">
        <v>3876</v>
      </c>
      <c r="M47" s="885">
        <v>7.559339525283798E-2</v>
      </c>
      <c r="N47" s="752">
        <v>294</v>
      </c>
      <c r="O47" s="280">
        <v>3992</v>
      </c>
      <c r="P47" s="885">
        <v>7.3647294589178361E-2</v>
      </c>
      <c r="Q47" s="752">
        <v>307</v>
      </c>
      <c r="R47" s="280">
        <v>4165</v>
      </c>
      <c r="S47" s="885">
        <v>7.3709483793517411E-2</v>
      </c>
      <c r="T47" s="752">
        <v>332</v>
      </c>
      <c r="U47" s="280">
        <v>4095</v>
      </c>
      <c r="V47" s="885">
        <v>8.1074481074481078E-2</v>
      </c>
      <c r="W47" s="752">
        <v>358</v>
      </c>
      <c r="X47" s="280">
        <v>4270</v>
      </c>
      <c r="Y47" s="885">
        <v>8.3840749414519911E-2</v>
      </c>
      <c r="Z47" s="752">
        <v>349</v>
      </c>
      <c r="AA47" s="280">
        <v>4251</v>
      </c>
      <c r="AB47" s="885">
        <v>8.2098329804751818E-2</v>
      </c>
      <c r="AC47" s="752">
        <v>356</v>
      </c>
      <c r="AD47" s="280">
        <v>4346</v>
      </c>
      <c r="AE47" s="886">
        <v>8.1914404049700879E-2</v>
      </c>
      <c r="AG47"/>
    </row>
    <row r="48" spans="1:33">
      <c r="A48" s="1456" t="s">
        <v>115</v>
      </c>
      <c r="B48" s="53">
        <v>1567</v>
      </c>
      <c r="C48" s="53">
        <v>9632</v>
      </c>
      <c r="D48" s="887">
        <f>B48/C48</f>
        <v>0.16268687707641197</v>
      </c>
      <c r="E48" s="888">
        <v>1600</v>
      </c>
      <c r="F48" s="53">
        <v>9936</v>
      </c>
      <c r="G48" s="887">
        <f>E48/F48</f>
        <v>0.1610305958132045</v>
      </c>
      <c r="H48" s="888">
        <v>1660</v>
      </c>
      <c r="I48" s="53">
        <v>10332</v>
      </c>
      <c r="J48" s="887">
        <f>H48/I48</f>
        <v>0.16066589237320944</v>
      </c>
      <c r="K48" s="888">
        <v>1696</v>
      </c>
      <c r="L48" s="53">
        <v>10558</v>
      </c>
      <c r="M48" s="887">
        <f>K48/L48</f>
        <v>0.16063648418261034</v>
      </c>
      <c r="N48" s="888">
        <v>1729</v>
      </c>
      <c r="O48" s="53">
        <v>10864</v>
      </c>
      <c r="P48" s="887">
        <f>N48/O48</f>
        <v>0.15914948453608246</v>
      </c>
      <c r="Q48" s="888">
        <v>1819</v>
      </c>
      <c r="R48" s="53">
        <v>11198</v>
      </c>
      <c r="S48" s="887">
        <f>Q48/R48</f>
        <v>0.16243972137881765</v>
      </c>
      <c r="T48" s="888">
        <v>1885</v>
      </c>
      <c r="U48" s="53">
        <v>11035</v>
      </c>
      <c r="V48" s="887">
        <f>T48/U48</f>
        <v>0.17082011780697781</v>
      </c>
      <c r="W48" s="888">
        <v>1951</v>
      </c>
      <c r="X48" s="53">
        <v>11500</v>
      </c>
      <c r="Y48" s="887">
        <f>W48/X48</f>
        <v>0.16965217391304349</v>
      </c>
      <c r="Z48" s="888">
        <v>2011</v>
      </c>
      <c r="AA48" s="53">
        <v>11531</v>
      </c>
      <c r="AB48" s="887">
        <f>Z48/AA48</f>
        <v>0.17439944497441678</v>
      </c>
      <c r="AC48" s="888">
        <v>2080</v>
      </c>
      <c r="AD48" s="53">
        <v>11736</v>
      </c>
      <c r="AE48" s="890">
        <f>AC48/AD48</f>
        <v>0.17723244717109748</v>
      </c>
      <c r="AG48"/>
    </row>
    <row r="49" spans="1:33" ht="14" customHeight="1">
      <c r="A49" s="3144" t="s">
        <v>189</v>
      </c>
      <c r="B49" s="3144"/>
      <c r="C49" s="3144"/>
      <c r="D49" s="3144"/>
      <c r="E49" s="3144"/>
      <c r="F49" s="3144"/>
      <c r="G49" s="3144"/>
      <c r="H49" s="3144"/>
      <c r="I49" s="3144"/>
      <c r="J49" s="3144"/>
      <c r="K49" s="3144"/>
      <c r="L49" s="3144"/>
      <c r="M49" s="3144"/>
      <c r="N49" s="3144"/>
      <c r="O49" s="3144"/>
      <c r="P49" s="3144"/>
      <c r="Q49" s="3144"/>
      <c r="R49" s="3144"/>
      <c r="S49" s="3144"/>
      <c r="T49" s="3144"/>
      <c r="U49" s="3144"/>
      <c r="V49" s="3144"/>
      <c r="W49" s="3144"/>
      <c r="X49" s="3144"/>
      <c r="Y49" s="3144"/>
      <c r="Z49" s="3144"/>
      <c r="AA49" s="3144"/>
      <c r="AB49" s="3144"/>
      <c r="AC49" s="3144"/>
      <c r="AD49" s="3144"/>
      <c r="AE49" s="3144"/>
    </row>
    <row r="51" spans="1:33" ht="17.5">
      <c r="A51" s="2454" t="s">
        <v>434</v>
      </c>
      <c r="B51" s="2482">
        <v>2020</v>
      </c>
      <c r="C51" s="2491"/>
      <c r="D51" s="2484"/>
      <c r="E51" s="2482">
        <v>2021</v>
      </c>
      <c r="F51" s="2491"/>
      <c r="G51" s="2484"/>
      <c r="AG51" s="29"/>
    </row>
    <row r="52" spans="1:33" s="433" customFormat="1" ht="17.5" customHeight="1">
      <c r="A52" s="2455"/>
      <c r="B52" s="3145" t="s">
        <v>489</v>
      </c>
      <c r="C52" s="3146"/>
      <c r="D52" s="3147" t="s">
        <v>490</v>
      </c>
      <c r="E52" s="3145" t="s">
        <v>489</v>
      </c>
      <c r="F52" s="3146"/>
      <c r="G52" s="3147" t="s">
        <v>490</v>
      </c>
      <c r="AG52" s="29"/>
    </row>
    <row r="53" spans="1:33" ht="27.5">
      <c r="A53" s="2456"/>
      <c r="B53" s="46" t="s">
        <v>85</v>
      </c>
      <c r="C53" s="1455" t="s">
        <v>491</v>
      </c>
      <c r="D53" s="3148"/>
      <c r="E53" s="708" t="s">
        <v>85</v>
      </c>
      <c r="F53" s="1459" t="s">
        <v>491</v>
      </c>
      <c r="G53" s="3149"/>
      <c r="AG53" s="49"/>
    </row>
    <row r="54" spans="1:33">
      <c r="A54" s="392" t="s">
        <v>437</v>
      </c>
      <c r="B54" s="334">
        <v>38</v>
      </c>
      <c r="C54" s="53">
        <v>80</v>
      </c>
      <c r="D54" s="881">
        <v>0.47499999999999998</v>
      </c>
      <c r="E54" s="337">
        <v>37</v>
      </c>
      <c r="F54" s="337">
        <v>83</v>
      </c>
      <c r="G54" s="1460">
        <v>0.44578313253012047</v>
      </c>
      <c r="I54" s="1461"/>
      <c r="AG54"/>
    </row>
    <row r="55" spans="1:33">
      <c r="A55" s="393" t="s">
        <v>438</v>
      </c>
      <c r="B55" s="329" t="s">
        <v>114</v>
      </c>
      <c r="C55" s="58">
        <v>11</v>
      </c>
      <c r="D55" s="883"/>
      <c r="E55" s="1404" t="s">
        <v>114</v>
      </c>
      <c r="F55" s="1404" t="s">
        <v>114</v>
      </c>
      <c r="G55" s="1462"/>
      <c r="AG55"/>
    </row>
    <row r="56" spans="1:33">
      <c r="A56" s="392" t="s">
        <v>439</v>
      </c>
      <c r="B56" s="332" t="s">
        <v>114</v>
      </c>
      <c r="C56" s="53" t="s">
        <v>240</v>
      </c>
      <c r="D56" s="881"/>
      <c r="E56" s="1401" t="s">
        <v>114</v>
      </c>
      <c r="F56" s="1401" t="s">
        <v>114</v>
      </c>
      <c r="G56" s="1463"/>
      <c r="AG56"/>
    </row>
    <row r="57" spans="1:33">
      <c r="A57" s="393" t="s">
        <v>440</v>
      </c>
      <c r="B57" s="329" t="s">
        <v>114</v>
      </c>
      <c r="C57" s="58">
        <v>23</v>
      </c>
      <c r="D57" s="883"/>
      <c r="E57" s="339">
        <v>13</v>
      </c>
      <c r="F57" s="339">
        <v>34</v>
      </c>
      <c r="G57" s="1464">
        <v>0.38235294117647056</v>
      </c>
      <c r="I57" s="1461"/>
      <c r="AG57"/>
    </row>
    <row r="58" spans="1:33">
      <c r="A58" s="392" t="s">
        <v>441</v>
      </c>
      <c r="B58" s="334">
        <v>15</v>
      </c>
      <c r="C58" s="53">
        <v>73</v>
      </c>
      <c r="D58" s="881">
        <v>0.20547945205479451</v>
      </c>
      <c r="E58" s="337">
        <v>20</v>
      </c>
      <c r="F58" s="337">
        <v>57</v>
      </c>
      <c r="G58" s="1460">
        <v>0.35087719298245612</v>
      </c>
      <c r="I58" s="1461"/>
      <c r="AG58"/>
    </row>
    <row r="59" spans="1:33">
      <c r="A59" s="393" t="s">
        <v>442</v>
      </c>
      <c r="B59" s="79">
        <v>18</v>
      </c>
      <c r="C59" s="58">
        <v>73</v>
      </c>
      <c r="D59" s="883">
        <v>0.24657534246575341</v>
      </c>
      <c r="E59" s="339">
        <v>30</v>
      </c>
      <c r="F59" s="339">
        <v>96</v>
      </c>
      <c r="G59" s="1464">
        <v>0.3125</v>
      </c>
      <c r="I59" s="1461"/>
      <c r="AG59"/>
    </row>
    <row r="60" spans="1:33">
      <c r="A60" s="392" t="s">
        <v>443</v>
      </c>
      <c r="B60" s="334">
        <v>37</v>
      </c>
      <c r="C60" s="53">
        <v>109</v>
      </c>
      <c r="D60" s="881">
        <v>0.33944954128440369</v>
      </c>
      <c r="E60" s="337">
        <v>37</v>
      </c>
      <c r="F60" s="337">
        <v>129</v>
      </c>
      <c r="G60" s="1460">
        <v>0.2868217054263566</v>
      </c>
      <c r="I60" s="1461"/>
      <c r="AG60"/>
    </row>
    <row r="61" spans="1:33">
      <c r="A61" s="393" t="s">
        <v>444</v>
      </c>
      <c r="B61" s="79">
        <v>53</v>
      </c>
      <c r="C61" s="58">
        <v>142</v>
      </c>
      <c r="D61" s="883">
        <v>0.37323943661971831</v>
      </c>
      <c r="E61" s="339">
        <v>46</v>
      </c>
      <c r="F61" s="339">
        <v>175</v>
      </c>
      <c r="G61" s="1464">
        <v>0.26285714285714284</v>
      </c>
      <c r="I61" s="1461"/>
      <c r="AG61"/>
    </row>
    <row r="62" spans="1:33">
      <c r="A62" s="392" t="s">
        <v>445</v>
      </c>
      <c r="B62" s="334">
        <v>50</v>
      </c>
      <c r="C62" s="53">
        <v>185</v>
      </c>
      <c r="D62" s="881">
        <v>0.27027027027027029</v>
      </c>
      <c r="E62" s="337">
        <v>61</v>
      </c>
      <c r="F62" s="337">
        <v>211</v>
      </c>
      <c r="G62" s="1460">
        <v>0.2890995260663507</v>
      </c>
      <c r="I62" s="1461"/>
      <c r="AG62"/>
    </row>
    <row r="63" spans="1:33">
      <c r="A63" s="393" t="s">
        <v>446</v>
      </c>
      <c r="B63" s="79">
        <v>90</v>
      </c>
      <c r="C63" s="58">
        <v>258</v>
      </c>
      <c r="D63" s="883">
        <v>0.34883720930232559</v>
      </c>
      <c r="E63" s="339">
        <v>83</v>
      </c>
      <c r="F63" s="339">
        <v>276</v>
      </c>
      <c r="G63" s="1464">
        <v>0.30072463768115942</v>
      </c>
      <c r="I63" s="1461"/>
      <c r="AG63"/>
    </row>
    <row r="64" spans="1:33">
      <c r="A64" s="392" t="s">
        <v>447</v>
      </c>
      <c r="B64" s="334">
        <v>108</v>
      </c>
      <c r="C64" s="53">
        <v>384</v>
      </c>
      <c r="D64" s="881">
        <v>0.28125</v>
      </c>
      <c r="E64" s="337">
        <v>133</v>
      </c>
      <c r="F64" s="337">
        <v>459</v>
      </c>
      <c r="G64" s="1460">
        <v>0.289760348583878</v>
      </c>
      <c r="I64" s="1461"/>
      <c r="AG64"/>
    </row>
    <row r="65" spans="1:33">
      <c r="A65" s="393" t="s">
        <v>448</v>
      </c>
      <c r="B65" s="79">
        <v>169</v>
      </c>
      <c r="C65" s="58">
        <v>592</v>
      </c>
      <c r="D65" s="883">
        <v>0.28547297297297297</v>
      </c>
      <c r="E65" s="339">
        <v>195</v>
      </c>
      <c r="F65" s="339">
        <v>664</v>
      </c>
      <c r="G65" s="1464">
        <v>0.29367469879518071</v>
      </c>
      <c r="I65" s="1461"/>
      <c r="AG65"/>
    </row>
    <row r="66" spans="1:33">
      <c r="A66" s="392" t="s">
        <v>449</v>
      </c>
      <c r="B66" s="334">
        <v>201</v>
      </c>
      <c r="C66" s="53">
        <v>839</v>
      </c>
      <c r="D66" s="881">
        <v>0.2395709177592372</v>
      </c>
      <c r="E66" s="337">
        <v>231</v>
      </c>
      <c r="F66" s="337">
        <v>949</v>
      </c>
      <c r="G66" s="1460">
        <v>0.24341412012644889</v>
      </c>
      <c r="I66" s="1461"/>
      <c r="AG66"/>
    </row>
    <row r="67" spans="1:33">
      <c r="A67" s="393" t="s">
        <v>450</v>
      </c>
      <c r="B67" s="79">
        <v>218</v>
      </c>
      <c r="C67" s="58">
        <v>1049</v>
      </c>
      <c r="D67" s="883">
        <v>0.20781696854146806</v>
      </c>
      <c r="E67" s="339">
        <v>270</v>
      </c>
      <c r="F67" s="339">
        <v>1197</v>
      </c>
      <c r="G67" s="1464">
        <v>0.22556390977443608</v>
      </c>
      <c r="I67" s="1461"/>
      <c r="AG67"/>
    </row>
    <row r="68" spans="1:33">
      <c r="A68" s="392" t="s">
        <v>451</v>
      </c>
      <c r="B68" s="334">
        <v>262</v>
      </c>
      <c r="C68" s="53">
        <v>1308</v>
      </c>
      <c r="D68" s="881">
        <v>0.20030581039755352</v>
      </c>
      <c r="E68" s="337">
        <v>264</v>
      </c>
      <c r="F68" s="337">
        <v>1361</v>
      </c>
      <c r="G68" s="1460">
        <v>0.19397501836884642</v>
      </c>
      <c r="I68" s="1461"/>
      <c r="AG68"/>
    </row>
    <row r="69" spans="1:33">
      <c r="A69" s="393" t="s">
        <v>452</v>
      </c>
      <c r="B69" s="79">
        <v>256</v>
      </c>
      <c r="C69" s="58">
        <v>1271</v>
      </c>
      <c r="D69" s="883">
        <v>0.2014162077104642</v>
      </c>
      <c r="E69" s="339">
        <v>266</v>
      </c>
      <c r="F69" s="339">
        <v>1362</v>
      </c>
      <c r="G69" s="1464">
        <v>0.19530102790014683</v>
      </c>
      <c r="I69" s="1461"/>
      <c r="AG69"/>
    </row>
    <row r="70" spans="1:33">
      <c r="A70" s="392" t="s">
        <v>453</v>
      </c>
      <c r="B70" s="334">
        <v>229</v>
      </c>
      <c r="C70" s="53">
        <v>1295</v>
      </c>
      <c r="D70" s="881">
        <v>0.17683397683397684</v>
      </c>
      <c r="E70" s="337">
        <v>236</v>
      </c>
      <c r="F70" s="337">
        <v>1386</v>
      </c>
      <c r="G70" s="1460">
        <v>0.17027417027417027</v>
      </c>
      <c r="I70" s="1461"/>
      <c r="AG70"/>
    </row>
    <row r="71" spans="1:33" ht="14.5" thickBot="1">
      <c r="A71" s="1024" t="s">
        <v>454</v>
      </c>
      <c r="B71" s="752">
        <v>398</v>
      </c>
      <c r="C71" s="280">
        <v>4324</v>
      </c>
      <c r="D71" s="885">
        <v>9.2044403330249769E-2</v>
      </c>
      <c r="E71" s="1465">
        <v>373</v>
      </c>
      <c r="F71" s="1466">
        <v>4426</v>
      </c>
      <c r="G71" s="1467">
        <v>8.4274740171712603E-2</v>
      </c>
      <c r="I71" s="1461"/>
      <c r="AG71"/>
    </row>
    <row r="72" spans="1:33">
      <c r="A72" s="1456" t="s">
        <v>115</v>
      </c>
      <c r="B72" s="53">
        <v>2159</v>
      </c>
      <c r="C72" s="891">
        <v>12027</v>
      </c>
      <c r="D72" s="459">
        <f>B72/C72</f>
        <v>0.1795127629500291</v>
      </c>
      <c r="E72" s="1413">
        <v>2300</v>
      </c>
      <c r="F72" s="1413">
        <v>12877</v>
      </c>
      <c r="G72" s="1468">
        <v>0.17861303098547798</v>
      </c>
      <c r="I72" s="1461"/>
      <c r="AG72"/>
    </row>
    <row r="73" spans="1:33">
      <c r="A73" s="1469" t="s">
        <v>189</v>
      </c>
    </row>
  </sheetData>
  <mergeCells count="72">
    <mergeCell ref="A1:AE1"/>
    <mergeCell ref="A3:A5"/>
    <mergeCell ref="B3:D3"/>
    <mergeCell ref="E3:G3"/>
    <mergeCell ref="H3:J3"/>
    <mergeCell ref="K3:M3"/>
    <mergeCell ref="N3:P3"/>
    <mergeCell ref="Q3:S3"/>
    <mergeCell ref="T3:V3"/>
    <mergeCell ref="W3:Y3"/>
    <mergeCell ref="Z3:AB3"/>
    <mergeCell ref="AC3:AE3"/>
    <mergeCell ref="B4:C4"/>
    <mergeCell ref="D4:D5"/>
    <mergeCell ref="E4:F4"/>
    <mergeCell ref="G4:G5"/>
    <mergeCell ref="H4:I4"/>
    <mergeCell ref="J4:J5"/>
    <mergeCell ref="K4:L4"/>
    <mergeCell ref="M4:M5"/>
    <mergeCell ref="AE4:AE5"/>
    <mergeCell ref="N4:O4"/>
    <mergeCell ref="P4:P5"/>
    <mergeCell ref="Q4:R4"/>
    <mergeCell ref="S4:S5"/>
    <mergeCell ref="T4:U4"/>
    <mergeCell ref="V4:V5"/>
    <mergeCell ref="W4:X4"/>
    <mergeCell ref="Y4:Y5"/>
    <mergeCell ref="Z4:AA4"/>
    <mergeCell ref="AB4:AB5"/>
    <mergeCell ref="AC4:AD4"/>
    <mergeCell ref="A25:AE25"/>
    <mergeCell ref="A27:A29"/>
    <mergeCell ref="B27:D27"/>
    <mergeCell ref="E27:G27"/>
    <mergeCell ref="H27:J27"/>
    <mergeCell ref="K27:M27"/>
    <mergeCell ref="N27:P27"/>
    <mergeCell ref="Q27:S27"/>
    <mergeCell ref="T27:V27"/>
    <mergeCell ref="W27:Y27"/>
    <mergeCell ref="Z27:AB27"/>
    <mergeCell ref="AC27:AE27"/>
    <mergeCell ref="B28:C28"/>
    <mergeCell ref="D28:D29"/>
    <mergeCell ref="E28:F28"/>
    <mergeCell ref="G28:G29"/>
    <mergeCell ref="H28:I28"/>
    <mergeCell ref="J28:J29"/>
    <mergeCell ref="K28:L28"/>
    <mergeCell ref="M28:M29"/>
    <mergeCell ref="AE28:AE29"/>
    <mergeCell ref="N28:O28"/>
    <mergeCell ref="P28:P29"/>
    <mergeCell ref="Q28:R28"/>
    <mergeCell ref="S28:S29"/>
    <mergeCell ref="T28:U28"/>
    <mergeCell ref="V28:V29"/>
    <mergeCell ref="W28:X28"/>
    <mergeCell ref="Y28:Y29"/>
    <mergeCell ref="Z28:AA28"/>
    <mergeCell ref="AB28:AB29"/>
    <mergeCell ref="AC28:AD28"/>
    <mergeCell ref="A49:AE49"/>
    <mergeCell ref="A51:A53"/>
    <mergeCell ref="B51:D51"/>
    <mergeCell ref="B52:C52"/>
    <mergeCell ref="D52:D53"/>
    <mergeCell ref="E51:G51"/>
    <mergeCell ref="E52:F52"/>
    <mergeCell ref="G52:G53"/>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02E48-7FAA-4B62-A911-9C0CE425E69D}">
  <dimension ref="A1:X47"/>
  <sheetViews>
    <sheetView workbookViewId="0">
      <selection sqref="A1:XFD1048576"/>
    </sheetView>
  </sheetViews>
  <sheetFormatPr defaultColWidth="9" defaultRowHeight="14"/>
  <cols>
    <col min="1" max="1" width="54.6640625" style="316" customWidth="1"/>
    <col min="2" max="21" width="9.58203125" style="270" customWidth="1"/>
    <col min="22" max="22" width="9.58203125" style="269" customWidth="1"/>
    <col min="23" max="23" width="9.58203125" style="270" customWidth="1"/>
    <col min="24" max="16384" width="9" style="270"/>
  </cols>
  <sheetData>
    <row r="1" spans="1:24" ht="25">
      <c r="A1" s="2690" t="s">
        <v>1199</v>
      </c>
      <c r="B1" s="2690"/>
      <c r="C1" s="2690"/>
      <c r="D1" s="2690"/>
      <c r="E1" s="2690"/>
      <c r="F1" s="2690"/>
      <c r="G1" s="2690"/>
      <c r="H1" s="2690"/>
      <c r="I1" s="2690"/>
      <c r="J1" s="2690"/>
      <c r="K1" s="2690"/>
      <c r="L1" s="2690"/>
      <c r="M1" s="2690"/>
      <c r="N1" s="2690"/>
      <c r="O1" s="2690"/>
      <c r="P1" s="2690"/>
      <c r="Q1" s="2690"/>
      <c r="R1" s="2690"/>
      <c r="S1" s="2690"/>
      <c r="T1" s="2690"/>
      <c r="U1" s="2690"/>
      <c r="V1" s="2690"/>
      <c r="W1" s="2690"/>
      <c r="X1" s="892"/>
    </row>
    <row r="3" spans="1:24" ht="17.5" customHeight="1">
      <c r="A3" s="3156" t="s">
        <v>492</v>
      </c>
      <c r="B3" s="2695" t="s">
        <v>493</v>
      </c>
      <c r="C3" s="2696"/>
      <c r="D3" s="2696"/>
      <c r="E3" s="2696"/>
      <c r="F3" s="2696"/>
      <c r="G3" s="2696"/>
      <c r="H3" s="2696"/>
      <c r="I3" s="2696"/>
      <c r="J3" s="2696"/>
      <c r="K3" s="2696"/>
      <c r="L3" s="2696"/>
      <c r="M3" s="2696"/>
      <c r="N3" s="2696"/>
      <c r="O3" s="2696"/>
      <c r="P3" s="2696"/>
      <c r="Q3" s="2696"/>
      <c r="R3" s="2696"/>
      <c r="S3" s="2696"/>
      <c r="T3" s="2696"/>
      <c r="U3" s="2696"/>
      <c r="V3" s="2696"/>
      <c r="W3" s="2696"/>
      <c r="X3" s="40"/>
    </row>
    <row r="4" spans="1:24" ht="20">
      <c r="A4" s="3157"/>
      <c r="B4" s="893">
        <v>2000</v>
      </c>
      <c r="C4" s="894">
        <v>2001</v>
      </c>
      <c r="D4" s="894">
        <v>2002</v>
      </c>
      <c r="E4" s="894">
        <v>2003</v>
      </c>
      <c r="F4" s="894">
        <v>2004</v>
      </c>
      <c r="G4" s="894">
        <v>2005</v>
      </c>
      <c r="H4" s="894">
        <v>2006</v>
      </c>
      <c r="I4" s="894">
        <v>2007</v>
      </c>
      <c r="J4" s="894">
        <v>2008</v>
      </c>
      <c r="K4" s="894">
        <v>2009</v>
      </c>
      <c r="L4" s="894">
        <v>2010</v>
      </c>
      <c r="M4" s="894">
        <v>2011</v>
      </c>
      <c r="N4" s="894">
        <v>2012</v>
      </c>
      <c r="O4" s="894">
        <v>2013</v>
      </c>
      <c r="P4" s="894">
        <v>2014</v>
      </c>
      <c r="Q4" s="895">
        <v>2015</v>
      </c>
      <c r="R4" s="896">
        <v>2016</v>
      </c>
      <c r="S4" s="896">
        <v>2017</v>
      </c>
      <c r="T4" s="896">
        <v>2018</v>
      </c>
      <c r="U4" s="896">
        <v>2019</v>
      </c>
      <c r="V4" s="906">
        <v>2020</v>
      </c>
      <c r="W4" s="1470">
        <v>2021</v>
      </c>
      <c r="X4" s="40"/>
    </row>
    <row r="5" spans="1:24">
      <c r="A5" s="897" t="s">
        <v>494</v>
      </c>
      <c r="B5" s="898" t="s">
        <v>114</v>
      </c>
      <c r="C5" s="444" t="s">
        <v>114</v>
      </c>
      <c r="D5" s="444" t="s">
        <v>114</v>
      </c>
      <c r="E5" s="444" t="s">
        <v>114</v>
      </c>
      <c r="F5" s="444" t="s">
        <v>114</v>
      </c>
      <c r="G5" s="444" t="s">
        <v>114</v>
      </c>
      <c r="H5" s="444" t="s">
        <v>114</v>
      </c>
      <c r="I5" s="444" t="s">
        <v>114</v>
      </c>
      <c r="J5" s="444" t="s">
        <v>114</v>
      </c>
      <c r="K5" s="444" t="s">
        <v>114</v>
      </c>
      <c r="L5" s="444" t="s">
        <v>114</v>
      </c>
      <c r="M5" s="444" t="s">
        <v>114</v>
      </c>
      <c r="N5" s="444" t="s">
        <v>114</v>
      </c>
      <c r="O5" s="444" t="s">
        <v>114</v>
      </c>
      <c r="P5" s="444" t="s">
        <v>114</v>
      </c>
      <c r="Q5" s="444" t="s">
        <v>114</v>
      </c>
      <c r="R5" s="444" t="s">
        <v>114</v>
      </c>
      <c r="S5" s="444" t="s">
        <v>114</v>
      </c>
      <c r="T5" s="444" t="s">
        <v>114</v>
      </c>
      <c r="U5" s="444" t="s">
        <v>114</v>
      </c>
      <c r="V5" s="1471">
        <v>10</v>
      </c>
      <c r="W5" s="1401" t="s">
        <v>114</v>
      </c>
      <c r="X5" s="269"/>
    </row>
    <row r="6" spans="1:24">
      <c r="A6" s="899" t="s">
        <v>495</v>
      </c>
      <c r="B6" s="494">
        <v>0</v>
      </c>
      <c r="C6" s="436">
        <v>0</v>
      </c>
      <c r="D6" s="436">
        <v>0</v>
      </c>
      <c r="E6" s="436" t="s">
        <v>114</v>
      </c>
      <c r="F6" s="436">
        <v>0</v>
      </c>
      <c r="G6" s="436">
        <v>0</v>
      </c>
      <c r="H6" s="436">
        <v>0</v>
      </c>
      <c r="I6" s="436">
        <v>0</v>
      </c>
      <c r="J6" s="436">
        <v>0</v>
      </c>
      <c r="K6" s="436">
        <v>0</v>
      </c>
      <c r="L6" s="436">
        <v>0</v>
      </c>
      <c r="M6" s="445" t="s">
        <v>114</v>
      </c>
      <c r="N6" s="436">
        <v>0</v>
      </c>
      <c r="O6" s="436">
        <v>0</v>
      </c>
      <c r="P6" s="436">
        <v>0</v>
      </c>
      <c r="Q6" s="436">
        <v>0</v>
      </c>
      <c r="R6" s="436">
        <v>0</v>
      </c>
      <c r="S6" s="436">
        <v>0</v>
      </c>
      <c r="T6" s="436">
        <v>0</v>
      </c>
      <c r="U6" s="445" t="s">
        <v>114</v>
      </c>
      <c r="V6" s="1472">
        <v>0</v>
      </c>
      <c r="W6" s="1404" t="s">
        <v>114</v>
      </c>
      <c r="X6" s="269"/>
    </row>
    <row r="7" spans="1:24">
      <c r="A7" s="900" t="s">
        <v>496</v>
      </c>
      <c r="B7" s="492">
        <v>0</v>
      </c>
      <c r="C7" s="425">
        <v>0</v>
      </c>
      <c r="D7" s="425">
        <v>0</v>
      </c>
      <c r="E7" s="425">
        <v>0</v>
      </c>
      <c r="F7" s="425">
        <v>0</v>
      </c>
      <c r="G7" s="425">
        <v>0</v>
      </c>
      <c r="H7" s="425">
        <v>0</v>
      </c>
      <c r="I7" s="425">
        <v>0</v>
      </c>
      <c r="J7" s="425">
        <v>0</v>
      </c>
      <c r="K7" s="425">
        <v>0</v>
      </c>
      <c r="L7" s="425">
        <v>0</v>
      </c>
      <c r="M7" s="425">
        <v>0</v>
      </c>
      <c r="N7" s="425">
        <v>0</v>
      </c>
      <c r="O7" s="425">
        <v>0</v>
      </c>
      <c r="P7" s="425">
        <v>0</v>
      </c>
      <c r="Q7" s="425">
        <v>0</v>
      </c>
      <c r="R7" s="425">
        <v>0</v>
      </c>
      <c r="S7" s="425">
        <v>0</v>
      </c>
      <c r="T7" s="425">
        <v>0</v>
      </c>
      <c r="U7" s="425">
        <v>0</v>
      </c>
      <c r="V7" s="1471">
        <v>0</v>
      </c>
      <c r="W7" s="337">
        <v>0</v>
      </c>
      <c r="X7" s="269"/>
    </row>
    <row r="8" spans="1:24">
      <c r="A8" s="899" t="s">
        <v>497</v>
      </c>
      <c r="B8" s="494">
        <v>116</v>
      </c>
      <c r="C8" s="436">
        <v>101</v>
      </c>
      <c r="D8" s="436">
        <v>98</v>
      </c>
      <c r="E8" s="436">
        <v>113</v>
      </c>
      <c r="F8" s="436">
        <v>91</v>
      </c>
      <c r="G8" s="436">
        <v>106</v>
      </c>
      <c r="H8" s="436">
        <v>107</v>
      </c>
      <c r="I8" s="436">
        <v>89</v>
      </c>
      <c r="J8" s="436">
        <v>94</v>
      </c>
      <c r="K8" s="436">
        <v>90</v>
      </c>
      <c r="L8" s="436">
        <v>84</v>
      </c>
      <c r="M8" s="436">
        <v>81</v>
      </c>
      <c r="N8" s="436">
        <v>76</v>
      </c>
      <c r="O8" s="436">
        <v>84</v>
      </c>
      <c r="P8" s="436">
        <v>93</v>
      </c>
      <c r="Q8" s="436">
        <v>72</v>
      </c>
      <c r="R8" s="436">
        <v>81</v>
      </c>
      <c r="S8" s="436">
        <v>69</v>
      </c>
      <c r="T8" s="436">
        <v>57</v>
      </c>
      <c r="U8" s="436">
        <v>78</v>
      </c>
      <c r="V8" s="1472">
        <v>76</v>
      </c>
      <c r="W8" s="339">
        <v>53</v>
      </c>
      <c r="X8" s="269"/>
    </row>
    <row r="9" spans="1:24">
      <c r="A9" s="900" t="s">
        <v>498</v>
      </c>
      <c r="B9" s="492">
        <v>198</v>
      </c>
      <c r="C9" s="425">
        <v>214</v>
      </c>
      <c r="D9" s="425">
        <v>230</v>
      </c>
      <c r="E9" s="425">
        <v>239</v>
      </c>
      <c r="F9" s="425">
        <v>203</v>
      </c>
      <c r="G9" s="425">
        <v>213</v>
      </c>
      <c r="H9" s="425">
        <v>210</v>
      </c>
      <c r="I9" s="425">
        <v>233</v>
      </c>
      <c r="J9" s="425">
        <v>197</v>
      </c>
      <c r="K9" s="425">
        <v>212</v>
      </c>
      <c r="L9" s="425">
        <v>212</v>
      </c>
      <c r="M9" s="425">
        <v>237</v>
      </c>
      <c r="N9" s="425">
        <v>230</v>
      </c>
      <c r="O9" s="425">
        <v>243</v>
      </c>
      <c r="P9" s="425">
        <v>245</v>
      </c>
      <c r="Q9" s="425">
        <v>192</v>
      </c>
      <c r="R9" s="425">
        <v>227</v>
      </c>
      <c r="S9" s="425">
        <v>227</v>
      </c>
      <c r="T9" s="425">
        <v>218</v>
      </c>
      <c r="U9" s="425">
        <v>254</v>
      </c>
      <c r="V9" s="1471">
        <v>227</v>
      </c>
      <c r="W9" s="337">
        <v>255</v>
      </c>
      <c r="X9" s="269"/>
    </row>
    <row r="10" spans="1:24">
      <c r="A10" s="899" t="s">
        <v>499</v>
      </c>
      <c r="B10" s="494">
        <v>130</v>
      </c>
      <c r="C10" s="436">
        <v>138</v>
      </c>
      <c r="D10" s="436">
        <v>137</v>
      </c>
      <c r="E10" s="436">
        <v>145</v>
      </c>
      <c r="F10" s="436">
        <v>170</v>
      </c>
      <c r="G10" s="436">
        <v>151</v>
      </c>
      <c r="H10" s="436">
        <v>150</v>
      </c>
      <c r="I10" s="436">
        <v>156</v>
      </c>
      <c r="J10" s="436">
        <v>181</v>
      </c>
      <c r="K10" s="436">
        <v>179</v>
      </c>
      <c r="L10" s="436">
        <v>170</v>
      </c>
      <c r="M10" s="436">
        <v>189</v>
      </c>
      <c r="N10" s="436">
        <v>203</v>
      </c>
      <c r="O10" s="436">
        <v>178</v>
      </c>
      <c r="P10" s="436">
        <v>202</v>
      </c>
      <c r="Q10" s="436">
        <v>214</v>
      </c>
      <c r="R10" s="436">
        <v>193</v>
      </c>
      <c r="S10" s="436">
        <v>215</v>
      </c>
      <c r="T10" s="436">
        <v>195</v>
      </c>
      <c r="U10" s="436">
        <v>207</v>
      </c>
      <c r="V10" s="1472">
        <v>222</v>
      </c>
      <c r="W10" s="339">
        <v>212</v>
      </c>
      <c r="X10" s="269"/>
    </row>
    <row r="11" spans="1:24">
      <c r="A11" s="900" t="s">
        <v>500</v>
      </c>
      <c r="B11" s="492">
        <v>452</v>
      </c>
      <c r="C11" s="425">
        <v>489</v>
      </c>
      <c r="D11" s="425">
        <v>427</v>
      </c>
      <c r="E11" s="425">
        <v>511</v>
      </c>
      <c r="F11" s="425">
        <v>536</v>
      </c>
      <c r="G11" s="425">
        <v>568</v>
      </c>
      <c r="H11" s="425">
        <v>567</v>
      </c>
      <c r="I11" s="425">
        <v>540</v>
      </c>
      <c r="J11" s="425">
        <v>554</v>
      </c>
      <c r="K11" s="425">
        <v>540</v>
      </c>
      <c r="L11" s="425">
        <v>550</v>
      </c>
      <c r="M11" s="425">
        <v>538</v>
      </c>
      <c r="N11" s="425">
        <v>489</v>
      </c>
      <c r="O11" s="425">
        <v>557</v>
      </c>
      <c r="P11" s="425">
        <v>565</v>
      </c>
      <c r="Q11" s="425">
        <v>593</v>
      </c>
      <c r="R11" s="425">
        <v>544</v>
      </c>
      <c r="S11" s="425">
        <v>542</v>
      </c>
      <c r="T11" s="425">
        <v>519</v>
      </c>
      <c r="U11" s="425">
        <v>539</v>
      </c>
      <c r="V11" s="1471">
        <v>478</v>
      </c>
      <c r="W11" s="337">
        <v>498</v>
      </c>
      <c r="X11" s="269"/>
    </row>
    <row r="12" spans="1:24">
      <c r="A12" s="899" t="s">
        <v>501</v>
      </c>
      <c r="B12" s="494">
        <v>123</v>
      </c>
      <c r="C12" s="436">
        <v>140</v>
      </c>
      <c r="D12" s="436">
        <v>113</v>
      </c>
      <c r="E12" s="436">
        <v>122</v>
      </c>
      <c r="F12" s="436">
        <v>123</v>
      </c>
      <c r="G12" s="436">
        <v>155</v>
      </c>
      <c r="H12" s="436">
        <v>145</v>
      </c>
      <c r="I12" s="436">
        <v>132</v>
      </c>
      <c r="J12" s="436">
        <v>130</v>
      </c>
      <c r="K12" s="436">
        <v>130</v>
      </c>
      <c r="L12" s="436">
        <v>126</v>
      </c>
      <c r="M12" s="436">
        <v>113</v>
      </c>
      <c r="N12" s="436">
        <v>140</v>
      </c>
      <c r="O12" s="436">
        <v>141</v>
      </c>
      <c r="P12" s="436">
        <v>161</v>
      </c>
      <c r="Q12" s="436">
        <v>185</v>
      </c>
      <c r="R12" s="436">
        <v>140</v>
      </c>
      <c r="S12" s="436">
        <v>159</v>
      </c>
      <c r="T12" s="436">
        <v>161</v>
      </c>
      <c r="U12" s="436">
        <v>193</v>
      </c>
      <c r="V12" s="1472">
        <v>159</v>
      </c>
      <c r="W12" s="339">
        <v>171</v>
      </c>
      <c r="X12" s="269"/>
    </row>
    <row r="13" spans="1:24">
      <c r="A13" s="900" t="s">
        <v>502</v>
      </c>
      <c r="B13" s="492">
        <v>88</v>
      </c>
      <c r="C13" s="425">
        <v>97</v>
      </c>
      <c r="D13" s="425">
        <v>85</v>
      </c>
      <c r="E13" s="425">
        <v>94</v>
      </c>
      <c r="F13" s="425">
        <v>100</v>
      </c>
      <c r="G13" s="425">
        <v>89</v>
      </c>
      <c r="H13" s="425">
        <v>98</v>
      </c>
      <c r="I13" s="425">
        <v>102</v>
      </c>
      <c r="J13" s="425">
        <v>78</v>
      </c>
      <c r="K13" s="425">
        <v>100</v>
      </c>
      <c r="L13" s="425">
        <v>112</v>
      </c>
      <c r="M13" s="425">
        <v>114</v>
      </c>
      <c r="N13" s="425">
        <v>87</v>
      </c>
      <c r="O13" s="425">
        <v>98</v>
      </c>
      <c r="P13" s="425">
        <v>93</v>
      </c>
      <c r="Q13" s="425">
        <v>110</v>
      </c>
      <c r="R13" s="425">
        <v>109</v>
      </c>
      <c r="S13" s="425">
        <v>96</v>
      </c>
      <c r="T13" s="425">
        <v>106</v>
      </c>
      <c r="U13" s="425">
        <v>121</v>
      </c>
      <c r="V13" s="1471">
        <v>125</v>
      </c>
      <c r="W13" s="337">
        <v>148</v>
      </c>
      <c r="X13" s="269"/>
    </row>
    <row r="14" spans="1:24">
      <c r="A14" s="899" t="s">
        <v>503</v>
      </c>
      <c r="B14" s="494">
        <v>118</v>
      </c>
      <c r="C14" s="436">
        <v>111</v>
      </c>
      <c r="D14" s="436">
        <v>101</v>
      </c>
      <c r="E14" s="436">
        <v>114</v>
      </c>
      <c r="F14" s="436">
        <v>113</v>
      </c>
      <c r="G14" s="436">
        <v>114</v>
      </c>
      <c r="H14" s="436">
        <v>84</v>
      </c>
      <c r="I14" s="436">
        <v>107</v>
      </c>
      <c r="J14" s="436">
        <v>109</v>
      </c>
      <c r="K14" s="436">
        <v>113</v>
      </c>
      <c r="L14" s="436">
        <v>106</v>
      </c>
      <c r="M14" s="436">
        <v>99</v>
      </c>
      <c r="N14" s="436">
        <v>93</v>
      </c>
      <c r="O14" s="436">
        <v>91</v>
      </c>
      <c r="P14" s="436">
        <v>112</v>
      </c>
      <c r="Q14" s="436">
        <v>127</v>
      </c>
      <c r="R14" s="436">
        <v>120</v>
      </c>
      <c r="S14" s="436">
        <v>127</v>
      </c>
      <c r="T14" s="436">
        <v>144</v>
      </c>
      <c r="U14" s="436">
        <v>108</v>
      </c>
      <c r="V14" s="1472">
        <v>163</v>
      </c>
      <c r="W14" s="339">
        <v>151</v>
      </c>
      <c r="X14" s="269"/>
    </row>
    <row r="15" spans="1:24">
      <c r="A15" s="900" t="s">
        <v>504</v>
      </c>
      <c r="B15" s="492">
        <v>77</v>
      </c>
      <c r="C15" s="425">
        <v>75</v>
      </c>
      <c r="D15" s="425">
        <v>67</v>
      </c>
      <c r="E15" s="425">
        <v>80</v>
      </c>
      <c r="F15" s="425">
        <v>72</v>
      </c>
      <c r="G15" s="425">
        <v>67</v>
      </c>
      <c r="H15" s="425">
        <v>82</v>
      </c>
      <c r="I15" s="425">
        <v>96</v>
      </c>
      <c r="J15" s="425">
        <v>84</v>
      </c>
      <c r="K15" s="425">
        <v>100</v>
      </c>
      <c r="L15" s="425">
        <v>89</v>
      </c>
      <c r="M15" s="425">
        <v>81</v>
      </c>
      <c r="N15" s="425">
        <v>103</v>
      </c>
      <c r="O15" s="425">
        <v>106</v>
      </c>
      <c r="P15" s="425">
        <v>117</v>
      </c>
      <c r="Q15" s="425">
        <v>110</v>
      </c>
      <c r="R15" s="425">
        <v>108</v>
      </c>
      <c r="S15" s="425">
        <v>101</v>
      </c>
      <c r="T15" s="425">
        <v>107</v>
      </c>
      <c r="U15" s="425">
        <v>112</v>
      </c>
      <c r="V15" s="1471">
        <v>119</v>
      </c>
      <c r="W15" s="337">
        <v>103</v>
      </c>
      <c r="X15" s="269"/>
    </row>
    <row r="16" spans="1:24">
      <c r="A16" s="899" t="s">
        <v>505</v>
      </c>
      <c r="B16" s="494">
        <v>73</v>
      </c>
      <c r="C16" s="436">
        <v>76</v>
      </c>
      <c r="D16" s="436">
        <v>73</v>
      </c>
      <c r="E16" s="436">
        <v>94</v>
      </c>
      <c r="F16" s="436">
        <v>77</v>
      </c>
      <c r="G16" s="436">
        <v>77</v>
      </c>
      <c r="H16" s="436">
        <v>77</v>
      </c>
      <c r="I16" s="436">
        <v>91</v>
      </c>
      <c r="J16" s="436">
        <v>90</v>
      </c>
      <c r="K16" s="436">
        <v>83</v>
      </c>
      <c r="L16" s="436">
        <v>81</v>
      </c>
      <c r="M16" s="436">
        <v>99</v>
      </c>
      <c r="N16" s="436">
        <v>109</v>
      </c>
      <c r="O16" s="436">
        <v>71</v>
      </c>
      <c r="P16" s="436">
        <v>81</v>
      </c>
      <c r="Q16" s="436">
        <v>85</v>
      </c>
      <c r="R16" s="436">
        <v>80</v>
      </c>
      <c r="S16" s="436">
        <v>87</v>
      </c>
      <c r="T16" s="436">
        <v>92</v>
      </c>
      <c r="U16" s="436">
        <v>107</v>
      </c>
      <c r="V16" s="1472">
        <v>83</v>
      </c>
      <c r="W16" s="339">
        <v>101</v>
      </c>
      <c r="X16" s="269"/>
    </row>
    <row r="17" spans="1:24">
      <c r="A17" s="900" t="s">
        <v>380</v>
      </c>
      <c r="B17" s="492">
        <v>77</v>
      </c>
      <c r="C17" s="425">
        <v>79</v>
      </c>
      <c r="D17" s="425">
        <v>93</v>
      </c>
      <c r="E17" s="425">
        <v>76</v>
      </c>
      <c r="F17" s="425">
        <v>63</v>
      </c>
      <c r="G17" s="425">
        <v>67</v>
      </c>
      <c r="H17" s="425">
        <v>78</v>
      </c>
      <c r="I17" s="425">
        <v>68</v>
      </c>
      <c r="J17" s="425">
        <v>79</v>
      </c>
      <c r="K17" s="425">
        <v>73</v>
      </c>
      <c r="L17" s="425">
        <v>93</v>
      </c>
      <c r="M17" s="425">
        <v>90</v>
      </c>
      <c r="N17" s="425">
        <v>77</v>
      </c>
      <c r="O17" s="425">
        <v>75</v>
      </c>
      <c r="P17" s="425">
        <v>70</v>
      </c>
      <c r="Q17" s="425">
        <v>83</v>
      </c>
      <c r="R17" s="425">
        <v>82</v>
      </c>
      <c r="S17" s="425">
        <v>90</v>
      </c>
      <c r="T17" s="425">
        <v>76</v>
      </c>
      <c r="U17" s="425">
        <v>68</v>
      </c>
      <c r="V17" s="1471">
        <v>89</v>
      </c>
      <c r="W17" s="337">
        <v>88</v>
      </c>
      <c r="X17" s="269"/>
    </row>
    <row r="18" spans="1:24">
      <c r="A18" s="899" t="s">
        <v>506</v>
      </c>
      <c r="B18" s="494">
        <v>502</v>
      </c>
      <c r="C18" s="436">
        <v>544</v>
      </c>
      <c r="D18" s="436">
        <v>536</v>
      </c>
      <c r="E18" s="436">
        <v>565</v>
      </c>
      <c r="F18" s="436">
        <v>572</v>
      </c>
      <c r="G18" s="436">
        <v>577</v>
      </c>
      <c r="H18" s="436">
        <v>570</v>
      </c>
      <c r="I18" s="436">
        <v>600</v>
      </c>
      <c r="J18" s="436">
        <v>586</v>
      </c>
      <c r="K18" s="436">
        <v>596</v>
      </c>
      <c r="L18" s="436">
        <v>623</v>
      </c>
      <c r="M18" s="436">
        <v>638</v>
      </c>
      <c r="N18" s="436">
        <v>678</v>
      </c>
      <c r="O18" s="436">
        <v>672</v>
      </c>
      <c r="P18" s="436">
        <v>748</v>
      </c>
      <c r="Q18" s="436">
        <v>692</v>
      </c>
      <c r="R18" s="436">
        <v>688</v>
      </c>
      <c r="S18" s="436">
        <v>711</v>
      </c>
      <c r="T18" s="436">
        <v>730</v>
      </c>
      <c r="U18" s="436">
        <v>697</v>
      </c>
      <c r="V18" s="1472">
        <v>737</v>
      </c>
      <c r="W18" s="339">
        <v>765</v>
      </c>
      <c r="X18" s="269"/>
    </row>
    <row r="19" spans="1:24">
      <c r="A19" s="900" t="s">
        <v>507</v>
      </c>
      <c r="B19" s="492">
        <v>204</v>
      </c>
      <c r="C19" s="425">
        <v>176</v>
      </c>
      <c r="D19" s="425">
        <v>202</v>
      </c>
      <c r="E19" s="425">
        <v>204</v>
      </c>
      <c r="F19" s="425">
        <v>194</v>
      </c>
      <c r="G19" s="425">
        <v>219</v>
      </c>
      <c r="H19" s="425">
        <v>274</v>
      </c>
      <c r="I19" s="425">
        <v>289</v>
      </c>
      <c r="J19" s="425">
        <v>287</v>
      </c>
      <c r="K19" s="425">
        <v>307</v>
      </c>
      <c r="L19" s="425">
        <v>271</v>
      </c>
      <c r="M19" s="425">
        <v>259</v>
      </c>
      <c r="N19" s="425">
        <v>275</v>
      </c>
      <c r="O19" s="425">
        <v>272</v>
      </c>
      <c r="P19" s="425">
        <v>273</v>
      </c>
      <c r="Q19" s="425">
        <v>265</v>
      </c>
      <c r="R19" s="425">
        <v>285</v>
      </c>
      <c r="S19" s="425">
        <v>299</v>
      </c>
      <c r="T19" s="425">
        <v>318</v>
      </c>
      <c r="U19" s="425">
        <v>305</v>
      </c>
      <c r="V19" s="1471">
        <v>338</v>
      </c>
      <c r="W19" s="337">
        <v>350</v>
      </c>
      <c r="X19" s="269"/>
    </row>
    <row r="20" spans="1:24">
      <c r="A20" s="899" t="s">
        <v>508</v>
      </c>
      <c r="B20" s="494">
        <v>118</v>
      </c>
      <c r="C20" s="436">
        <v>123</v>
      </c>
      <c r="D20" s="436">
        <v>137</v>
      </c>
      <c r="E20" s="436">
        <v>159</v>
      </c>
      <c r="F20" s="436">
        <v>172</v>
      </c>
      <c r="G20" s="436">
        <v>191</v>
      </c>
      <c r="H20" s="436">
        <v>200</v>
      </c>
      <c r="I20" s="436">
        <v>245</v>
      </c>
      <c r="J20" s="436">
        <v>211</v>
      </c>
      <c r="K20" s="436">
        <v>248</v>
      </c>
      <c r="L20" s="436">
        <v>188</v>
      </c>
      <c r="M20" s="436">
        <v>196</v>
      </c>
      <c r="N20" s="436">
        <v>249</v>
      </c>
      <c r="O20" s="436">
        <v>260</v>
      </c>
      <c r="P20" s="436">
        <v>323</v>
      </c>
      <c r="Q20" s="436">
        <v>421</v>
      </c>
      <c r="R20" s="436">
        <v>444</v>
      </c>
      <c r="S20" s="436">
        <v>464</v>
      </c>
      <c r="T20" s="436">
        <v>480</v>
      </c>
      <c r="U20" s="436">
        <v>467</v>
      </c>
      <c r="V20" s="1472">
        <v>562</v>
      </c>
      <c r="W20" s="339">
        <v>560</v>
      </c>
      <c r="X20" s="269"/>
    </row>
    <row r="21" spans="1:24">
      <c r="A21" s="900" t="s">
        <v>509</v>
      </c>
      <c r="B21" s="492">
        <v>72</v>
      </c>
      <c r="C21" s="425">
        <v>64</v>
      </c>
      <c r="D21" s="425">
        <v>65</v>
      </c>
      <c r="E21" s="425">
        <v>66</v>
      </c>
      <c r="F21" s="425">
        <v>71</v>
      </c>
      <c r="G21" s="425">
        <v>52</v>
      </c>
      <c r="H21" s="425">
        <v>73</v>
      </c>
      <c r="I21" s="425">
        <v>72</v>
      </c>
      <c r="J21" s="425">
        <v>56</v>
      </c>
      <c r="K21" s="425">
        <v>81</v>
      </c>
      <c r="L21" s="425">
        <v>52</v>
      </c>
      <c r="M21" s="425">
        <v>67</v>
      </c>
      <c r="N21" s="425">
        <v>91</v>
      </c>
      <c r="O21" s="425">
        <v>77</v>
      </c>
      <c r="P21" s="425">
        <v>114</v>
      </c>
      <c r="Q21" s="425">
        <v>171</v>
      </c>
      <c r="R21" s="425">
        <v>193</v>
      </c>
      <c r="S21" s="425">
        <v>232</v>
      </c>
      <c r="T21" s="425">
        <v>275</v>
      </c>
      <c r="U21" s="425">
        <v>350</v>
      </c>
      <c r="V21" s="1471">
        <v>368</v>
      </c>
      <c r="W21" s="337">
        <v>350</v>
      </c>
      <c r="X21" s="269"/>
    </row>
    <row r="22" spans="1:24">
      <c r="A22" s="899" t="s">
        <v>510</v>
      </c>
      <c r="B22" s="494">
        <v>1480</v>
      </c>
      <c r="C22" s="436">
        <v>1370</v>
      </c>
      <c r="D22" s="436">
        <v>1466</v>
      </c>
      <c r="E22" s="436">
        <v>1433</v>
      </c>
      <c r="F22" s="436">
        <v>1385</v>
      </c>
      <c r="G22" s="436">
        <v>1280</v>
      </c>
      <c r="H22" s="436">
        <v>1370</v>
      </c>
      <c r="I22" s="436">
        <v>1230</v>
      </c>
      <c r="J22" s="436">
        <v>1342</v>
      </c>
      <c r="K22" s="436">
        <v>1247</v>
      </c>
      <c r="L22" s="436">
        <v>1197</v>
      </c>
      <c r="M22" s="436">
        <v>1217</v>
      </c>
      <c r="N22" s="436">
        <v>1266</v>
      </c>
      <c r="O22" s="436">
        <v>1244</v>
      </c>
      <c r="P22" s="436">
        <v>1313</v>
      </c>
      <c r="Q22" s="436">
        <v>1333</v>
      </c>
      <c r="R22" s="436">
        <v>1261</v>
      </c>
      <c r="S22" s="436">
        <v>1302</v>
      </c>
      <c r="T22" s="436">
        <v>1462</v>
      </c>
      <c r="U22" s="436">
        <v>1279</v>
      </c>
      <c r="V22" s="1472">
        <v>1318</v>
      </c>
      <c r="W22" s="339">
        <v>1439</v>
      </c>
      <c r="X22" s="269"/>
    </row>
    <row r="23" spans="1:24">
      <c r="A23" s="900" t="s">
        <v>511</v>
      </c>
      <c r="B23" s="492">
        <v>913</v>
      </c>
      <c r="C23" s="425">
        <v>948</v>
      </c>
      <c r="D23" s="425">
        <v>1061</v>
      </c>
      <c r="E23" s="425">
        <v>1057</v>
      </c>
      <c r="F23" s="425">
        <v>1080</v>
      </c>
      <c r="G23" s="425">
        <v>1039</v>
      </c>
      <c r="H23" s="425">
        <v>885</v>
      </c>
      <c r="I23" s="425">
        <v>987</v>
      </c>
      <c r="J23" s="425">
        <v>961</v>
      </c>
      <c r="K23" s="425">
        <v>1059</v>
      </c>
      <c r="L23" s="425">
        <v>1023</v>
      </c>
      <c r="M23" s="425">
        <v>1040</v>
      </c>
      <c r="N23" s="425">
        <v>1122</v>
      </c>
      <c r="O23" s="425">
        <v>1228</v>
      </c>
      <c r="P23" s="425">
        <v>1140</v>
      </c>
      <c r="Q23" s="425">
        <v>1152</v>
      </c>
      <c r="R23" s="425">
        <v>1073</v>
      </c>
      <c r="S23" s="425">
        <v>1094</v>
      </c>
      <c r="T23" s="425">
        <v>879</v>
      </c>
      <c r="U23" s="425">
        <v>937</v>
      </c>
      <c r="V23" s="1471">
        <v>927</v>
      </c>
      <c r="W23" s="337">
        <v>899</v>
      </c>
      <c r="X23" s="269"/>
    </row>
    <row r="24" spans="1:24">
      <c r="A24" s="899" t="s">
        <v>512</v>
      </c>
      <c r="B24" s="494">
        <v>75</v>
      </c>
      <c r="C24" s="436">
        <v>72</v>
      </c>
      <c r="D24" s="436">
        <v>89</v>
      </c>
      <c r="E24" s="436">
        <v>85</v>
      </c>
      <c r="F24" s="436">
        <v>103</v>
      </c>
      <c r="G24" s="436">
        <v>97</v>
      </c>
      <c r="H24" s="436">
        <v>117</v>
      </c>
      <c r="I24" s="436">
        <v>101</v>
      </c>
      <c r="J24" s="436">
        <v>101</v>
      </c>
      <c r="K24" s="436">
        <v>84</v>
      </c>
      <c r="L24" s="436">
        <v>96</v>
      </c>
      <c r="M24" s="436">
        <v>93</v>
      </c>
      <c r="N24" s="436">
        <v>77</v>
      </c>
      <c r="O24" s="436">
        <v>112</v>
      </c>
      <c r="P24" s="436">
        <v>95</v>
      </c>
      <c r="Q24" s="436">
        <v>85</v>
      </c>
      <c r="R24" s="436">
        <v>116</v>
      </c>
      <c r="S24" s="436">
        <v>123</v>
      </c>
      <c r="T24" s="436">
        <v>139</v>
      </c>
      <c r="U24" s="436">
        <v>153</v>
      </c>
      <c r="V24" s="1472">
        <v>152</v>
      </c>
      <c r="W24" s="339">
        <v>150</v>
      </c>
      <c r="X24" s="269"/>
    </row>
    <row r="25" spans="1:24">
      <c r="A25" s="900" t="s">
        <v>513</v>
      </c>
      <c r="B25" s="492">
        <v>764</v>
      </c>
      <c r="C25" s="425">
        <v>779</v>
      </c>
      <c r="D25" s="425">
        <v>821</v>
      </c>
      <c r="E25" s="425">
        <v>757</v>
      </c>
      <c r="F25" s="425">
        <v>719</v>
      </c>
      <c r="G25" s="425">
        <v>694</v>
      </c>
      <c r="H25" s="425">
        <v>664</v>
      </c>
      <c r="I25" s="425">
        <v>655</v>
      </c>
      <c r="J25" s="425">
        <v>647</v>
      </c>
      <c r="K25" s="425">
        <v>671</v>
      </c>
      <c r="L25" s="425">
        <v>608</v>
      </c>
      <c r="M25" s="425">
        <v>617</v>
      </c>
      <c r="N25" s="425">
        <v>634</v>
      </c>
      <c r="O25" s="425">
        <v>641</v>
      </c>
      <c r="P25" s="425">
        <v>663</v>
      </c>
      <c r="Q25" s="425">
        <v>751</v>
      </c>
      <c r="R25" s="425">
        <v>681</v>
      </c>
      <c r="S25" s="425">
        <v>769</v>
      </c>
      <c r="T25" s="425">
        <v>788</v>
      </c>
      <c r="U25" s="425">
        <v>808</v>
      </c>
      <c r="V25" s="1471">
        <v>825</v>
      </c>
      <c r="W25" s="337">
        <v>941</v>
      </c>
      <c r="X25" s="269"/>
    </row>
    <row r="26" spans="1:24">
      <c r="A26" s="899" t="s">
        <v>514</v>
      </c>
      <c r="B26" s="494">
        <v>24</v>
      </c>
      <c r="C26" s="436">
        <v>18</v>
      </c>
      <c r="D26" s="436">
        <v>33</v>
      </c>
      <c r="E26" s="436">
        <v>26</v>
      </c>
      <c r="F26" s="436">
        <v>14</v>
      </c>
      <c r="G26" s="436">
        <v>22</v>
      </c>
      <c r="H26" s="436">
        <v>16</v>
      </c>
      <c r="I26" s="436">
        <v>15</v>
      </c>
      <c r="J26" s="436">
        <v>16</v>
      </c>
      <c r="K26" s="436">
        <v>16</v>
      </c>
      <c r="L26" s="445" t="s">
        <v>114</v>
      </c>
      <c r="M26" s="445" t="s">
        <v>114</v>
      </c>
      <c r="N26" s="445" t="s">
        <v>114</v>
      </c>
      <c r="O26" s="445" t="s">
        <v>114</v>
      </c>
      <c r="P26" s="436">
        <v>16</v>
      </c>
      <c r="Q26" s="436">
        <v>11</v>
      </c>
      <c r="R26" s="445" t="s">
        <v>114</v>
      </c>
      <c r="S26" s="445">
        <v>11</v>
      </c>
      <c r="T26" s="436">
        <v>16</v>
      </c>
      <c r="U26" s="445" t="s">
        <v>114</v>
      </c>
      <c r="V26" s="1473" t="s">
        <v>114</v>
      </c>
      <c r="W26" s="1404" t="s">
        <v>114</v>
      </c>
      <c r="X26" s="269"/>
    </row>
    <row r="27" spans="1:24">
      <c r="A27" s="900" t="s">
        <v>515</v>
      </c>
      <c r="B27" s="492">
        <v>94</v>
      </c>
      <c r="C27" s="425">
        <v>112</v>
      </c>
      <c r="D27" s="425">
        <v>97</v>
      </c>
      <c r="E27" s="425">
        <v>99</v>
      </c>
      <c r="F27" s="425">
        <v>93</v>
      </c>
      <c r="G27" s="425">
        <v>112</v>
      </c>
      <c r="H27" s="425">
        <v>103</v>
      </c>
      <c r="I27" s="425">
        <v>92</v>
      </c>
      <c r="J27" s="425">
        <v>90</v>
      </c>
      <c r="K27" s="425">
        <v>87</v>
      </c>
      <c r="L27" s="425">
        <v>96</v>
      </c>
      <c r="M27" s="425">
        <v>93</v>
      </c>
      <c r="N27" s="425">
        <v>81</v>
      </c>
      <c r="O27" s="425">
        <v>103</v>
      </c>
      <c r="P27" s="425">
        <v>102</v>
      </c>
      <c r="Q27" s="425">
        <v>89</v>
      </c>
      <c r="R27" s="425">
        <v>86</v>
      </c>
      <c r="S27" s="425">
        <v>113</v>
      </c>
      <c r="T27" s="425">
        <v>103</v>
      </c>
      <c r="U27" s="425">
        <v>91</v>
      </c>
      <c r="V27" s="1471">
        <v>103</v>
      </c>
      <c r="W27" s="337">
        <v>95</v>
      </c>
      <c r="X27" s="269"/>
    </row>
    <row r="28" spans="1:24">
      <c r="A28" s="899" t="s">
        <v>516</v>
      </c>
      <c r="B28" s="494">
        <v>223</v>
      </c>
      <c r="C28" s="436">
        <v>207</v>
      </c>
      <c r="D28" s="436">
        <v>247</v>
      </c>
      <c r="E28" s="436">
        <v>239</v>
      </c>
      <c r="F28" s="436">
        <v>241</v>
      </c>
      <c r="G28" s="436">
        <v>245</v>
      </c>
      <c r="H28" s="436">
        <v>258</v>
      </c>
      <c r="I28" s="436">
        <v>198</v>
      </c>
      <c r="J28" s="436">
        <v>275</v>
      </c>
      <c r="K28" s="436">
        <v>296</v>
      </c>
      <c r="L28" s="436">
        <v>284</v>
      </c>
      <c r="M28" s="436">
        <v>328</v>
      </c>
      <c r="N28" s="436">
        <v>390</v>
      </c>
      <c r="O28" s="436">
        <v>461</v>
      </c>
      <c r="P28" s="436">
        <v>437</v>
      </c>
      <c r="Q28" s="436">
        <v>564</v>
      </c>
      <c r="R28" s="436">
        <v>512</v>
      </c>
      <c r="S28" s="436">
        <v>636</v>
      </c>
      <c r="T28" s="436">
        <v>541</v>
      </c>
      <c r="U28" s="436">
        <v>370</v>
      </c>
      <c r="V28" s="1472">
        <v>239</v>
      </c>
      <c r="W28" s="339">
        <v>209</v>
      </c>
      <c r="X28" s="269"/>
    </row>
    <row r="29" spans="1:24">
      <c r="A29" s="900" t="s">
        <v>517</v>
      </c>
      <c r="B29" s="492">
        <v>284</v>
      </c>
      <c r="C29" s="425">
        <v>279</v>
      </c>
      <c r="D29" s="425">
        <v>264</v>
      </c>
      <c r="E29" s="425">
        <v>288</v>
      </c>
      <c r="F29" s="425">
        <v>310</v>
      </c>
      <c r="G29" s="425">
        <v>290</v>
      </c>
      <c r="H29" s="425">
        <v>291</v>
      </c>
      <c r="I29" s="425">
        <v>299</v>
      </c>
      <c r="J29" s="425">
        <v>293</v>
      </c>
      <c r="K29" s="425">
        <v>304</v>
      </c>
      <c r="L29" s="425">
        <v>290</v>
      </c>
      <c r="M29" s="425">
        <v>318</v>
      </c>
      <c r="N29" s="425">
        <v>309</v>
      </c>
      <c r="O29" s="425">
        <v>284</v>
      </c>
      <c r="P29" s="425">
        <v>312</v>
      </c>
      <c r="Q29" s="425">
        <v>331</v>
      </c>
      <c r="R29" s="425">
        <v>339</v>
      </c>
      <c r="S29" s="425">
        <v>377</v>
      </c>
      <c r="T29" s="425">
        <v>391</v>
      </c>
      <c r="U29" s="425">
        <v>362</v>
      </c>
      <c r="V29" s="1471">
        <v>372</v>
      </c>
      <c r="W29" s="337">
        <v>385</v>
      </c>
      <c r="X29" s="269"/>
    </row>
    <row r="30" spans="1:24">
      <c r="A30" s="899" t="s">
        <v>518</v>
      </c>
      <c r="B30" s="494">
        <v>10</v>
      </c>
      <c r="C30" s="436">
        <v>20</v>
      </c>
      <c r="D30" s="436">
        <v>20</v>
      </c>
      <c r="E30" s="436">
        <v>11</v>
      </c>
      <c r="F30" s="436">
        <v>16</v>
      </c>
      <c r="G30" s="436">
        <v>15</v>
      </c>
      <c r="H30" s="436">
        <v>19</v>
      </c>
      <c r="I30" s="436">
        <v>16</v>
      </c>
      <c r="J30" s="436">
        <v>10</v>
      </c>
      <c r="K30" s="436">
        <v>17</v>
      </c>
      <c r="L30" s="436">
        <v>17</v>
      </c>
      <c r="M30" s="445" t="s">
        <v>114</v>
      </c>
      <c r="N30" s="436">
        <v>20</v>
      </c>
      <c r="O30" s="436">
        <v>23</v>
      </c>
      <c r="P30" s="436">
        <v>20</v>
      </c>
      <c r="Q30" s="436">
        <v>19</v>
      </c>
      <c r="R30" s="436">
        <v>22</v>
      </c>
      <c r="S30" s="436" t="s">
        <v>114</v>
      </c>
      <c r="T30" s="436">
        <v>28</v>
      </c>
      <c r="U30" s="436">
        <v>16</v>
      </c>
      <c r="V30" s="1472">
        <v>23</v>
      </c>
      <c r="W30" s="339">
        <v>21</v>
      </c>
      <c r="X30" s="269"/>
    </row>
    <row r="31" spans="1:24">
      <c r="A31" s="900" t="s">
        <v>519</v>
      </c>
      <c r="B31" s="492">
        <v>90</v>
      </c>
      <c r="C31" s="425">
        <v>86</v>
      </c>
      <c r="D31" s="425">
        <v>79</v>
      </c>
      <c r="E31" s="425">
        <v>81</v>
      </c>
      <c r="F31" s="425">
        <v>87</v>
      </c>
      <c r="G31" s="425">
        <v>93</v>
      </c>
      <c r="H31" s="425">
        <v>90</v>
      </c>
      <c r="I31" s="425">
        <v>107</v>
      </c>
      <c r="J31" s="425">
        <v>114</v>
      </c>
      <c r="K31" s="425">
        <v>115</v>
      </c>
      <c r="L31" s="425">
        <v>103</v>
      </c>
      <c r="M31" s="425">
        <v>131</v>
      </c>
      <c r="N31" s="425">
        <v>136</v>
      </c>
      <c r="O31" s="425">
        <v>112</v>
      </c>
      <c r="P31" s="425">
        <v>113</v>
      </c>
      <c r="Q31" s="425">
        <v>139</v>
      </c>
      <c r="R31" s="425">
        <v>124</v>
      </c>
      <c r="S31" s="425">
        <v>131</v>
      </c>
      <c r="T31" s="425">
        <v>118</v>
      </c>
      <c r="U31" s="425">
        <v>128</v>
      </c>
      <c r="V31" s="1471">
        <v>148</v>
      </c>
      <c r="W31" s="337">
        <v>174</v>
      </c>
      <c r="X31" s="269"/>
    </row>
    <row r="32" spans="1:24">
      <c r="A32" s="899" t="s">
        <v>520</v>
      </c>
      <c r="B32" s="494">
        <v>116</v>
      </c>
      <c r="C32" s="436">
        <v>126</v>
      </c>
      <c r="D32" s="436">
        <v>134</v>
      </c>
      <c r="E32" s="436">
        <v>124</v>
      </c>
      <c r="F32" s="436">
        <v>166</v>
      </c>
      <c r="G32" s="436">
        <v>155</v>
      </c>
      <c r="H32" s="436">
        <v>176</v>
      </c>
      <c r="I32" s="436">
        <v>178</v>
      </c>
      <c r="J32" s="436">
        <v>194</v>
      </c>
      <c r="K32" s="436">
        <v>225</v>
      </c>
      <c r="L32" s="436">
        <v>207</v>
      </c>
      <c r="M32" s="436">
        <v>200</v>
      </c>
      <c r="N32" s="436">
        <v>199</v>
      </c>
      <c r="O32" s="436">
        <v>207</v>
      </c>
      <c r="P32" s="436">
        <v>219</v>
      </c>
      <c r="Q32" s="436">
        <v>203</v>
      </c>
      <c r="R32" s="436">
        <v>213</v>
      </c>
      <c r="S32" s="436">
        <v>206</v>
      </c>
      <c r="T32" s="436">
        <v>183</v>
      </c>
      <c r="U32" s="436">
        <v>221</v>
      </c>
      <c r="V32" s="1472">
        <v>212</v>
      </c>
      <c r="W32" s="339">
        <v>262</v>
      </c>
      <c r="X32" s="269"/>
    </row>
    <row r="33" spans="1:24">
      <c r="A33" s="900" t="s">
        <v>521</v>
      </c>
      <c r="B33" s="492">
        <v>0</v>
      </c>
      <c r="C33" s="444" t="s">
        <v>114</v>
      </c>
      <c r="D33" s="444" t="s">
        <v>114</v>
      </c>
      <c r="E33" s="425">
        <v>0</v>
      </c>
      <c r="F33" s="444" t="s">
        <v>114</v>
      </c>
      <c r="G33" s="444" t="s">
        <v>114</v>
      </c>
      <c r="H33" s="444">
        <v>13</v>
      </c>
      <c r="I33" s="444" t="s">
        <v>114</v>
      </c>
      <c r="J33" s="444" t="s">
        <v>114</v>
      </c>
      <c r="K33" s="444" t="s">
        <v>114</v>
      </c>
      <c r="L33" s="444" t="s">
        <v>114</v>
      </c>
      <c r="M33" s="444" t="s">
        <v>114</v>
      </c>
      <c r="N33" s="444" t="s">
        <v>114</v>
      </c>
      <c r="O33" s="444" t="s">
        <v>114</v>
      </c>
      <c r="P33" s="444" t="s">
        <v>114</v>
      </c>
      <c r="Q33" s="444" t="s">
        <v>114</v>
      </c>
      <c r="R33" s="444" t="s">
        <v>114</v>
      </c>
      <c r="S33" s="444" t="s">
        <v>114</v>
      </c>
      <c r="T33" s="444" t="s">
        <v>114</v>
      </c>
      <c r="U33" s="444" t="s">
        <v>114</v>
      </c>
      <c r="V33" s="1474" t="s">
        <v>114</v>
      </c>
      <c r="W33" s="1401" t="s">
        <v>114</v>
      </c>
      <c r="X33" s="269"/>
    </row>
    <row r="34" spans="1:24">
      <c r="A34" s="899" t="s">
        <v>522</v>
      </c>
      <c r="B34" s="494">
        <v>78</v>
      </c>
      <c r="C34" s="436">
        <v>48</v>
      </c>
      <c r="D34" s="436">
        <v>71</v>
      </c>
      <c r="E34" s="436">
        <v>74</v>
      </c>
      <c r="F34" s="436">
        <v>59</v>
      </c>
      <c r="G34" s="436">
        <v>66</v>
      </c>
      <c r="H34" s="436">
        <v>63</v>
      </c>
      <c r="I34" s="436">
        <v>69</v>
      </c>
      <c r="J34" s="436">
        <v>60</v>
      </c>
      <c r="K34" s="436">
        <v>64</v>
      </c>
      <c r="L34" s="436">
        <v>63</v>
      </c>
      <c r="M34" s="436">
        <v>55</v>
      </c>
      <c r="N34" s="436">
        <v>60</v>
      </c>
      <c r="O34" s="436">
        <v>75</v>
      </c>
      <c r="P34" s="436">
        <v>50</v>
      </c>
      <c r="Q34" s="436">
        <v>60</v>
      </c>
      <c r="R34" s="436">
        <v>62</v>
      </c>
      <c r="S34" s="436">
        <v>59</v>
      </c>
      <c r="T34" s="436">
        <v>60</v>
      </c>
      <c r="U34" s="436">
        <v>51</v>
      </c>
      <c r="V34" s="1472">
        <v>30</v>
      </c>
      <c r="W34" s="339">
        <v>38</v>
      </c>
      <c r="X34" s="269"/>
    </row>
    <row r="35" spans="1:24" ht="26">
      <c r="A35" s="900" t="s">
        <v>523</v>
      </c>
      <c r="B35" s="492">
        <v>39</v>
      </c>
      <c r="C35" s="425">
        <v>36</v>
      </c>
      <c r="D35" s="425">
        <v>30</v>
      </c>
      <c r="E35" s="425">
        <v>34</v>
      </c>
      <c r="F35" s="425">
        <v>41</v>
      </c>
      <c r="G35" s="425">
        <v>32</v>
      </c>
      <c r="H35" s="425">
        <v>42</v>
      </c>
      <c r="I35" s="425">
        <v>29</v>
      </c>
      <c r="J35" s="425">
        <v>35</v>
      </c>
      <c r="K35" s="425">
        <v>38</v>
      </c>
      <c r="L35" s="425">
        <v>33</v>
      </c>
      <c r="M35" s="425">
        <v>27</v>
      </c>
      <c r="N35" s="425">
        <v>33</v>
      </c>
      <c r="O35" s="425">
        <v>36</v>
      </c>
      <c r="P35" s="425">
        <v>20</v>
      </c>
      <c r="Q35" s="425">
        <v>37</v>
      </c>
      <c r="R35" s="425">
        <v>25</v>
      </c>
      <c r="S35" s="425">
        <v>31</v>
      </c>
      <c r="T35" s="425">
        <v>40</v>
      </c>
      <c r="U35" s="425">
        <v>39</v>
      </c>
      <c r="V35" s="1471">
        <v>28</v>
      </c>
      <c r="W35" s="337">
        <v>26</v>
      </c>
    </row>
    <row r="36" spans="1:24">
      <c r="A36" s="899" t="s">
        <v>524</v>
      </c>
      <c r="B36" s="901" t="s">
        <v>114</v>
      </c>
      <c r="C36" s="445" t="s">
        <v>114</v>
      </c>
      <c r="D36" s="445" t="s">
        <v>114</v>
      </c>
      <c r="E36" s="436">
        <v>15</v>
      </c>
      <c r="F36" s="445" t="s">
        <v>114</v>
      </c>
      <c r="G36" s="445" t="s">
        <v>114</v>
      </c>
      <c r="H36" s="445" t="s">
        <v>114</v>
      </c>
      <c r="I36" s="445" t="s">
        <v>114</v>
      </c>
      <c r="J36" s="445" t="s">
        <v>114</v>
      </c>
      <c r="K36" s="445" t="s">
        <v>114</v>
      </c>
      <c r="L36" s="445" t="s">
        <v>114</v>
      </c>
      <c r="M36" s="445">
        <v>0</v>
      </c>
      <c r="N36" s="445" t="s">
        <v>114</v>
      </c>
      <c r="O36" s="445" t="s">
        <v>114</v>
      </c>
      <c r="P36" s="445" t="s">
        <v>114</v>
      </c>
      <c r="Q36" s="445" t="s">
        <v>114</v>
      </c>
      <c r="R36" s="445" t="s">
        <v>114</v>
      </c>
      <c r="S36" s="436">
        <v>0</v>
      </c>
      <c r="T36" s="436">
        <v>11</v>
      </c>
      <c r="U36" s="445" t="s">
        <v>114</v>
      </c>
      <c r="V36" s="1473" t="s">
        <v>114</v>
      </c>
      <c r="W36" s="1404" t="s">
        <v>114</v>
      </c>
      <c r="X36" s="269"/>
    </row>
    <row r="37" spans="1:24" ht="26">
      <c r="A37" s="900" t="s">
        <v>525</v>
      </c>
      <c r="B37" s="492">
        <v>64</v>
      </c>
      <c r="C37" s="425">
        <v>97</v>
      </c>
      <c r="D37" s="425">
        <v>116</v>
      </c>
      <c r="E37" s="425">
        <v>150</v>
      </c>
      <c r="F37" s="425">
        <v>156</v>
      </c>
      <c r="G37" s="425">
        <v>147</v>
      </c>
      <c r="H37" s="425">
        <v>166</v>
      </c>
      <c r="I37" s="425">
        <v>173</v>
      </c>
      <c r="J37" s="425">
        <v>136</v>
      </c>
      <c r="K37" s="425">
        <v>112</v>
      </c>
      <c r="L37" s="425">
        <v>132</v>
      </c>
      <c r="M37" s="425">
        <v>147</v>
      </c>
      <c r="N37" s="425">
        <v>204</v>
      </c>
      <c r="O37" s="425">
        <v>176</v>
      </c>
      <c r="P37" s="425">
        <v>133</v>
      </c>
      <c r="Q37" s="425">
        <v>127</v>
      </c>
      <c r="R37" s="425">
        <v>154</v>
      </c>
      <c r="S37" s="425">
        <v>119</v>
      </c>
      <c r="T37" s="425">
        <v>106</v>
      </c>
      <c r="U37" s="425">
        <v>163</v>
      </c>
      <c r="V37" s="1471">
        <v>135</v>
      </c>
      <c r="W37" s="337">
        <v>140</v>
      </c>
    </row>
    <row r="38" spans="1:24">
      <c r="A38" s="899" t="s">
        <v>526</v>
      </c>
      <c r="B38" s="494">
        <v>1236</v>
      </c>
      <c r="C38" s="436">
        <v>1300</v>
      </c>
      <c r="D38" s="436">
        <v>1406</v>
      </c>
      <c r="E38" s="436">
        <v>1429</v>
      </c>
      <c r="F38" s="436">
        <v>1530</v>
      </c>
      <c r="G38" s="436">
        <v>1637</v>
      </c>
      <c r="H38" s="436">
        <v>1851</v>
      </c>
      <c r="I38" s="436">
        <v>1863</v>
      </c>
      <c r="J38" s="436">
        <v>1865</v>
      </c>
      <c r="K38" s="436">
        <v>1985</v>
      </c>
      <c r="L38" s="436">
        <v>1943</v>
      </c>
      <c r="M38" s="436">
        <v>2009</v>
      </c>
      <c r="N38" s="436">
        <v>2122</v>
      </c>
      <c r="O38" s="436">
        <v>2156</v>
      </c>
      <c r="P38" s="436">
        <v>2206</v>
      </c>
      <c r="Q38" s="436">
        <v>2088</v>
      </c>
      <c r="R38" s="436">
        <v>2086</v>
      </c>
      <c r="S38" s="436">
        <v>2089</v>
      </c>
      <c r="T38" s="436">
        <v>2223</v>
      </c>
      <c r="U38" s="436">
        <v>2369</v>
      </c>
      <c r="V38" s="1472">
        <v>2377</v>
      </c>
      <c r="W38" s="339">
        <v>2569</v>
      </c>
      <c r="X38" s="269"/>
    </row>
    <row r="39" spans="1:24">
      <c r="A39" s="900" t="s">
        <v>527</v>
      </c>
      <c r="B39" s="492">
        <v>139</v>
      </c>
      <c r="C39" s="425">
        <v>127</v>
      </c>
      <c r="D39" s="425">
        <v>124</v>
      </c>
      <c r="E39" s="425">
        <v>144</v>
      </c>
      <c r="F39" s="425">
        <v>150</v>
      </c>
      <c r="G39" s="425">
        <v>148</v>
      </c>
      <c r="H39" s="425">
        <v>169</v>
      </c>
      <c r="I39" s="425">
        <v>145</v>
      </c>
      <c r="J39" s="425">
        <v>111</v>
      </c>
      <c r="K39" s="425">
        <v>119</v>
      </c>
      <c r="L39" s="425">
        <v>128</v>
      </c>
      <c r="M39" s="425">
        <v>110</v>
      </c>
      <c r="N39" s="425">
        <v>137</v>
      </c>
      <c r="O39" s="425">
        <v>116</v>
      </c>
      <c r="P39" s="425">
        <v>113</v>
      </c>
      <c r="Q39" s="425">
        <v>112</v>
      </c>
      <c r="R39" s="425">
        <v>125</v>
      </c>
      <c r="S39" s="425">
        <v>110</v>
      </c>
      <c r="T39" s="425">
        <v>120</v>
      </c>
      <c r="U39" s="425">
        <v>119</v>
      </c>
      <c r="V39" s="1471">
        <v>92</v>
      </c>
      <c r="W39" s="337">
        <v>98</v>
      </c>
      <c r="X39" s="269"/>
    </row>
    <row r="40" spans="1:24">
      <c r="A40" s="899" t="s">
        <v>528</v>
      </c>
      <c r="B40" s="494">
        <v>269</v>
      </c>
      <c r="C40" s="436">
        <v>295</v>
      </c>
      <c r="D40" s="436">
        <v>327</v>
      </c>
      <c r="E40" s="436">
        <v>326</v>
      </c>
      <c r="F40" s="436">
        <v>300</v>
      </c>
      <c r="G40" s="436">
        <v>362</v>
      </c>
      <c r="H40" s="436">
        <v>347</v>
      </c>
      <c r="I40" s="436">
        <v>380</v>
      </c>
      <c r="J40" s="436">
        <v>336</v>
      </c>
      <c r="K40" s="436">
        <v>363</v>
      </c>
      <c r="L40" s="436">
        <v>336</v>
      </c>
      <c r="M40" s="436">
        <v>453</v>
      </c>
      <c r="N40" s="436">
        <v>355</v>
      </c>
      <c r="O40" s="436">
        <v>404</v>
      </c>
      <c r="P40" s="436">
        <v>430</v>
      </c>
      <c r="Q40" s="436">
        <v>495</v>
      </c>
      <c r="R40" s="436">
        <v>509</v>
      </c>
      <c r="S40" s="436">
        <v>545</v>
      </c>
      <c r="T40" s="436">
        <v>591</v>
      </c>
      <c r="U40" s="436">
        <v>637</v>
      </c>
      <c r="V40" s="1472">
        <v>597</v>
      </c>
      <c r="W40" s="339">
        <v>632</v>
      </c>
      <c r="X40" s="269"/>
    </row>
    <row r="41" spans="1:24">
      <c r="A41" s="900" t="s">
        <v>529</v>
      </c>
      <c r="B41" s="492">
        <v>153</v>
      </c>
      <c r="C41" s="425">
        <v>146</v>
      </c>
      <c r="D41" s="425">
        <v>125</v>
      </c>
      <c r="E41" s="425">
        <v>135</v>
      </c>
      <c r="F41" s="425">
        <v>121</v>
      </c>
      <c r="G41" s="425">
        <v>110</v>
      </c>
      <c r="H41" s="425">
        <v>125</v>
      </c>
      <c r="I41" s="425">
        <v>136</v>
      </c>
      <c r="J41" s="425">
        <v>135</v>
      </c>
      <c r="K41" s="425">
        <v>178</v>
      </c>
      <c r="L41" s="425">
        <v>207</v>
      </c>
      <c r="M41" s="425">
        <v>176</v>
      </c>
      <c r="N41" s="425">
        <v>192</v>
      </c>
      <c r="O41" s="425">
        <v>168</v>
      </c>
      <c r="P41" s="425">
        <v>215</v>
      </c>
      <c r="Q41" s="425">
        <v>200</v>
      </c>
      <c r="R41" s="425">
        <v>178</v>
      </c>
      <c r="S41" s="425">
        <v>227</v>
      </c>
      <c r="T41" s="425">
        <v>180</v>
      </c>
      <c r="U41" s="425">
        <v>234</v>
      </c>
      <c r="V41" s="1471">
        <v>184</v>
      </c>
      <c r="W41" s="337">
        <v>214</v>
      </c>
      <c r="X41" s="269"/>
    </row>
    <row r="42" spans="1:24">
      <c r="A42" s="899" t="s">
        <v>530</v>
      </c>
      <c r="B42" s="494">
        <v>37</v>
      </c>
      <c r="C42" s="436">
        <v>32</v>
      </c>
      <c r="D42" s="436">
        <v>36</v>
      </c>
      <c r="E42" s="436">
        <v>22</v>
      </c>
      <c r="F42" s="436">
        <v>31</v>
      </c>
      <c r="G42" s="436">
        <v>27</v>
      </c>
      <c r="H42" s="436">
        <v>29</v>
      </c>
      <c r="I42" s="436">
        <v>26</v>
      </c>
      <c r="J42" s="436">
        <v>28</v>
      </c>
      <c r="K42" s="436">
        <v>24</v>
      </c>
      <c r="L42" s="436">
        <v>23</v>
      </c>
      <c r="M42" s="436">
        <v>22</v>
      </c>
      <c r="N42" s="436">
        <v>23</v>
      </c>
      <c r="O42" s="436">
        <v>32</v>
      </c>
      <c r="P42" s="436">
        <v>31</v>
      </c>
      <c r="Q42" s="436">
        <v>30</v>
      </c>
      <c r="R42" s="436">
        <v>36</v>
      </c>
      <c r="S42" s="436">
        <v>36</v>
      </c>
      <c r="T42" s="436">
        <v>40</v>
      </c>
      <c r="U42" s="436">
        <v>37</v>
      </c>
      <c r="V42" s="1472">
        <v>43</v>
      </c>
      <c r="W42" s="339">
        <v>35</v>
      </c>
      <c r="X42" s="269"/>
    </row>
    <row r="43" spans="1:24">
      <c r="A43" s="900" t="s">
        <v>531</v>
      </c>
      <c r="B43" s="492">
        <v>39</v>
      </c>
      <c r="C43" s="425">
        <v>39</v>
      </c>
      <c r="D43" s="425">
        <v>39</v>
      </c>
      <c r="E43" s="425">
        <v>37</v>
      </c>
      <c r="F43" s="425">
        <v>51</v>
      </c>
      <c r="G43" s="425">
        <v>74</v>
      </c>
      <c r="H43" s="425">
        <v>86</v>
      </c>
      <c r="I43" s="425">
        <v>71</v>
      </c>
      <c r="J43" s="425">
        <v>55</v>
      </c>
      <c r="K43" s="425">
        <v>65</v>
      </c>
      <c r="L43" s="425">
        <v>61</v>
      </c>
      <c r="M43" s="425">
        <v>68</v>
      </c>
      <c r="N43" s="425">
        <v>53</v>
      </c>
      <c r="O43" s="425">
        <v>26</v>
      </c>
      <c r="P43" s="425">
        <v>24</v>
      </c>
      <c r="Q43" s="425">
        <v>32</v>
      </c>
      <c r="R43" s="425">
        <v>26</v>
      </c>
      <c r="S43" s="425">
        <v>33</v>
      </c>
      <c r="T43" s="425">
        <v>23</v>
      </c>
      <c r="U43" s="425">
        <v>31</v>
      </c>
      <c r="V43" s="1471">
        <v>24</v>
      </c>
      <c r="W43" s="337">
        <v>22</v>
      </c>
      <c r="X43" s="269"/>
    </row>
    <row r="44" spans="1:24" ht="14.5" thickBot="1">
      <c r="A44" s="899" t="s">
        <v>532</v>
      </c>
      <c r="B44" s="496">
        <v>0</v>
      </c>
      <c r="C44" s="902">
        <v>0</v>
      </c>
      <c r="D44" s="902">
        <v>0</v>
      </c>
      <c r="E44" s="902">
        <v>0</v>
      </c>
      <c r="F44" s="902">
        <v>0</v>
      </c>
      <c r="G44" s="902">
        <v>0</v>
      </c>
      <c r="H44" s="902">
        <v>0</v>
      </c>
      <c r="I44" s="902">
        <v>0</v>
      </c>
      <c r="J44" s="902">
        <v>0</v>
      </c>
      <c r="K44" s="902">
        <v>0</v>
      </c>
      <c r="L44" s="902">
        <v>0</v>
      </c>
      <c r="M44" s="902">
        <v>0</v>
      </c>
      <c r="N44" s="902">
        <v>0</v>
      </c>
      <c r="O44" s="902">
        <v>0</v>
      </c>
      <c r="P44" s="902">
        <v>0</v>
      </c>
      <c r="Q44" s="902">
        <v>0</v>
      </c>
      <c r="R44" s="902">
        <v>0</v>
      </c>
      <c r="S44" s="902">
        <v>0</v>
      </c>
      <c r="T44" s="902">
        <v>0</v>
      </c>
      <c r="U44" s="902">
        <v>0</v>
      </c>
      <c r="V44" s="1475">
        <v>322</v>
      </c>
      <c r="W44" s="1408">
        <v>671</v>
      </c>
      <c r="X44" s="269"/>
    </row>
    <row r="45" spans="1:24">
      <c r="A45" s="1476" t="s">
        <v>115</v>
      </c>
      <c r="B45" s="53">
        <v>8485</v>
      </c>
      <c r="C45" s="53">
        <v>8581</v>
      </c>
      <c r="D45" s="53">
        <v>8960</v>
      </c>
      <c r="E45" s="53">
        <v>9153</v>
      </c>
      <c r="F45" s="53">
        <v>9219</v>
      </c>
      <c r="G45" s="53">
        <v>9301</v>
      </c>
      <c r="H45" s="53">
        <v>9602</v>
      </c>
      <c r="I45" s="53">
        <v>9603</v>
      </c>
      <c r="J45" s="53">
        <v>9553</v>
      </c>
      <c r="K45" s="53">
        <v>9934</v>
      </c>
      <c r="L45" s="53">
        <v>9632</v>
      </c>
      <c r="M45" s="53">
        <v>9936</v>
      </c>
      <c r="N45" s="53">
        <v>10332</v>
      </c>
      <c r="O45" s="53">
        <v>10558</v>
      </c>
      <c r="P45" s="53">
        <v>10864</v>
      </c>
      <c r="Q45" s="53">
        <v>11198</v>
      </c>
      <c r="R45" s="53">
        <v>11035</v>
      </c>
      <c r="S45" s="53">
        <v>11500</v>
      </c>
      <c r="T45" s="53">
        <v>11531</v>
      </c>
      <c r="U45" s="53">
        <v>11736</v>
      </c>
      <c r="V45" s="891">
        <v>12027</v>
      </c>
      <c r="W45" s="1413">
        <v>12877</v>
      </c>
      <c r="X45" s="269"/>
    </row>
    <row r="47" spans="1:24" ht="14" customHeight="1">
      <c r="A47" s="3158" t="s">
        <v>533</v>
      </c>
      <c r="B47" s="3158"/>
      <c r="C47" s="3158"/>
      <c r="D47" s="3158"/>
      <c r="E47" s="3158"/>
      <c r="F47" s="3158"/>
      <c r="G47" s="3158"/>
      <c r="H47" s="3158"/>
      <c r="I47" s="3158"/>
      <c r="J47" s="3158"/>
      <c r="K47" s="3158"/>
      <c r="L47" s="3158"/>
      <c r="M47" s="3158"/>
      <c r="N47" s="3158"/>
      <c r="O47" s="3158"/>
      <c r="P47" s="3158"/>
      <c r="Q47" s="3158"/>
      <c r="R47" s="3158"/>
      <c r="S47" s="3158"/>
      <c r="T47" s="3158"/>
      <c r="U47" s="3158"/>
      <c r="V47" s="3158"/>
    </row>
  </sheetData>
  <mergeCells count="4">
    <mergeCell ref="A3:A4"/>
    <mergeCell ref="A47:V47"/>
    <mergeCell ref="A1:W1"/>
    <mergeCell ref="B3:W3"/>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C3C61-2CA4-4058-AD70-3FC479E14369}">
  <dimension ref="A1:X67"/>
  <sheetViews>
    <sheetView workbookViewId="0">
      <selection sqref="A1:XFD1048576"/>
    </sheetView>
  </sheetViews>
  <sheetFormatPr defaultColWidth="9" defaultRowHeight="14"/>
  <cols>
    <col min="1" max="1" width="54.6640625" style="22" customWidth="1"/>
    <col min="2" max="21" width="9.58203125" style="45" customWidth="1"/>
    <col min="22" max="22" width="9.58203125" style="54" customWidth="1"/>
    <col min="23" max="23" width="9.58203125" style="45" customWidth="1"/>
    <col min="24" max="16384" width="9" style="45"/>
  </cols>
  <sheetData>
    <row r="1" spans="1:24" ht="25">
      <c r="A1" s="2453" t="s">
        <v>1201</v>
      </c>
      <c r="B1" s="2453"/>
      <c r="C1" s="2453"/>
      <c r="D1" s="2453"/>
      <c r="E1" s="2453"/>
      <c r="F1" s="2453"/>
      <c r="G1" s="2453"/>
      <c r="H1" s="2453"/>
      <c r="I1" s="2453"/>
      <c r="J1" s="2453"/>
      <c r="K1" s="2453"/>
      <c r="L1" s="2453"/>
      <c r="M1" s="2453"/>
      <c r="N1" s="2453"/>
      <c r="O1" s="2453"/>
      <c r="P1" s="2453"/>
      <c r="Q1" s="2453"/>
      <c r="R1" s="2453"/>
      <c r="S1" s="2453"/>
      <c r="T1" s="2453"/>
      <c r="U1" s="2453"/>
      <c r="V1" s="2453"/>
      <c r="W1" s="2453"/>
      <c r="X1" s="64"/>
    </row>
    <row r="3" spans="1:24" ht="17.5" customHeight="1">
      <c r="A3" s="3159" t="s">
        <v>492</v>
      </c>
      <c r="B3" s="2630" t="s">
        <v>534</v>
      </c>
      <c r="C3" s="2631"/>
      <c r="D3" s="2631"/>
      <c r="E3" s="2631"/>
      <c r="F3" s="2631"/>
      <c r="G3" s="2631"/>
      <c r="H3" s="2631"/>
      <c r="I3" s="2631"/>
      <c r="J3" s="2631"/>
      <c r="K3" s="2631"/>
      <c r="L3" s="2631"/>
      <c r="M3" s="2631"/>
      <c r="N3" s="2631"/>
      <c r="O3" s="2631"/>
      <c r="P3" s="2631"/>
      <c r="Q3" s="2631"/>
      <c r="R3" s="2631"/>
      <c r="S3" s="2631"/>
      <c r="T3" s="2631"/>
      <c r="U3" s="2631"/>
      <c r="V3" s="2631"/>
      <c r="W3" s="2631"/>
      <c r="X3" s="40"/>
    </row>
    <row r="4" spans="1:24" ht="20">
      <c r="A4" s="3160"/>
      <c r="B4" s="903">
        <v>2000</v>
      </c>
      <c r="C4" s="904">
        <v>2001</v>
      </c>
      <c r="D4" s="904">
        <v>2002</v>
      </c>
      <c r="E4" s="904">
        <v>2003</v>
      </c>
      <c r="F4" s="904">
        <v>2004</v>
      </c>
      <c r="G4" s="904">
        <v>2005</v>
      </c>
      <c r="H4" s="904">
        <v>2006</v>
      </c>
      <c r="I4" s="904">
        <v>2007</v>
      </c>
      <c r="J4" s="904">
        <v>2008</v>
      </c>
      <c r="K4" s="904">
        <v>2009</v>
      </c>
      <c r="L4" s="904">
        <v>2010</v>
      </c>
      <c r="M4" s="904">
        <v>2011</v>
      </c>
      <c r="N4" s="904">
        <v>2012</v>
      </c>
      <c r="O4" s="904">
        <v>2013</v>
      </c>
      <c r="P4" s="904">
        <v>2014</v>
      </c>
      <c r="Q4" s="904">
        <v>2015</v>
      </c>
      <c r="R4" s="904">
        <v>2016</v>
      </c>
      <c r="S4" s="904">
        <v>2017</v>
      </c>
      <c r="T4" s="905">
        <v>2018</v>
      </c>
      <c r="U4" s="906">
        <v>2019</v>
      </c>
      <c r="V4" s="89">
        <v>2020</v>
      </c>
      <c r="W4" s="878">
        <v>2021</v>
      </c>
      <c r="X4" s="40"/>
    </row>
    <row r="5" spans="1:24">
      <c r="A5" s="907" t="s">
        <v>494</v>
      </c>
      <c r="B5" s="53" t="s">
        <v>240</v>
      </c>
      <c r="C5" s="53">
        <v>0</v>
      </c>
      <c r="D5" s="53">
        <v>0</v>
      </c>
      <c r="E5" s="53">
        <v>0</v>
      </c>
      <c r="F5" s="53">
        <v>0</v>
      </c>
      <c r="G5" s="53">
        <v>0</v>
      </c>
      <c r="H5" s="53">
        <v>0</v>
      </c>
      <c r="I5" s="53" t="s">
        <v>240</v>
      </c>
      <c r="J5" s="53">
        <v>0</v>
      </c>
      <c r="K5" s="53">
        <v>0</v>
      </c>
      <c r="L5" s="53" t="s">
        <v>114</v>
      </c>
      <c r="M5" s="53">
        <v>0</v>
      </c>
      <c r="N5" s="53">
        <v>0</v>
      </c>
      <c r="O5" s="53" t="s">
        <v>240</v>
      </c>
      <c r="P5" s="53">
        <v>0</v>
      </c>
      <c r="Q5" s="53">
        <v>0</v>
      </c>
      <c r="R5" s="53">
        <v>0</v>
      </c>
      <c r="S5" s="53">
        <v>0</v>
      </c>
      <c r="T5" s="53">
        <v>0</v>
      </c>
      <c r="U5" s="53">
        <v>0</v>
      </c>
      <c r="V5" s="891" t="s">
        <v>240</v>
      </c>
      <c r="W5" s="1477" t="s">
        <v>240</v>
      </c>
      <c r="X5" s="54"/>
    </row>
    <row r="6" spans="1:24">
      <c r="A6" s="908" t="s">
        <v>495</v>
      </c>
      <c r="B6" s="58">
        <v>0</v>
      </c>
      <c r="C6" s="58">
        <v>0</v>
      </c>
      <c r="D6" s="58">
        <v>0</v>
      </c>
      <c r="E6" s="58">
        <v>0</v>
      </c>
      <c r="F6" s="58">
        <v>0</v>
      </c>
      <c r="G6" s="58">
        <v>0</v>
      </c>
      <c r="H6" s="58">
        <v>0</v>
      </c>
      <c r="I6" s="58">
        <v>0</v>
      </c>
      <c r="J6" s="58">
        <v>0</v>
      </c>
      <c r="K6" s="58">
        <v>0</v>
      </c>
      <c r="L6" s="58">
        <v>0</v>
      </c>
      <c r="M6" s="58">
        <v>0</v>
      </c>
      <c r="N6" s="58">
        <v>0</v>
      </c>
      <c r="O6" s="58">
        <v>0</v>
      </c>
      <c r="P6" s="58">
        <v>0</v>
      </c>
      <c r="Q6" s="58">
        <v>0</v>
      </c>
      <c r="R6" s="58">
        <v>0</v>
      </c>
      <c r="S6" s="58">
        <v>0</v>
      </c>
      <c r="T6" s="58">
        <v>0</v>
      </c>
      <c r="U6" s="58">
        <v>0</v>
      </c>
      <c r="V6" s="1450">
        <v>0</v>
      </c>
      <c r="W6" s="339">
        <v>0</v>
      </c>
      <c r="X6" s="54"/>
    </row>
    <row r="7" spans="1:24">
      <c r="A7" s="907" t="s">
        <v>496</v>
      </c>
      <c r="B7" s="53">
        <v>0</v>
      </c>
      <c r="C7" s="53">
        <v>0</v>
      </c>
      <c r="D7" s="53">
        <v>0</v>
      </c>
      <c r="E7" s="53">
        <v>0</v>
      </c>
      <c r="F7" s="53">
        <v>0</v>
      </c>
      <c r="G7" s="53">
        <v>0</v>
      </c>
      <c r="H7" s="53">
        <v>0</v>
      </c>
      <c r="I7" s="53">
        <v>0</v>
      </c>
      <c r="J7" s="53">
        <v>0</v>
      </c>
      <c r="K7" s="53">
        <v>0</v>
      </c>
      <c r="L7" s="53">
        <v>0</v>
      </c>
      <c r="M7" s="53">
        <v>0</v>
      </c>
      <c r="N7" s="53">
        <v>0</v>
      </c>
      <c r="O7" s="53">
        <v>0</v>
      </c>
      <c r="P7" s="53">
        <v>0</v>
      </c>
      <c r="Q7" s="53">
        <v>0</v>
      </c>
      <c r="R7" s="53">
        <v>0</v>
      </c>
      <c r="S7" s="53">
        <v>0</v>
      </c>
      <c r="T7" s="53">
        <v>0</v>
      </c>
      <c r="U7" s="53">
        <v>0</v>
      </c>
      <c r="V7" s="891">
        <v>0</v>
      </c>
      <c r="W7" s="337">
        <v>0</v>
      </c>
      <c r="X7" s="54"/>
    </row>
    <row r="8" spans="1:24">
      <c r="A8" s="908" t="s">
        <v>497</v>
      </c>
      <c r="B8" s="58">
        <v>21</v>
      </c>
      <c r="C8" s="58">
        <v>16</v>
      </c>
      <c r="D8" s="58">
        <v>18</v>
      </c>
      <c r="E8" s="275" t="s">
        <v>114</v>
      </c>
      <c r="F8" s="58">
        <v>16</v>
      </c>
      <c r="G8" s="58">
        <v>16</v>
      </c>
      <c r="H8" s="58">
        <v>14</v>
      </c>
      <c r="I8" s="275" t="s">
        <v>114</v>
      </c>
      <c r="J8" s="58">
        <v>16</v>
      </c>
      <c r="K8" s="58">
        <v>16</v>
      </c>
      <c r="L8" s="58">
        <v>15</v>
      </c>
      <c r="M8" s="58">
        <v>14</v>
      </c>
      <c r="N8" s="58">
        <v>12</v>
      </c>
      <c r="O8" s="58">
        <v>11</v>
      </c>
      <c r="P8" s="58">
        <v>14</v>
      </c>
      <c r="Q8" s="58">
        <v>10</v>
      </c>
      <c r="R8" s="58">
        <v>14</v>
      </c>
      <c r="S8" s="58">
        <v>10</v>
      </c>
      <c r="T8" s="58">
        <v>13</v>
      </c>
      <c r="U8" s="58">
        <v>14</v>
      </c>
      <c r="V8" s="1450">
        <v>14</v>
      </c>
      <c r="W8" s="1478" t="s">
        <v>240</v>
      </c>
      <c r="X8" s="54"/>
    </row>
    <row r="9" spans="1:24">
      <c r="A9" s="907" t="s">
        <v>498</v>
      </c>
      <c r="B9" s="53">
        <v>32</v>
      </c>
      <c r="C9" s="53">
        <v>23</v>
      </c>
      <c r="D9" s="53">
        <v>27</v>
      </c>
      <c r="E9" s="53">
        <v>33</v>
      </c>
      <c r="F9" s="53">
        <v>24</v>
      </c>
      <c r="G9" s="53">
        <v>29</v>
      </c>
      <c r="H9" s="53">
        <v>28</v>
      </c>
      <c r="I9" s="53">
        <v>36</v>
      </c>
      <c r="J9" s="53">
        <v>26</v>
      </c>
      <c r="K9" s="53">
        <v>32</v>
      </c>
      <c r="L9" s="53">
        <v>33</v>
      </c>
      <c r="M9" s="53">
        <v>41</v>
      </c>
      <c r="N9" s="53">
        <v>37</v>
      </c>
      <c r="O9" s="53">
        <v>50</v>
      </c>
      <c r="P9" s="53">
        <v>39</v>
      </c>
      <c r="Q9" s="53">
        <v>25</v>
      </c>
      <c r="R9" s="53">
        <v>48</v>
      </c>
      <c r="S9" s="53">
        <v>43</v>
      </c>
      <c r="T9" s="53">
        <v>39</v>
      </c>
      <c r="U9" s="53">
        <v>36</v>
      </c>
      <c r="V9" s="891">
        <v>35</v>
      </c>
      <c r="W9" s="337">
        <v>47</v>
      </c>
      <c r="X9" s="54"/>
    </row>
    <row r="10" spans="1:24">
      <c r="A10" s="908" t="s">
        <v>499</v>
      </c>
      <c r="B10" s="58">
        <v>21</v>
      </c>
      <c r="C10" s="58">
        <v>17</v>
      </c>
      <c r="D10" s="58">
        <v>22</v>
      </c>
      <c r="E10" s="58">
        <v>20</v>
      </c>
      <c r="F10" s="58">
        <v>30</v>
      </c>
      <c r="G10" s="58">
        <v>28</v>
      </c>
      <c r="H10" s="58">
        <v>23</v>
      </c>
      <c r="I10" s="58">
        <v>27</v>
      </c>
      <c r="J10" s="58">
        <v>30</v>
      </c>
      <c r="K10" s="58">
        <v>24</v>
      </c>
      <c r="L10" s="58">
        <v>29</v>
      </c>
      <c r="M10" s="58">
        <v>34</v>
      </c>
      <c r="N10" s="58">
        <v>33</v>
      </c>
      <c r="O10" s="58">
        <v>20</v>
      </c>
      <c r="P10" s="58">
        <v>26</v>
      </c>
      <c r="Q10" s="58">
        <v>36</v>
      </c>
      <c r="R10" s="58">
        <v>37</v>
      </c>
      <c r="S10" s="58">
        <v>30</v>
      </c>
      <c r="T10" s="58">
        <v>30</v>
      </c>
      <c r="U10" s="58">
        <v>47</v>
      </c>
      <c r="V10" s="1450">
        <v>38</v>
      </c>
      <c r="W10" s="339">
        <v>38</v>
      </c>
      <c r="X10" s="54"/>
    </row>
    <row r="11" spans="1:24">
      <c r="A11" s="907" t="s">
        <v>500</v>
      </c>
      <c r="B11" s="53">
        <v>77</v>
      </c>
      <c r="C11" s="53">
        <v>99</v>
      </c>
      <c r="D11" s="53">
        <v>89</v>
      </c>
      <c r="E11" s="53">
        <v>89</v>
      </c>
      <c r="F11" s="53">
        <v>104</v>
      </c>
      <c r="G11" s="53">
        <v>109</v>
      </c>
      <c r="H11" s="53">
        <v>99</v>
      </c>
      <c r="I11" s="53">
        <v>95</v>
      </c>
      <c r="J11" s="53">
        <v>106</v>
      </c>
      <c r="K11" s="53">
        <v>106</v>
      </c>
      <c r="L11" s="53">
        <v>98</v>
      </c>
      <c r="M11" s="53">
        <v>82</v>
      </c>
      <c r="N11" s="53">
        <v>88</v>
      </c>
      <c r="O11" s="53">
        <v>111</v>
      </c>
      <c r="P11" s="53">
        <v>105</v>
      </c>
      <c r="Q11" s="53">
        <v>105</v>
      </c>
      <c r="R11" s="53">
        <v>108</v>
      </c>
      <c r="S11" s="53">
        <v>105</v>
      </c>
      <c r="T11" s="53">
        <v>109</v>
      </c>
      <c r="U11" s="53">
        <v>103</v>
      </c>
      <c r="V11" s="891">
        <v>93</v>
      </c>
      <c r="W11" s="337">
        <v>96</v>
      </c>
      <c r="X11" s="54"/>
    </row>
    <row r="12" spans="1:24">
      <c r="A12" s="908" t="s">
        <v>501</v>
      </c>
      <c r="B12" s="58">
        <v>25</v>
      </c>
      <c r="C12" s="58">
        <v>24</v>
      </c>
      <c r="D12" s="58">
        <v>25</v>
      </c>
      <c r="E12" s="58">
        <v>29</v>
      </c>
      <c r="F12" s="58">
        <v>27</v>
      </c>
      <c r="G12" s="58">
        <v>33</v>
      </c>
      <c r="H12" s="58">
        <v>36</v>
      </c>
      <c r="I12" s="58">
        <v>22</v>
      </c>
      <c r="J12" s="58">
        <v>31</v>
      </c>
      <c r="K12" s="58">
        <v>27</v>
      </c>
      <c r="L12" s="58">
        <v>32</v>
      </c>
      <c r="M12" s="58">
        <v>28</v>
      </c>
      <c r="N12" s="58">
        <v>38</v>
      </c>
      <c r="O12" s="58">
        <v>34</v>
      </c>
      <c r="P12" s="58">
        <v>33</v>
      </c>
      <c r="Q12" s="58">
        <v>42</v>
      </c>
      <c r="R12" s="58">
        <v>29</v>
      </c>
      <c r="S12" s="58">
        <v>39</v>
      </c>
      <c r="T12" s="58">
        <v>32</v>
      </c>
      <c r="U12" s="58">
        <v>43</v>
      </c>
      <c r="V12" s="1450">
        <v>38</v>
      </c>
      <c r="W12" s="339">
        <v>31</v>
      </c>
      <c r="X12" s="54"/>
    </row>
    <row r="13" spans="1:24">
      <c r="A13" s="907" t="s">
        <v>502</v>
      </c>
      <c r="B13" s="53">
        <v>22</v>
      </c>
      <c r="C13" s="53">
        <v>11</v>
      </c>
      <c r="D13" s="53">
        <v>14</v>
      </c>
      <c r="E13" s="53">
        <v>19</v>
      </c>
      <c r="F13" s="53">
        <v>20</v>
      </c>
      <c r="G13" s="53">
        <v>20</v>
      </c>
      <c r="H13" s="53">
        <v>21</v>
      </c>
      <c r="I13" s="53">
        <v>19</v>
      </c>
      <c r="J13" s="53">
        <v>16</v>
      </c>
      <c r="K13" s="53">
        <v>25</v>
      </c>
      <c r="L13" s="53">
        <v>25</v>
      </c>
      <c r="M13" s="53">
        <v>28</v>
      </c>
      <c r="N13" s="53">
        <v>17</v>
      </c>
      <c r="O13" s="53">
        <v>22</v>
      </c>
      <c r="P13" s="53">
        <v>15</v>
      </c>
      <c r="Q13" s="53">
        <v>18</v>
      </c>
      <c r="R13" s="53">
        <v>29</v>
      </c>
      <c r="S13" s="53">
        <v>22</v>
      </c>
      <c r="T13" s="53">
        <v>24</v>
      </c>
      <c r="U13" s="53">
        <v>20</v>
      </c>
      <c r="V13" s="891">
        <v>22</v>
      </c>
      <c r="W13" s="337">
        <v>30</v>
      </c>
      <c r="X13" s="54"/>
    </row>
    <row r="14" spans="1:24">
      <c r="A14" s="908" t="s">
        <v>503</v>
      </c>
      <c r="B14" s="58">
        <v>11</v>
      </c>
      <c r="C14" s="275" t="s">
        <v>114</v>
      </c>
      <c r="D14" s="58">
        <v>10</v>
      </c>
      <c r="E14" s="275" t="s">
        <v>114</v>
      </c>
      <c r="F14" s="58">
        <v>11</v>
      </c>
      <c r="G14" s="58">
        <v>15</v>
      </c>
      <c r="H14" s="58">
        <v>16</v>
      </c>
      <c r="I14" s="58">
        <v>13</v>
      </c>
      <c r="J14" s="58">
        <v>22</v>
      </c>
      <c r="K14" s="58">
        <v>19</v>
      </c>
      <c r="L14" s="275" t="s">
        <v>114</v>
      </c>
      <c r="M14" s="58">
        <v>13</v>
      </c>
      <c r="N14" s="58">
        <v>17</v>
      </c>
      <c r="O14" s="58">
        <v>12</v>
      </c>
      <c r="P14" s="58">
        <v>22</v>
      </c>
      <c r="Q14" s="58">
        <v>25</v>
      </c>
      <c r="R14" s="58">
        <v>10</v>
      </c>
      <c r="S14" s="58">
        <v>16</v>
      </c>
      <c r="T14" s="58">
        <v>30</v>
      </c>
      <c r="U14" s="58">
        <v>24</v>
      </c>
      <c r="V14" s="1450">
        <v>29</v>
      </c>
      <c r="W14" s="339">
        <v>18</v>
      </c>
      <c r="X14" s="54"/>
    </row>
    <row r="15" spans="1:24">
      <c r="A15" s="907" t="s">
        <v>504</v>
      </c>
      <c r="B15" s="53">
        <v>12</v>
      </c>
      <c r="C15" s="53">
        <v>11</v>
      </c>
      <c r="D15" s="53" t="s">
        <v>240</v>
      </c>
      <c r="E15" s="53">
        <v>15</v>
      </c>
      <c r="F15" s="274" t="s">
        <v>114</v>
      </c>
      <c r="G15" s="274" t="s">
        <v>114</v>
      </c>
      <c r="H15" s="274" t="s">
        <v>114</v>
      </c>
      <c r="I15" s="53">
        <v>14</v>
      </c>
      <c r="J15" s="53">
        <v>10</v>
      </c>
      <c r="K15" s="53">
        <v>19</v>
      </c>
      <c r="L15" s="53">
        <v>12</v>
      </c>
      <c r="M15" s="53">
        <v>15</v>
      </c>
      <c r="N15" s="53">
        <v>13</v>
      </c>
      <c r="O15" s="53">
        <v>15</v>
      </c>
      <c r="P15" s="53">
        <v>19</v>
      </c>
      <c r="Q15" s="53">
        <v>15</v>
      </c>
      <c r="R15" s="53">
        <v>16</v>
      </c>
      <c r="S15" s="53">
        <v>13</v>
      </c>
      <c r="T15" s="53">
        <v>16</v>
      </c>
      <c r="U15" s="53">
        <v>18</v>
      </c>
      <c r="V15" s="891">
        <v>23</v>
      </c>
      <c r="W15" s="337">
        <v>19</v>
      </c>
      <c r="X15" s="54"/>
    </row>
    <row r="16" spans="1:24">
      <c r="A16" s="908" t="s">
        <v>505</v>
      </c>
      <c r="B16" s="58" t="s">
        <v>240</v>
      </c>
      <c r="C16" s="58" t="s">
        <v>240</v>
      </c>
      <c r="D16" s="58">
        <v>10</v>
      </c>
      <c r="E16" s="58">
        <v>15</v>
      </c>
      <c r="F16" s="58">
        <v>12</v>
      </c>
      <c r="G16" s="58">
        <v>12</v>
      </c>
      <c r="H16" s="58">
        <v>12</v>
      </c>
      <c r="I16" s="58">
        <v>10</v>
      </c>
      <c r="J16" s="275" t="s">
        <v>114</v>
      </c>
      <c r="K16" s="275" t="s">
        <v>114</v>
      </c>
      <c r="L16" s="58">
        <v>11</v>
      </c>
      <c r="M16" s="58">
        <v>12</v>
      </c>
      <c r="N16" s="58">
        <v>13</v>
      </c>
      <c r="O16" s="275" t="s">
        <v>114</v>
      </c>
      <c r="P16" s="58">
        <v>12</v>
      </c>
      <c r="Q16" s="58">
        <v>10</v>
      </c>
      <c r="R16" s="58">
        <v>10</v>
      </c>
      <c r="S16" s="58">
        <v>14</v>
      </c>
      <c r="T16" s="58">
        <v>19</v>
      </c>
      <c r="U16" s="58">
        <v>14</v>
      </c>
      <c r="V16" s="1450">
        <v>12</v>
      </c>
      <c r="W16" s="339">
        <v>18</v>
      </c>
      <c r="X16" s="54"/>
    </row>
    <row r="17" spans="1:24">
      <c r="A17" s="907" t="s">
        <v>380</v>
      </c>
      <c r="B17" s="53" t="s">
        <v>240</v>
      </c>
      <c r="C17" s="53">
        <v>11</v>
      </c>
      <c r="D17" s="274" t="s">
        <v>114</v>
      </c>
      <c r="E17" s="53">
        <v>13</v>
      </c>
      <c r="F17" s="274" t="s">
        <v>114</v>
      </c>
      <c r="G17" s="53">
        <v>15</v>
      </c>
      <c r="H17" s="53">
        <v>12</v>
      </c>
      <c r="I17" s="274" t="s">
        <v>114</v>
      </c>
      <c r="J17" s="53">
        <v>20</v>
      </c>
      <c r="K17" s="53">
        <v>11</v>
      </c>
      <c r="L17" s="53">
        <v>17</v>
      </c>
      <c r="M17" s="53">
        <v>18</v>
      </c>
      <c r="N17" s="53">
        <v>11</v>
      </c>
      <c r="O17" s="53">
        <v>13</v>
      </c>
      <c r="P17" s="274" t="s">
        <v>114</v>
      </c>
      <c r="Q17" s="274" t="s">
        <v>114</v>
      </c>
      <c r="R17" s="53">
        <v>14</v>
      </c>
      <c r="S17" s="53">
        <v>17</v>
      </c>
      <c r="T17" s="53">
        <v>13</v>
      </c>
      <c r="U17" s="53">
        <v>14</v>
      </c>
      <c r="V17" s="891">
        <v>17</v>
      </c>
      <c r="W17" s="337">
        <v>17</v>
      </c>
      <c r="X17" s="54"/>
    </row>
    <row r="18" spans="1:24">
      <c r="A18" s="908" t="s">
        <v>506</v>
      </c>
      <c r="B18" s="58">
        <v>77</v>
      </c>
      <c r="C18" s="58">
        <v>88</v>
      </c>
      <c r="D18" s="58">
        <v>75</v>
      </c>
      <c r="E18" s="58">
        <v>96</v>
      </c>
      <c r="F18" s="58">
        <v>83</v>
      </c>
      <c r="G18" s="58">
        <v>102</v>
      </c>
      <c r="H18" s="58">
        <v>97</v>
      </c>
      <c r="I18" s="58">
        <v>100</v>
      </c>
      <c r="J18" s="58">
        <v>95</v>
      </c>
      <c r="K18" s="58">
        <v>105</v>
      </c>
      <c r="L18" s="58">
        <v>103</v>
      </c>
      <c r="M18" s="58">
        <v>112</v>
      </c>
      <c r="N18" s="58">
        <v>119</v>
      </c>
      <c r="O18" s="58">
        <v>111</v>
      </c>
      <c r="P18" s="58">
        <v>115</v>
      </c>
      <c r="Q18" s="58">
        <v>116</v>
      </c>
      <c r="R18" s="58">
        <v>125</v>
      </c>
      <c r="S18" s="58">
        <v>127</v>
      </c>
      <c r="T18" s="58">
        <v>109</v>
      </c>
      <c r="U18" s="58">
        <v>113</v>
      </c>
      <c r="V18" s="1450">
        <v>131</v>
      </c>
      <c r="W18" s="339">
        <v>132</v>
      </c>
      <c r="X18" s="54"/>
    </row>
    <row r="19" spans="1:24">
      <c r="A19" s="907" t="s">
        <v>507</v>
      </c>
      <c r="B19" s="53">
        <v>56</v>
      </c>
      <c r="C19" s="53">
        <v>39</v>
      </c>
      <c r="D19" s="53">
        <v>45</v>
      </c>
      <c r="E19" s="53">
        <v>46</v>
      </c>
      <c r="F19" s="53">
        <v>48</v>
      </c>
      <c r="G19" s="53">
        <v>41</v>
      </c>
      <c r="H19" s="53">
        <v>70</v>
      </c>
      <c r="I19" s="53">
        <v>77</v>
      </c>
      <c r="J19" s="53">
        <v>65</v>
      </c>
      <c r="K19" s="53">
        <v>89</v>
      </c>
      <c r="L19" s="53">
        <v>75</v>
      </c>
      <c r="M19" s="53">
        <v>68</v>
      </c>
      <c r="N19" s="53">
        <v>74</v>
      </c>
      <c r="O19" s="53">
        <v>78</v>
      </c>
      <c r="P19" s="53">
        <v>68</v>
      </c>
      <c r="Q19" s="53">
        <v>65</v>
      </c>
      <c r="R19" s="53">
        <v>74</v>
      </c>
      <c r="S19" s="53">
        <v>85</v>
      </c>
      <c r="T19" s="53">
        <v>89</v>
      </c>
      <c r="U19" s="53">
        <v>78</v>
      </c>
      <c r="V19" s="891">
        <v>79</v>
      </c>
      <c r="W19" s="337">
        <v>89</v>
      </c>
      <c r="X19" s="54"/>
    </row>
    <row r="20" spans="1:24">
      <c r="A20" s="908" t="s">
        <v>508</v>
      </c>
      <c r="B20" s="58">
        <v>11</v>
      </c>
      <c r="C20" s="58">
        <v>10</v>
      </c>
      <c r="D20" s="58">
        <v>18</v>
      </c>
      <c r="E20" s="58">
        <v>27</v>
      </c>
      <c r="F20" s="58">
        <v>21</v>
      </c>
      <c r="G20" s="58">
        <v>26</v>
      </c>
      <c r="H20" s="58">
        <v>32</v>
      </c>
      <c r="I20" s="58">
        <v>32</v>
      </c>
      <c r="J20" s="58">
        <v>20</v>
      </c>
      <c r="K20" s="58">
        <v>27</v>
      </c>
      <c r="L20" s="58">
        <v>26</v>
      </c>
      <c r="M20" s="58">
        <v>20</v>
      </c>
      <c r="N20" s="58">
        <v>30</v>
      </c>
      <c r="O20" s="58">
        <v>23</v>
      </c>
      <c r="P20" s="58">
        <v>35</v>
      </c>
      <c r="Q20" s="58">
        <v>42</v>
      </c>
      <c r="R20" s="58">
        <v>47</v>
      </c>
      <c r="S20" s="58">
        <v>41</v>
      </c>
      <c r="T20" s="58">
        <v>43</v>
      </c>
      <c r="U20" s="58">
        <v>39</v>
      </c>
      <c r="V20" s="1450">
        <v>60</v>
      </c>
      <c r="W20" s="339">
        <v>61</v>
      </c>
      <c r="X20" s="54"/>
    </row>
    <row r="21" spans="1:24">
      <c r="A21" s="907" t="s">
        <v>509</v>
      </c>
      <c r="B21" s="53" t="s">
        <v>240</v>
      </c>
      <c r="C21" s="53">
        <v>10</v>
      </c>
      <c r="D21" s="53">
        <v>10</v>
      </c>
      <c r="E21" s="53" t="s">
        <v>240</v>
      </c>
      <c r="F21" s="53">
        <v>18</v>
      </c>
      <c r="G21" s="53">
        <v>10</v>
      </c>
      <c r="H21" s="53">
        <v>15</v>
      </c>
      <c r="I21" s="53" t="s">
        <v>240</v>
      </c>
      <c r="J21" s="53" t="s">
        <v>240</v>
      </c>
      <c r="K21" s="53">
        <v>14</v>
      </c>
      <c r="L21" s="53">
        <v>10</v>
      </c>
      <c r="M21" s="53">
        <v>12</v>
      </c>
      <c r="N21" s="53">
        <v>17</v>
      </c>
      <c r="O21" s="53">
        <v>18</v>
      </c>
      <c r="P21" s="53">
        <v>25</v>
      </c>
      <c r="Q21" s="53">
        <v>31</v>
      </c>
      <c r="R21" s="53">
        <v>31</v>
      </c>
      <c r="S21" s="53">
        <v>47</v>
      </c>
      <c r="T21" s="53">
        <v>59</v>
      </c>
      <c r="U21" s="53">
        <v>76</v>
      </c>
      <c r="V21" s="891">
        <v>88</v>
      </c>
      <c r="W21" s="337">
        <v>68</v>
      </c>
      <c r="X21" s="54"/>
    </row>
    <row r="22" spans="1:24">
      <c r="A22" s="908" t="s">
        <v>510</v>
      </c>
      <c r="B22" s="58">
        <v>256</v>
      </c>
      <c r="C22" s="58">
        <v>240</v>
      </c>
      <c r="D22" s="58">
        <v>270</v>
      </c>
      <c r="E22" s="58">
        <v>246</v>
      </c>
      <c r="F22" s="58">
        <v>228</v>
      </c>
      <c r="G22" s="58">
        <v>216</v>
      </c>
      <c r="H22" s="58">
        <v>206</v>
      </c>
      <c r="I22" s="58">
        <v>226</v>
      </c>
      <c r="J22" s="58">
        <v>229</v>
      </c>
      <c r="K22" s="58">
        <v>233</v>
      </c>
      <c r="L22" s="58">
        <v>204</v>
      </c>
      <c r="M22" s="58">
        <v>216</v>
      </c>
      <c r="N22" s="58">
        <v>223</v>
      </c>
      <c r="O22" s="58">
        <v>215</v>
      </c>
      <c r="P22" s="58">
        <v>230</v>
      </c>
      <c r="Q22" s="58">
        <v>235</v>
      </c>
      <c r="R22" s="58">
        <v>232</v>
      </c>
      <c r="S22" s="58">
        <v>245</v>
      </c>
      <c r="T22" s="58">
        <v>278</v>
      </c>
      <c r="U22" s="58">
        <v>245</v>
      </c>
      <c r="V22" s="1450">
        <v>250</v>
      </c>
      <c r="W22" s="339">
        <v>272</v>
      </c>
      <c r="X22" s="54"/>
    </row>
    <row r="23" spans="1:24">
      <c r="A23" s="907" t="s">
        <v>511</v>
      </c>
      <c r="B23" s="53">
        <v>180</v>
      </c>
      <c r="C23" s="53">
        <v>167</v>
      </c>
      <c r="D23" s="53">
        <v>202</v>
      </c>
      <c r="E23" s="53">
        <v>179</v>
      </c>
      <c r="F23" s="53">
        <v>171</v>
      </c>
      <c r="G23" s="53">
        <v>183</v>
      </c>
      <c r="H23" s="53">
        <v>154</v>
      </c>
      <c r="I23" s="53">
        <v>187</v>
      </c>
      <c r="J23" s="53">
        <v>153</v>
      </c>
      <c r="K23" s="53">
        <v>183</v>
      </c>
      <c r="L23" s="53">
        <v>181</v>
      </c>
      <c r="M23" s="53">
        <v>179</v>
      </c>
      <c r="N23" s="53">
        <v>176</v>
      </c>
      <c r="O23" s="53">
        <v>210</v>
      </c>
      <c r="P23" s="53">
        <v>203</v>
      </c>
      <c r="Q23" s="53">
        <v>219</v>
      </c>
      <c r="R23" s="53">
        <v>192</v>
      </c>
      <c r="S23" s="53">
        <v>199</v>
      </c>
      <c r="T23" s="53">
        <v>187</v>
      </c>
      <c r="U23" s="53">
        <v>189</v>
      </c>
      <c r="V23" s="891">
        <v>205</v>
      </c>
      <c r="W23" s="337">
        <v>166</v>
      </c>
      <c r="X23" s="54"/>
    </row>
    <row r="24" spans="1:24">
      <c r="A24" s="908" t="s">
        <v>512</v>
      </c>
      <c r="B24" s="58">
        <v>12</v>
      </c>
      <c r="C24" s="58">
        <v>11</v>
      </c>
      <c r="D24" s="58">
        <v>13</v>
      </c>
      <c r="E24" s="58" t="s">
        <v>240</v>
      </c>
      <c r="F24" s="58">
        <v>12</v>
      </c>
      <c r="G24" s="58">
        <v>11</v>
      </c>
      <c r="H24" s="58">
        <v>17</v>
      </c>
      <c r="I24" s="58" t="s">
        <v>240</v>
      </c>
      <c r="J24" s="58" t="s">
        <v>240</v>
      </c>
      <c r="K24" s="58">
        <v>11</v>
      </c>
      <c r="L24" s="58">
        <v>11</v>
      </c>
      <c r="M24" s="58">
        <v>14</v>
      </c>
      <c r="N24" s="58" t="s">
        <v>240</v>
      </c>
      <c r="O24" s="58">
        <v>20</v>
      </c>
      <c r="P24" s="58">
        <v>23</v>
      </c>
      <c r="Q24" s="58" t="s">
        <v>240</v>
      </c>
      <c r="R24" s="58">
        <v>22</v>
      </c>
      <c r="S24" s="58">
        <v>19</v>
      </c>
      <c r="T24" s="58">
        <v>27</v>
      </c>
      <c r="U24" s="58">
        <v>18</v>
      </c>
      <c r="V24" s="1450">
        <v>22</v>
      </c>
      <c r="W24" s="339">
        <v>23</v>
      </c>
      <c r="X24" s="54"/>
    </row>
    <row r="25" spans="1:24">
      <c r="A25" s="907" t="s">
        <v>513</v>
      </c>
      <c r="B25" s="53">
        <v>90</v>
      </c>
      <c r="C25" s="53">
        <v>82</v>
      </c>
      <c r="D25" s="53">
        <v>96</v>
      </c>
      <c r="E25" s="53">
        <v>90</v>
      </c>
      <c r="F25" s="53">
        <v>96</v>
      </c>
      <c r="G25" s="53">
        <v>91</v>
      </c>
      <c r="H25" s="53">
        <v>85</v>
      </c>
      <c r="I25" s="53">
        <v>83</v>
      </c>
      <c r="J25" s="53">
        <v>89</v>
      </c>
      <c r="K25" s="53">
        <v>83</v>
      </c>
      <c r="L25" s="53">
        <v>73</v>
      </c>
      <c r="M25" s="53">
        <v>78</v>
      </c>
      <c r="N25" s="53">
        <v>80</v>
      </c>
      <c r="O25" s="53">
        <v>69</v>
      </c>
      <c r="P25" s="53">
        <v>86</v>
      </c>
      <c r="Q25" s="53">
        <v>123</v>
      </c>
      <c r="R25" s="53">
        <v>87</v>
      </c>
      <c r="S25" s="53">
        <v>113</v>
      </c>
      <c r="T25" s="53">
        <v>96</v>
      </c>
      <c r="U25" s="53">
        <v>131</v>
      </c>
      <c r="V25" s="891">
        <v>124</v>
      </c>
      <c r="W25" s="337">
        <v>127</v>
      </c>
      <c r="X25" s="54"/>
    </row>
    <row r="26" spans="1:24">
      <c r="A26" s="908" t="s">
        <v>514</v>
      </c>
      <c r="B26" s="58" t="s">
        <v>240</v>
      </c>
      <c r="C26" s="58" t="s">
        <v>240</v>
      </c>
      <c r="D26" s="58" t="s">
        <v>240</v>
      </c>
      <c r="E26" s="58" t="s">
        <v>240</v>
      </c>
      <c r="F26" s="58" t="s">
        <v>240</v>
      </c>
      <c r="G26" s="58" t="s">
        <v>240</v>
      </c>
      <c r="H26" s="58" t="s">
        <v>240</v>
      </c>
      <c r="I26" s="58" t="s">
        <v>240</v>
      </c>
      <c r="J26" s="58" t="s">
        <v>240</v>
      </c>
      <c r="K26" s="58" t="s">
        <v>240</v>
      </c>
      <c r="L26" s="58" t="s">
        <v>114</v>
      </c>
      <c r="M26" s="58">
        <v>0</v>
      </c>
      <c r="N26" s="58">
        <v>0</v>
      </c>
      <c r="O26" s="58" t="s">
        <v>240</v>
      </c>
      <c r="P26" s="58" t="s">
        <v>240</v>
      </c>
      <c r="Q26" s="58">
        <v>0</v>
      </c>
      <c r="R26" s="58">
        <v>0</v>
      </c>
      <c r="S26" s="58" t="s">
        <v>240</v>
      </c>
      <c r="T26" s="58" t="s">
        <v>240</v>
      </c>
      <c r="U26" s="58" t="s">
        <v>240</v>
      </c>
      <c r="V26" s="1450">
        <v>0</v>
      </c>
      <c r="W26" s="1479" t="s">
        <v>240</v>
      </c>
      <c r="X26" s="54"/>
    </row>
    <row r="27" spans="1:24">
      <c r="A27" s="907" t="s">
        <v>515</v>
      </c>
      <c r="B27" s="53">
        <v>20</v>
      </c>
      <c r="C27" s="53">
        <v>24</v>
      </c>
      <c r="D27" s="53">
        <v>16</v>
      </c>
      <c r="E27" s="53">
        <v>10</v>
      </c>
      <c r="F27" s="53">
        <v>14</v>
      </c>
      <c r="G27" s="53">
        <v>11</v>
      </c>
      <c r="H27" s="53" t="s">
        <v>240</v>
      </c>
      <c r="I27" s="53">
        <v>21</v>
      </c>
      <c r="J27" s="53">
        <v>11</v>
      </c>
      <c r="K27" s="53">
        <v>18</v>
      </c>
      <c r="L27" s="53">
        <v>17</v>
      </c>
      <c r="M27" s="53">
        <v>14</v>
      </c>
      <c r="N27" s="53">
        <v>15</v>
      </c>
      <c r="O27" s="53">
        <v>21</v>
      </c>
      <c r="P27" s="53">
        <v>19</v>
      </c>
      <c r="Q27" s="53">
        <v>17</v>
      </c>
      <c r="R27" s="53">
        <v>18</v>
      </c>
      <c r="S27" s="53">
        <v>19</v>
      </c>
      <c r="T27" s="53">
        <v>18</v>
      </c>
      <c r="U27" s="53">
        <v>21</v>
      </c>
      <c r="V27" s="891">
        <v>20</v>
      </c>
      <c r="W27" s="337">
        <v>24</v>
      </c>
      <c r="X27" s="54"/>
    </row>
    <row r="28" spans="1:24">
      <c r="A28" s="908" t="s">
        <v>516</v>
      </c>
      <c r="B28" s="58">
        <v>29</v>
      </c>
      <c r="C28" s="58">
        <v>20</v>
      </c>
      <c r="D28" s="58">
        <v>28</v>
      </c>
      <c r="E28" s="58">
        <v>25</v>
      </c>
      <c r="F28" s="58">
        <v>20</v>
      </c>
      <c r="G28" s="58">
        <v>27</v>
      </c>
      <c r="H28" s="58">
        <v>31</v>
      </c>
      <c r="I28" s="58">
        <v>15</v>
      </c>
      <c r="J28" s="58">
        <v>28</v>
      </c>
      <c r="K28" s="58">
        <v>44</v>
      </c>
      <c r="L28" s="58">
        <v>29</v>
      </c>
      <c r="M28" s="58">
        <v>31</v>
      </c>
      <c r="N28" s="58">
        <v>40</v>
      </c>
      <c r="O28" s="58">
        <v>45</v>
      </c>
      <c r="P28" s="58">
        <v>53</v>
      </c>
      <c r="Q28" s="58">
        <v>66</v>
      </c>
      <c r="R28" s="58">
        <v>39</v>
      </c>
      <c r="S28" s="58">
        <v>76</v>
      </c>
      <c r="T28" s="58">
        <v>45</v>
      </c>
      <c r="U28" s="58">
        <v>42</v>
      </c>
      <c r="V28" s="1450">
        <v>29</v>
      </c>
      <c r="W28" s="339">
        <v>26</v>
      </c>
      <c r="X28" s="54"/>
    </row>
    <row r="29" spans="1:24">
      <c r="A29" s="907" t="s">
        <v>517</v>
      </c>
      <c r="B29" s="53">
        <v>43</v>
      </c>
      <c r="C29" s="53">
        <v>52</v>
      </c>
      <c r="D29" s="53">
        <v>37</v>
      </c>
      <c r="E29" s="53">
        <v>39</v>
      </c>
      <c r="F29" s="53">
        <v>42</v>
      </c>
      <c r="G29" s="53">
        <v>49</v>
      </c>
      <c r="H29" s="53">
        <v>44</v>
      </c>
      <c r="I29" s="53">
        <v>51</v>
      </c>
      <c r="J29" s="53">
        <v>52</v>
      </c>
      <c r="K29" s="53">
        <v>39</v>
      </c>
      <c r="L29" s="53">
        <v>48</v>
      </c>
      <c r="M29" s="53">
        <v>63</v>
      </c>
      <c r="N29" s="53">
        <v>58</v>
      </c>
      <c r="O29" s="53">
        <v>51</v>
      </c>
      <c r="P29" s="53">
        <v>63</v>
      </c>
      <c r="Q29" s="53">
        <v>49</v>
      </c>
      <c r="R29" s="53">
        <v>60</v>
      </c>
      <c r="S29" s="53">
        <v>64</v>
      </c>
      <c r="T29" s="53">
        <v>68</v>
      </c>
      <c r="U29" s="53">
        <v>70</v>
      </c>
      <c r="V29" s="891">
        <v>68</v>
      </c>
      <c r="W29" s="337">
        <v>77</v>
      </c>
      <c r="X29" s="54"/>
    </row>
    <row r="30" spans="1:24">
      <c r="A30" s="908" t="s">
        <v>518</v>
      </c>
      <c r="B30" s="58" t="s">
        <v>240</v>
      </c>
      <c r="C30" s="58" t="s">
        <v>240</v>
      </c>
      <c r="D30" s="58" t="s">
        <v>240</v>
      </c>
      <c r="E30" s="58" t="s">
        <v>240</v>
      </c>
      <c r="F30" s="58">
        <v>0</v>
      </c>
      <c r="G30" s="58" t="s">
        <v>240</v>
      </c>
      <c r="H30" s="58" t="s">
        <v>240</v>
      </c>
      <c r="I30" s="58" t="s">
        <v>240</v>
      </c>
      <c r="J30" s="58" t="s">
        <v>240</v>
      </c>
      <c r="K30" s="58" t="s">
        <v>240</v>
      </c>
      <c r="L30" s="58" t="s">
        <v>240</v>
      </c>
      <c r="M30" s="58" t="s">
        <v>240</v>
      </c>
      <c r="N30" s="58" t="s">
        <v>240</v>
      </c>
      <c r="O30" s="58" t="s">
        <v>240</v>
      </c>
      <c r="P30" s="58" t="s">
        <v>240</v>
      </c>
      <c r="Q30" s="58" t="s">
        <v>240</v>
      </c>
      <c r="R30" s="58" t="s">
        <v>240</v>
      </c>
      <c r="S30" s="58">
        <v>0</v>
      </c>
      <c r="T30" s="58" t="s">
        <v>240</v>
      </c>
      <c r="U30" s="58" t="s">
        <v>240</v>
      </c>
      <c r="V30" s="1450" t="s">
        <v>240</v>
      </c>
      <c r="W30" s="1404" t="s">
        <v>114</v>
      </c>
      <c r="X30" s="54"/>
    </row>
    <row r="31" spans="1:24">
      <c r="A31" s="907" t="s">
        <v>519</v>
      </c>
      <c r="B31" s="53">
        <v>16</v>
      </c>
      <c r="C31" s="53" t="s">
        <v>240</v>
      </c>
      <c r="D31" s="53" t="s">
        <v>240</v>
      </c>
      <c r="E31" s="53" t="s">
        <v>240</v>
      </c>
      <c r="F31" s="53">
        <v>11</v>
      </c>
      <c r="G31" s="53">
        <v>13</v>
      </c>
      <c r="H31" s="53">
        <v>10</v>
      </c>
      <c r="I31" s="53">
        <v>14</v>
      </c>
      <c r="J31" s="53">
        <v>14</v>
      </c>
      <c r="K31" s="53" t="s">
        <v>240</v>
      </c>
      <c r="L31" s="53">
        <v>17</v>
      </c>
      <c r="M31" s="53">
        <v>19</v>
      </c>
      <c r="N31" s="53">
        <v>20</v>
      </c>
      <c r="O31" s="53">
        <v>12</v>
      </c>
      <c r="P31" s="53">
        <v>12</v>
      </c>
      <c r="Q31" s="53">
        <v>10</v>
      </c>
      <c r="R31" s="53">
        <v>12</v>
      </c>
      <c r="S31" s="53">
        <v>11</v>
      </c>
      <c r="T31" s="53">
        <v>10</v>
      </c>
      <c r="U31" s="53">
        <v>27</v>
      </c>
      <c r="V31" s="891">
        <v>22</v>
      </c>
      <c r="W31" s="337">
        <v>21</v>
      </c>
      <c r="X31" s="54"/>
    </row>
    <row r="32" spans="1:24">
      <c r="A32" s="908" t="s">
        <v>520</v>
      </c>
      <c r="B32" s="58">
        <v>21</v>
      </c>
      <c r="C32" s="58">
        <v>25</v>
      </c>
      <c r="D32" s="58">
        <v>25</v>
      </c>
      <c r="E32" s="58">
        <v>26</v>
      </c>
      <c r="F32" s="58">
        <v>39</v>
      </c>
      <c r="G32" s="58">
        <v>33</v>
      </c>
      <c r="H32" s="58">
        <v>29</v>
      </c>
      <c r="I32" s="58">
        <v>33</v>
      </c>
      <c r="J32" s="58">
        <v>48</v>
      </c>
      <c r="K32" s="58">
        <v>50</v>
      </c>
      <c r="L32" s="58">
        <v>41</v>
      </c>
      <c r="M32" s="58">
        <v>37</v>
      </c>
      <c r="N32" s="58">
        <v>37</v>
      </c>
      <c r="O32" s="58">
        <v>43</v>
      </c>
      <c r="P32" s="58">
        <v>37</v>
      </c>
      <c r="Q32" s="58">
        <v>40</v>
      </c>
      <c r="R32" s="58">
        <v>39</v>
      </c>
      <c r="S32" s="58">
        <v>49</v>
      </c>
      <c r="T32" s="58">
        <v>44</v>
      </c>
      <c r="U32" s="58">
        <v>37</v>
      </c>
      <c r="V32" s="1450">
        <v>47</v>
      </c>
      <c r="W32" s="339">
        <v>54</v>
      </c>
      <c r="X32" s="54"/>
    </row>
    <row r="33" spans="1:24">
      <c r="A33" s="907" t="s">
        <v>521</v>
      </c>
      <c r="B33" s="53">
        <v>0</v>
      </c>
      <c r="C33" s="53">
        <v>0</v>
      </c>
      <c r="D33" s="53" t="s">
        <v>240</v>
      </c>
      <c r="E33" s="53">
        <v>0</v>
      </c>
      <c r="F33" s="53" t="s">
        <v>240</v>
      </c>
      <c r="G33" s="53" t="s">
        <v>240</v>
      </c>
      <c r="H33" s="53" t="s">
        <v>240</v>
      </c>
      <c r="I33" s="53" t="s">
        <v>240</v>
      </c>
      <c r="J33" s="53" t="s">
        <v>240</v>
      </c>
      <c r="K33" s="53" t="s">
        <v>240</v>
      </c>
      <c r="L33" s="53" t="s">
        <v>240</v>
      </c>
      <c r="M33" s="53">
        <v>0</v>
      </c>
      <c r="N33" s="53" t="s">
        <v>240</v>
      </c>
      <c r="O33" s="53">
        <v>0</v>
      </c>
      <c r="P33" s="53" t="s">
        <v>240</v>
      </c>
      <c r="Q33" s="53" t="s">
        <v>240</v>
      </c>
      <c r="R33" s="53" t="s">
        <v>240</v>
      </c>
      <c r="S33" s="53" t="s">
        <v>240</v>
      </c>
      <c r="T33" s="53">
        <v>0</v>
      </c>
      <c r="U33" s="53" t="s">
        <v>240</v>
      </c>
      <c r="V33" s="891" t="s">
        <v>240</v>
      </c>
      <c r="W33" s="337" t="s">
        <v>240</v>
      </c>
      <c r="X33" s="54"/>
    </row>
    <row r="34" spans="1:24">
      <c r="A34" s="908" t="s">
        <v>522</v>
      </c>
      <c r="B34" s="58">
        <v>26</v>
      </c>
      <c r="C34" s="58">
        <v>13</v>
      </c>
      <c r="D34" s="58">
        <v>26</v>
      </c>
      <c r="E34" s="58">
        <v>38</v>
      </c>
      <c r="F34" s="58">
        <v>23</v>
      </c>
      <c r="G34" s="58">
        <v>31</v>
      </c>
      <c r="H34" s="58">
        <v>15</v>
      </c>
      <c r="I34" s="58">
        <v>26</v>
      </c>
      <c r="J34" s="58">
        <v>22</v>
      </c>
      <c r="K34" s="58">
        <v>29</v>
      </c>
      <c r="L34" s="58">
        <v>21</v>
      </c>
      <c r="M34" s="58">
        <v>22</v>
      </c>
      <c r="N34" s="58">
        <v>26</v>
      </c>
      <c r="O34" s="58">
        <v>28</v>
      </c>
      <c r="P34" s="58">
        <v>19</v>
      </c>
      <c r="Q34" s="58">
        <v>21</v>
      </c>
      <c r="R34" s="58">
        <v>14</v>
      </c>
      <c r="S34" s="58">
        <v>18</v>
      </c>
      <c r="T34" s="58">
        <v>22</v>
      </c>
      <c r="U34" s="58">
        <v>22</v>
      </c>
      <c r="V34" s="1450">
        <v>15</v>
      </c>
      <c r="W34" s="339">
        <v>16</v>
      </c>
      <c r="X34" s="54"/>
    </row>
    <row r="35" spans="1:24" ht="26">
      <c r="A35" s="907" t="s">
        <v>523</v>
      </c>
      <c r="B35" s="53">
        <v>11</v>
      </c>
      <c r="C35" s="53" t="s">
        <v>240</v>
      </c>
      <c r="D35" s="53" t="s">
        <v>240</v>
      </c>
      <c r="E35" s="53" t="s">
        <v>240</v>
      </c>
      <c r="F35" s="53" t="s">
        <v>240</v>
      </c>
      <c r="G35" s="53">
        <v>10</v>
      </c>
      <c r="H35" s="53">
        <v>15</v>
      </c>
      <c r="I35" s="53" t="s">
        <v>240</v>
      </c>
      <c r="J35" s="53">
        <v>10</v>
      </c>
      <c r="K35" s="53">
        <v>10</v>
      </c>
      <c r="L35" s="53">
        <v>10</v>
      </c>
      <c r="M35" s="53">
        <v>11</v>
      </c>
      <c r="N35" s="53" t="s">
        <v>240</v>
      </c>
      <c r="O35" s="53" t="s">
        <v>240</v>
      </c>
      <c r="P35" s="53" t="s">
        <v>240</v>
      </c>
      <c r="Q35" s="53" t="s">
        <v>240</v>
      </c>
      <c r="R35" s="53" t="s">
        <v>240</v>
      </c>
      <c r="S35" s="53" t="s">
        <v>240</v>
      </c>
      <c r="T35" s="53">
        <v>11</v>
      </c>
      <c r="U35" s="53">
        <v>13</v>
      </c>
      <c r="V35" s="891">
        <v>11</v>
      </c>
      <c r="W35" s="337" t="s">
        <v>240</v>
      </c>
    </row>
    <row r="36" spans="1:24">
      <c r="A36" s="908" t="s">
        <v>524</v>
      </c>
      <c r="B36" s="58" t="s">
        <v>240</v>
      </c>
      <c r="C36" s="58" t="s">
        <v>240</v>
      </c>
      <c r="D36" s="58" t="s">
        <v>240</v>
      </c>
      <c r="E36" s="58">
        <v>11</v>
      </c>
      <c r="F36" s="58" t="s">
        <v>240</v>
      </c>
      <c r="G36" s="58" t="s">
        <v>240</v>
      </c>
      <c r="H36" s="58" t="s">
        <v>240</v>
      </c>
      <c r="I36" s="58" t="s">
        <v>240</v>
      </c>
      <c r="J36" s="58" t="s">
        <v>240</v>
      </c>
      <c r="K36" s="58" t="s">
        <v>240</v>
      </c>
      <c r="L36" s="58" t="s">
        <v>240</v>
      </c>
      <c r="M36" s="58">
        <v>0</v>
      </c>
      <c r="N36" s="58" t="s">
        <v>240</v>
      </c>
      <c r="O36" s="58" t="s">
        <v>240</v>
      </c>
      <c r="P36" s="58" t="s">
        <v>240</v>
      </c>
      <c r="Q36" s="58" t="s">
        <v>240</v>
      </c>
      <c r="R36" s="58" t="s">
        <v>240</v>
      </c>
      <c r="S36" s="58">
        <v>0</v>
      </c>
      <c r="T36" s="58" t="s">
        <v>240</v>
      </c>
      <c r="U36" s="58" t="s">
        <v>240</v>
      </c>
      <c r="V36" s="1450" t="s">
        <v>240</v>
      </c>
      <c r="W36" s="339">
        <v>0</v>
      </c>
      <c r="X36" s="54"/>
    </row>
    <row r="37" spans="1:24" ht="26">
      <c r="A37" s="907" t="s">
        <v>525</v>
      </c>
      <c r="B37" s="53" t="s">
        <v>240</v>
      </c>
      <c r="C37" s="53">
        <v>13</v>
      </c>
      <c r="D37" s="53">
        <v>18</v>
      </c>
      <c r="E37" s="53">
        <v>13</v>
      </c>
      <c r="F37" s="53">
        <v>10</v>
      </c>
      <c r="G37" s="53">
        <v>16</v>
      </c>
      <c r="H37" s="53">
        <v>14</v>
      </c>
      <c r="I37" s="53">
        <v>18</v>
      </c>
      <c r="J37" s="53">
        <v>20</v>
      </c>
      <c r="K37" s="53">
        <v>15</v>
      </c>
      <c r="L37" s="53">
        <v>17</v>
      </c>
      <c r="M37" s="53">
        <v>18</v>
      </c>
      <c r="N37" s="53">
        <v>22</v>
      </c>
      <c r="O37" s="53">
        <v>20</v>
      </c>
      <c r="P37" s="53">
        <v>13</v>
      </c>
      <c r="Q37" s="53">
        <v>18</v>
      </c>
      <c r="R37" s="53">
        <v>26</v>
      </c>
      <c r="S37" s="53">
        <v>20</v>
      </c>
      <c r="T37" s="53">
        <v>24</v>
      </c>
      <c r="U37" s="53">
        <v>35</v>
      </c>
      <c r="V37" s="891">
        <v>17</v>
      </c>
      <c r="W37" s="337">
        <v>31</v>
      </c>
      <c r="X37" s="54"/>
    </row>
    <row r="38" spans="1:24">
      <c r="A38" s="908" t="s">
        <v>526</v>
      </c>
      <c r="B38" s="58">
        <v>123</v>
      </c>
      <c r="C38" s="58">
        <v>170</v>
      </c>
      <c r="D38" s="58">
        <v>164</v>
      </c>
      <c r="E38" s="58">
        <v>172</v>
      </c>
      <c r="F38" s="58">
        <v>216</v>
      </c>
      <c r="G38" s="58">
        <v>211</v>
      </c>
      <c r="H38" s="58">
        <v>251</v>
      </c>
      <c r="I38" s="58">
        <v>236</v>
      </c>
      <c r="J38" s="58">
        <v>237</v>
      </c>
      <c r="K38" s="58">
        <v>236</v>
      </c>
      <c r="L38" s="58">
        <v>243</v>
      </c>
      <c r="M38" s="58">
        <v>235</v>
      </c>
      <c r="N38" s="58">
        <v>273</v>
      </c>
      <c r="O38" s="58">
        <v>283</v>
      </c>
      <c r="P38" s="58">
        <v>269</v>
      </c>
      <c r="Q38" s="58">
        <v>239</v>
      </c>
      <c r="R38" s="58">
        <v>304</v>
      </c>
      <c r="S38" s="58">
        <v>287</v>
      </c>
      <c r="T38" s="58">
        <v>325</v>
      </c>
      <c r="U38" s="58">
        <v>342</v>
      </c>
      <c r="V38" s="1450">
        <v>350</v>
      </c>
      <c r="W38" s="339">
        <v>379</v>
      </c>
      <c r="X38" s="54"/>
    </row>
    <row r="39" spans="1:24">
      <c r="A39" s="907" t="s">
        <v>527</v>
      </c>
      <c r="B39" s="53">
        <v>33</v>
      </c>
      <c r="C39" s="53">
        <v>34</v>
      </c>
      <c r="D39" s="53">
        <v>40</v>
      </c>
      <c r="E39" s="53">
        <v>49</v>
      </c>
      <c r="F39" s="53">
        <v>32</v>
      </c>
      <c r="G39" s="53">
        <v>40</v>
      </c>
      <c r="H39" s="53">
        <v>51</v>
      </c>
      <c r="I39" s="53">
        <v>46</v>
      </c>
      <c r="J39" s="53">
        <v>29</v>
      </c>
      <c r="K39" s="53">
        <v>40</v>
      </c>
      <c r="L39" s="53">
        <v>33</v>
      </c>
      <c r="M39" s="53">
        <v>27</v>
      </c>
      <c r="N39" s="53">
        <v>37</v>
      </c>
      <c r="O39" s="53">
        <v>32</v>
      </c>
      <c r="P39" s="53">
        <v>32</v>
      </c>
      <c r="Q39" s="53">
        <v>38</v>
      </c>
      <c r="R39" s="53">
        <v>44</v>
      </c>
      <c r="S39" s="53">
        <v>31</v>
      </c>
      <c r="T39" s="53">
        <v>42</v>
      </c>
      <c r="U39" s="53">
        <v>34</v>
      </c>
      <c r="V39" s="891">
        <v>26</v>
      </c>
      <c r="W39" s="1477">
        <v>26</v>
      </c>
      <c r="X39" s="54"/>
    </row>
    <row r="40" spans="1:24">
      <c r="A40" s="908" t="s">
        <v>528</v>
      </c>
      <c r="B40" s="58">
        <v>37</v>
      </c>
      <c r="C40" s="58">
        <v>36</v>
      </c>
      <c r="D40" s="58">
        <v>40</v>
      </c>
      <c r="E40" s="58">
        <v>54</v>
      </c>
      <c r="F40" s="58">
        <v>52</v>
      </c>
      <c r="G40" s="58">
        <v>68</v>
      </c>
      <c r="H40" s="58">
        <v>48</v>
      </c>
      <c r="I40" s="58">
        <v>55</v>
      </c>
      <c r="J40" s="58">
        <v>56</v>
      </c>
      <c r="K40" s="58">
        <v>67</v>
      </c>
      <c r="L40" s="58">
        <v>61</v>
      </c>
      <c r="M40" s="58">
        <v>73</v>
      </c>
      <c r="N40" s="58">
        <v>58</v>
      </c>
      <c r="O40" s="58">
        <v>53</v>
      </c>
      <c r="P40" s="58">
        <v>71</v>
      </c>
      <c r="Q40" s="58">
        <v>104</v>
      </c>
      <c r="R40" s="58">
        <v>101</v>
      </c>
      <c r="S40" s="58">
        <v>95</v>
      </c>
      <c r="T40" s="58">
        <v>114</v>
      </c>
      <c r="U40" s="58">
        <v>132</v>
      </c>
      <c r="V40" s="1450">
        <v>146</v>
      </c>
      <c r="W40" s="339">
        <v>139</v>
      </c>
      <c r="X40" s="54"/>
    </row>
    <row r="41" spans="1:24">
      <c r="A41" s="907" t="s">
        <v>529</v>
      </c>
      <c r="B41" s="53">
        <v>35</v>
      </c>
      <c r="C41" s="53">
        <v>23</v>
      </c>
      <c r="D41" s="53">
        <v>27</v>
      </c>
      <c r="E41" s="53">
        <v>31</v>
      </c>
      <c r="F41" s="53">
        <v>21</v>
      </c>
      <c r="G41" s="53">
        <v>25</v>
      </c>
      <c r="H41" s="53">
        <v>17</v>
      </c>
      <c r="I41" s="53">
        <v>26</v>
      </c>
      <c r="J41" s="53">
        <v>23</v>
      </c>
      <c r="K41" s="53">
        <v>38</v>
      </c>
      <c r="L41" s="53">
        <v>42</v>
      </c>
      <c r="M41" s="53">
        <v>41</v>
      </c>
      <c r="N41" s="53">
        <v>36</v>
      </c>
      <c r="O41" s="53">
        <v>37</v>
      </c>
      <c r="P41" s="53">
        <v>35</v>
      </c>
      <c r="Q41" s="53">
        <v>53</v>
      </c>
      <c r="R41" s="53">
        <v>53</v>
      </c>
      <c r="S41" s="53">
        <v>54</v>
      </c>
      <c r="T41" s="53">
        <v>39</v>
      </c>
      <c r="U41" s="53">
        <v>48</v>
      </c>
      <c r="V41" s="891">
        <v>50</v>
      </c>
      <c r="W41" s="337">
        <v>51</v>
      </c>
      <c r="X41" s="54"/>
    </row>
    <row r="42" spans="1:24">
      <c r="A42" s="908" t="s">
        <v>530</v>
      </c>
      <c r="B42" s="58" t="s">
        <v>240</v>
      </c>
      <c r="C42" s="58" t="s">
        <v>240</v>
      </c>
      <c r="D42" s="58">
        <v>10</v>
      </c>
      <c r="E42" s="58" t="s">
        <v>240</v>
      </c>
      <c r="F42" s="58" t="s">
        <v>240</v>
      </c>
      <c r="G42" s="58" t="s">
        <v>240</v>
      </c>
      <c r="H42" s="58" t="s">
        <v>240</v>
      </c>
      <c r="I42" s="58" t="s">
        <v>240</v>
      </c>
      <c r="J42" s="58" t="s">
        <v>240</v>
      </c>
      <c r="K42" s="58">
        <v>11</v>
      </c>
      <c r="L42" s="58" t="s">
        <v>240</v>
      </c>
      <c r="M42" s="58" t="s">
        <v>240</v>
      </c>
      <c r="N42" s="58">
        <v>10</v>
      </c>
      <c r="O42" s="58">
        <v>10</v>
      </c>
      <c r="P42" s="58">
        <v>11</v>
      </c>
      <c r="Q42" s="58" t="s">
        <v>240</v>
      </c>
      <c r="R42" s="58">
        <v>13</v>
      </c>
      <c r="S42" s="58">
        <v>10</v>
      </c>
      <c r="T42" s="58">
        <v>17</v>
      </c>
      <c r="U42" s="58">
        <v>12</v>
      </c>
      <c r="V42" s="1450">
        <v>17</v>
      </c>
      <c r="W42" s="339" t="s">
        <v>240</v>
      </c>
      <c r="X42" s="54"/>
    </row>
    <row r="43" spans="1:24">
      <c r="A43" s="907" t="s">
        <v>531</v>
      </c>
      <c r="B43" s="53" t="s">
        <v>240</v>
      </c>
      <c r="C43" s="53" t="s">
        <v>240</v>
      </c>
      <c r="D43" s="53" t="s">
        <v>240</v>
      </c>
      <c r="E43" s="53" t="s">
        <v>240</v>
      </c>
      <c r="F43" s="53">
        <v>12</v>
      </c>
      <c r="G43" s="53">
        <v>15</v>
      </c>
      <c r="H43" s="53">
        <v>12</v>
      </c>
      <c r="I43" s="53" t="s">
        <v>240</v>
      </c>
      <c r="J43" s="53">
        <v>11</v>
      </c>
      <c r="K43" s="53">
        <v>12</v>
      </c>
      <c r="L43" s="53" t="s">
        <v>240</v>
      </c>
      <c r="M43" s="53">
        <v>16</v>
      </c>
      <c r="N43" s="53" t="s">
        <v>240</v>
      </c>
      <c r="O43" s="53" t="s">
        <v>240</v>
      </c>
      <c r="P43" s="53" t="s">
        <v>240</v>
      </c>
      <c r="Q43" s="53" t="s">
        <v>240</v>
      </c>
      <c r="R43" s="53" t="s">
        <v>240</v>
      </c>
      <c r="S43" s="53" t="s">
        <v>240</v>
      </c>
      <c r="T43" s="53" t="s">
        <v>240</v>
      </c>
      <c r="U43" s="53" t="s">
        <v>240</v>
      </c>
      <c r="V43" s="891" t="s">
        <v>240</v>
      </c>
      <c r="W43" s="337" t="s">
        <v>240</v>
      </c>
      <c r="X43" s="54"/>
    </row>
    <row r="44" spans="1:24" ht="14.5" thickBot="1">
      <c r="A44" s="908" t="s">
        <v>532</v>
      </c>
      <c r="B44" s="280">
        <v>0</v>
      </c>
      <c r="C44" s="280">
        <v>0</v>
      </c>
      <c r="D44" s="280">
        <v>0</v>
      </c>
      <c r="E44" s="280">
        <v>0</v>
      </c>
      <c r="F44" s="280">
        <v>0</v>
      </c>
      <c r="G44" s="280">
        <v>0</v>
      </c>
      <c r="H44" s="280">
        <v>0</v>
      </c>
      <c r="I44" s="280">
        <v>0</v>
      </c>
      <c r="J44" s="280">
        <v>0</v>
      </c>
      <c r="K44" s="280">
        <v>0</v>
      </c>
      <c r="L44" s="280">
        <v>0</v>
      </c>
      <c r="M44" s="280">
        <v>0</v>
      </c>
      <c r="N44" s="280">
        <v>0</v>
      </c>
      <c r="O44" s="280">
        <v>0</v>
      </c>
      <c r="P44" s="280">
        <v>0</v>
      </c>
      <c r="Q44" s="280">
        <v>0</v>
      </c>
      <c r="R44" s="280">
        <v>0</v>
      </c>
      <c r="S44" s="280">
        <v>0</v>
      </c>
      <c r="T44" s="280">
        <v>0</v>
      </c>
      <c r="U44" s="280">
        <v>0</v>
      </c>
      <c r="V44" s="1451">
        <v>36</v>
      </c>
      <c r="W44" s="1408">
        <v>164</v>
      </c>
      <c r="X44" s="54"/>
    </row>
    <row r="45" spans="1:24">
      <c r="A45" s="1480" t="s">
        <v>115</v>
      </c>
      <c r="B45" s="76">
        <v>1350</v>
      </c>
      <c r="C45" s="76">
        <v>1321</v>
      </c>
      <c r="D45" s="76">
        <v>1437</v>
      </c>
      <c r="E45" s="76">
        <v>1449</v>
      </c>
      <c r="F45" s="76">
        <v>1455</v>
      </c>
      <c r="G45" s="76">
        <v>1531</v>
      </c>
      <c r="H45" s="76">
        <v>1508</v>
      </c>
      <c r="I45" s="76">
        <v>1547</v>
      </c>
      <c r="J45" s="76">
        <v>1529</v>
      </c>
      <c r="K45" s="76">
        <v>1653</v>
      </c>
      <c r="L45" s="76">
        <v>1567</v>
      </c>
      <c r="M45" s="76">
        <v>1600</v>
      </c>
      <c r="N45" s="76">
        <v>1660</v>
      </c>
      <c r="O45" s="76">
        <v>1696</v>
      </c>
      <c r="P45" s="76">
        <v>1729</v>
      </c>
      <c r="Q45" s="76">
        <v>1819</v>
      </c>
      <c r="R45" s="76">
        <v>1885</v>
      </c>
      <c r="S45" s="76">
        <v>1951</v>
      </c>
      <c r="T45" s="76">
        <v>2011</v>
      </c>
      <c r="U45" s="76">
        <v>2080</v>
      </c>
      <c r="V45" s="1481">
        <v>2159</v>
      </c>
      <c r="W45" s="1413">
        <v>2300</v>
      </c>
      <c r="X45" s="54"/>
    </row>
    <row r="46" spans="1:24">
      <c r="X46" s="54"/>
    </row>
    <row r="47" spans="1:24" ht="14" customHeight="1">
      <c r="A47" s="2515" t="s">
        <v>535</v>
      </c>
      <c r="B47" s="2515"/>
      <c r="C47" s="2515"/>
      <c r="D47" s="2515"/>
      <c r="E47" s="2515"/>
      <c r="F47" s="2515"/>
      <c r="G47" s="2515"/>
      <c r="H47" s="2515"/>
      <c r="I47" s="2515"/>
      <c r="J47" s="2515"/>
      <c r="K47" s="2515"/>
      <c r="L47" s="2515"/>
      <c r="M47" s="2515"/>
      <c r="N47" s="2515"/>
      <c r="O47" s="2515"/>
      <c r="P47" s="2515"/>
      <c r="Q47" s="2515"/>
      <c r="R47" s="2515"/>
      <c r="S47" s="2515"/>
      <c r="T47" s="2515"/>
      <c r="U47" s="2515"/>
      <c r="V47" s="2515"/>
      <c r="X47" s="54"/>
    </row>
    <row r="48" spans="1:24">
      <c r="X48" s="54"/>
    </row>
    <row r="49" spans="24:24">
      <c r="X49" s="54"/>
    </row>
    <row r="50" spans="24:24">
      <c r="X50" s="54"/>
    </row>
    <row r="51" spans="24:24">
      <c r="X51" s="54"/>
    </row>
    <row r="52" spans="24:24">
      <c r="X52" s="54"/>
    </row>
    <row r="53" spans="24:24">
      <c r="X53" s="54"/>
    </row>
    <row r="54" spans="24:24">
      <c r="X54" s="54"/>
    </row>
    <row r="55" spans="24:24">
      <c r="X55" s="54"/>
    </row>
    <row r="56" spans="24:24">
      <c r="X56" s="54"/>
    </row>
    <row r="57" spans="24:24">
      <c r="X57" s="54"/>
    </row>
    <row r="58" spans="24:24">
      <c r="X58" s="54"/>
    </row>
    <row r="59" spans="24:24">
      <c r="X59" s="54"/>
    </row>
    <row r="60" spans="24:24">
      <c r="X60" s="54"/>
    </row>
    <row r="61" spans="24:24">
      <c r="X61" s="54"/>
    </row>
    <row r="62" spans="24:24">
      <c r="X62" s="54"/>
    </row>
    <row r="63" spans="24:24">
      <c r="X63" s="54"/>
    </row>
    <row r="64" spans="24:24">
      <c r="X64" s="54"/>
    </row>
    <row r="65" spans="24:24">
      <c r="X65" s="54"/>
    </row>
    <row r="66" spans="24:24">
      <c r="X66" s="54"/>
    </row>
    <row r="67" spans="24:24">
      <c r="X67" s="54"/>
    </row>
  </sheetData>
  <mergeCells count="4">
    <mergeCell ref="A3:A4"/>
    <mergeCell ref="A47:V47"/>
    <mergeCell ref="A1:W1"/>
    <mergeCell ref="B3:W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15B99-7D04-4DB1-9A69-962298F6748F}">
  <dimension ref="A1:M138"/>
  <sheetViews>
    <sheetView workbookViewId="0">
      <selection sqref="A1:XFD1048576"/>
    </sheetView>
  </sheetViews>
  <sheetFormatPr defaultColWidth="9" defaultRowHeight="14"/>
  <cols>
    <col min="1" max="1" width="29.75" style="316" customWidth="1"/>
    <col min="2" max="11" width="9.58203125" style="270" customWidth="1"/>
    <col min="12" max="12" width="12.5" style="270" customWidth="1"/>
    <col min="13" max="13" width="9" style="269"/>
    <col min="14" max="16384" width="9" style="270"/>
  </cols>
  <sheetData>
    <row r="1" spans="1:13" ht="25" customHeight="1">
      <c r="A1" s="2453" t="s">
        <v>1477</v>
      </c>
      <c r="B1" s="2453"/>
      <c r="C1" s="2453"/>
      <c r="D1" s="2453"/>
      <c r="E1" s="2453"/>
      <c r="F1" s="2453"/>
      <c r="G1" s="2453"/>
      <c r="H1" s="2453"/>
      <c r="I1" s="2453"/>
      <c r="J1" s="2453"/>
      <c r="K1" s="2453"/>
      <c r="L1" s="2453"/>
    </row>
    <row r="3" spans="1:13" ht="17.5" customHeight="1">
      <c r="A3" s="2572" t="s">
        <v>119</v>
      </c>
      <c r="B3" s="2527" t="s">
        <v>223</v>
      </c>
      <c r="C3" s="2487"/>
      <c r="D3" s="2487"/>
      <c r="E3" s="2487"/>
      <c r="F3" s="2487"/>
      <c r="G3" s="2487"/>
      <c r="H3" s="2487"/>
      <c r="I3" s="2487"/>
      <c r="J3" s="2487"/>
      <c r="K3" s="2489"/>
      <c r="L3" s="2514" t="s">
        <v>1476</v>
      </c>
      <c r="M3" s="29"/>
    </row>
    <row r="4" spans="1:13" ht="26" customHeight="1">
      <c r="A4" s="2573"/>
      <c r="B4" s="2527" t="s">
        <v>215</v>
      </c>
      <c r="C4" s="2474"/>
      <c r="D4" s="2473" t="s">
        <v>216</v>
      </c>
      <c r="E4" s="2489"/>
      <c r="F4" s="2473" t="s">
        <v>217</v>
      </c>
      <c r="G4" s="2489"/>
      <c r="H4" s="2473" t="s">
        <v>218</v>
      </c>
      <c r="I4" s="2489"/>
      <c r="J4" s="2473" t="s">
        <v>219</v>
      </c>
      <c r="K4" s="2489"/>
      <c r="L4" s="2514"/>
      <c r="M4" s="29"/>
    </row>
    <row r="5" spans="1:13" ht="17.5">
      <c r="A5" s="2574"/>
      <c r="B5" s="46" t="s">
        <v>112</v>
      </c>
      <c r="C5" s="450" t="s">
        <v>86</v>
      </c>
      <c r="D5" s="46" t="s">
        <v>112</v>
      </c>
      <c r="E5" s="450" t="s">
        <v>86</v>
      </c>
      <c r="F5" s="46" t="s">
        <v>112</v>
      </c>
      <c r="G5" s="450" t="s">
        <v>86</v>
      </c>
      <c r="H5" s="46" t="s">
        <v>112</v>
      </c>
      <c r="I5" s="450" t="s">
        <v>86</v>
      </c>
      <c r="J5" s="46" t="s">
        <v>112</v>
      </c>
      <c r="K5" s="710" t="s">
        <v>86</v>
      </c>
      <c r="L5" s="2583"/>
      <c r="M5" s="29"/>
    </row>
    <row r="6" spans="1:13">
      <c r="A6" s="92" t="s">
        <v>1174</v>
      </c>
      <c r="B6" s="1706">
        <v>3588</v>
      </c>
      <c r="C6" s="1747">
        <f>B6/L6</f>
        <v>0.96815974096060442</v>
      </c>
      <c r="D6" s="1748">
        <v>107</v>
      </c>
      <c r="E6" s="1747">
        <f>D6/L6</f>
        <v>2.8872099298434969E-2</v>
      </c>
      <c r="F6" s="1748">
        <v>0</v>
      </c>
      <c r="G6" s="1747">
        <f>F6/L6</f>
        <v>0</v>
      </c>
      <c r="H6" s="1748">
        <v>0</v>
      </c>
      <c r="I6" s="1747">
        <f>H6/L6</f>
        <v>0</v>
      </c>
      <c r="J6" s="1749">
        <v>0</v>
      </c>
      <c r="K6" s="1750">
        <f>J6/L6</f>
        <v>0</v>
      </c>
      <c r="L6" s="458">
        <v>3706</v>
      </c>
    </row>
    <row r="7" spans="1:13">
      <c r="A7" s="98" t="s">
        <v>85</v>
      </c>
      <c r="B7" s="1707">
        <v>4265</v>
      </c>
      <c r="C7" s="1751">
        <f t="shared" ref="C7:C15" si="0">B7/L7</f>
        <v>0.97086273617118146</v>
      </c>
      <c r="D7" s="1752">
        <v>122</v>
      </c>
      <c r="E7" s="1751">
        <f t="shared" ref="E7:E11" si="1">D7/L7</f>
        <v>2.7771454586842704E-2</v>
      </c>
      <c r="F7" s="1752">
        <v>0</v>
      </c>
      <c r="G7" s="1751">
        <f>F7/L7</f>
        <v>0</v>
      </c>
      <c r="H7" s="1752">
        <v>0</v>
      </c>
      <c r="I7" s="1751">
        <f t="shared" ref="I7:I15" si="2">H7/L7</f>
        <v>0</v>
      </c>
      <c r="J7" s="1753">
        <v>0</v>
      </c>
      <c r="K7" s="1754">
        <f t="shared" ref="K7:K15" si="3">J7/L7</f>
        <v>0</v>
      </c>
      <c r="L7" s="1402">
        <v>4393</v>
      </c>
    </row>
    <row r="8" spans="1:13">
      <c r="A8" s="92" t="s">
        <v>90</v>
      </c>
      <c r="B8" s="1706">
        <v>725</v>
      </c>
      <c r="C8" s="1747">
        <f t="shared" si="0"/>
        <v>0.95269382391590018</v>
      </c>
      <c r="D8" s="1748">
        <v>30</v>
      </c>
      <c r="E8" s="1747">
        <f t="shared" si="1"/>
        <v>3.9421813403416557E-2</v>
      </c>
      <c r="F8" s="1755" t="s">
        <v>114</v>
      </c>
      <c r="G8" s="1756"/>
      <c r="H8" s="1748">
        <v>0</v>
      </c>
      <c r="I8" s="1747">
        <f t="shared" si="2"/>
        <v>0</v>
      </c>
      <c r="J8" s="1749">
        <v>0</v>
      </c>
      <c r="K8" s="1750">
        <f t="shared" si="3"/>
        <v>0</v>
      </c>
      <c r="L8" s="458">
        <v>761</v>
      </c>
    </row>
    <row r="9" spans="1:13">
      <c r="A9" s="98" t="s">
        <v>91</v>
      </c>
      <c r="B9" s="1707">
        <v>2520</v>
      </c>
      <c r="C9" s="1751">
        <f t="shared" si="0"/>
        <v>0.97184728114153485</v>
      </c>
      <c r="D9" s="1752">
        <v>69</v>
      </c>
      <c r="E9" s="1751">
        <f t="shared" si="1"/>
        <v>2.6610104126494408E-2</v>
      </c>
      <c r="F9" s="1752">
        <v>0</v>
      </c>
      <c r="G9" s="1751">
        <f t="shared" ref="G9:G15" si="4">F9/L9</f>
        <v>0</v>
      </c>
      <c r="H9" s="1752">
        <v>0</v>
      </c>
      <c r="I9" s="1751">
        <f t="shared" si="2"/>
        <v>0</v>
      </c>
      <c r="J9" s="1753">
        <v>0</v>
      </c>
      <c r="K9" s="1754">
        <f t="shared" si="3"/>
        <v>0</v>
      </c>
      <c r="L9" s="74">
        <v>2593</v>
      </c>
    </row>
    <row r="10" spans="1:13">
      <c r="A10" s="92" t="s">
        <v>92</v>
      </c>
      <c r="B10" s="1706">
        <v>1210</v>
      </c>
      <c r="C10" s="1747">
        <f t="shared" si="0"/>
        <v>0.96260938743038982</v>
      </c>
      <c r="D10" s="1748">
        <v>46</v>
      </c>
      <c r="E10" s="1747">
        <f t="shared" si="1"/>
        <v>3.6595067621320608E-2</v>
      </c>
      <c r="F10" s="1748">
        <v>0</v>
      </c>
      <c r="G10" s="1747">
        <f t="shared" si="4"/>
        <v>0</v>
      </c>
      <c r="H10" s="1748">
        <v>0</v>
      </c>
      <c r="I10" s="1747">
        <f t="shared" si="2"/>
        <v>0</v>
      </c>
      <c r="J10" s="1749">
        <v>0</v>
      </c>
      <c r="K10" s="1750">
        <f t="shared" si="3"/>
        <v>0</v>
      </c>
      <c r="L10" s="458">
        <v>1257</v>
      </c>
    </row>
    <row r="11" spans="1:13">
      <c r="A11" s="98" t="s">
        <v>93</v>
      </c>
      <c r="B11" s="1707">
        <v>512</v>
      </c>
      <c r="C11" s="1751">
        <f t="shared" si="0"/>
        <v>0.96060037523452158</v>
      </c>
      <c r="D11" s="1752">
        <v>21</v>
      </c>
      <c r="E11" s="1751">
        <f t="shared" si="1"/>
        <v>3.9399624765478425E-2</v>
      </c>
      <c r="F11" s="1752">
        <v>0</v>
      </c>
      <c r="G11" s="1751">
        <f t="shared" si="4"/>
        <v>0</v>
      </c>
      <c r="H11" s="1752">
        <v>0</v>
      </c>
      <c r="I11" s="1751">
        <f t="shared" si="2"/>
        <v>0</v>
      </c>
      <c r="J11" s="1753">
        <v>0</v>
      </c>
      <c r="K11" s="1754">
        <f t="shared" si="3"/>
        <v>0</v>
      </c>
      <c r="L11" s="74">
        <v>533</v>
      </c>
    </row>
    <row r="12" spans="1:13">
      <c r="A12" s="92" t="s">
        <v>94</v>
      </c>
      <c r="B12" s="1706">
        <v>203</v>
      </c>
      <c r="C12" s="1747">
        <f t="shared" si="0"/>
        <v>0.97596153846153844</v>
      </c>
      <c r="D12" s="1755" t="s">
        <v>114</v>
      </c>
      <c r="E12" s="1756"/>
      <c r="F12" s="1748">
        <v>0</v>
      </c>
      <c r="G12" s="1747">
        <f t="shared" si="4"/>
        <v>0</v>
      </c>
      <c r="H12" s="1748">
        <v>0</v>
      </c>
      <c r="I12" s="1747">
        <f t="shared" si="2"/>
        <v>0</v>
      </c>
      <c r="J12" s="1749">
        <v>0</v>
      </c>
      <c r="K12" s="1750">
        <f t="shared" si="3"/>
        <v>0</v>
      </c>
      <c r="L12" s="458">
        <v>208</v>
      </c>
    </row>
    <row r="13" spans="1:13">
      <c r="A13" s="98" t="s">
        <v>95</v>
      </c>
      <c r="B13" s="1707">
        <v>549</v>
      </c>
      <c r="C13" s="1751">
        <f t="shared" si="0"/>
        <v>0.97168141592920354</v>
      </c>
      <c r="D13" s="1752">
        <v>15</v>
      </c>
      <c r="E13" s="1751">
        <f t="shared" ref="E13:E14" si="5">D13/L13</f>
        <v>2.6548672566371681E-2</v>
      </c>
      <c r="F13" s="1752">
        <v>0</v>
      </c>
      <c r="G13" s="1751">
        <f t="shared" si="4"/>
        <v>0</v>
      </c>
      <c r="H13" s="1752">
        <v>0</v>
      </c>
      <c r="I13" s="1751">
        <f t="shared" si="2"/>
        <v>0</v>
      </c>
      <c r="J13" s="1753">
        <v>0</v>
      </c>
      <c r="K13" s="1754">
        <f t="shared" si="3"/>
        <v>0</v>
      </c>
      <c r="L13" s="74">
        <v>565</v>
      </c>
    </row>
    <row r="14" spans="1:13">
      <c r="A14" s="92" t="s">
        <v>96</v>
      </c>
      <c r="B14" s="1706">
        <v>1311</v>
      </c>
      <c r="C14" s="1747">
        <f t="shared" si="0"/>
        <v>0.97982062780269064</v>
      </c>
      <c r="D14" s="1748">
        <v>26</v>
      </c>
      <c r="E14" s="1747">
        <f t="shared" si="5"/>
        <v>1.9431988041853511E-2</v>
      </c>
      <c r="F14" s="1748">
        <v>0</v>
      </c>
      <c r="G14" s="1747">
        <f t="shared" si="4"/>
        <v>0</v>
      </c>
      <c r="H14" s="1748">
        <v>0</v>
      </c>
      <c r="I14" s="1747">
        <f t="shared" si="2"/>
        <v>0</v>
      </c>
      <c r="J14" s="1749">
        <v>0</v>
      </c>
      <c r="K14" s="1750">
        <f t="shared" si="3"/>
        <v>0</v>
      </c>
      <c r="L14" s="458">
        <v>1338</v>
      </c>
    </row>
    <row r="15" spans="1:13">
      <c r="A15" s="1757" t="s">
        <v>97</v>
      </c>
      <c r="B15" s="1758">
        <v>237</v>
      </c>
      <c r="C15" s="1751">
        <f t="shared" si="0"/>
        <v>0.97933884297520657</v>
      </c>
      <c r="D15" s="1759" t="s">
        <v>114</v>
      </c>
      <c r="E15" s="1760"/>
      <c r="F15" s="1761">
        <v>0</v>
      </c>
      <c r="G15" s="1751">
        <f t="shared" si="4"/>
        <v>0</v>
      </c>
      <c r="H15" s="1761">
        <v>0</v>
      </c>
      <c r="I15" s="1751">
        <f t="shared" si="2"/>
        <v>0</v>
      </c>
      <c r="J15" s="1762">
        <v>0</v>
      </c>
      <c r="K15" s="1754">
        <f t="shared" si="3"/>
        <v>0</v>
      </c>
      <c r="L15" s="1763">
        <v>242</v>
      </c>
    </row>
    <row r="16" spans="1:13">
      <c r="A16" s="2585" t="s">
        <v>184</v>
      </c>
      <c r="B16" s="2585"/>
      <c r="C16" s="2585"/>
      <c r="D16" s="2585"/>
      <c r="E16" s="2585"/>
      <c r="F16" s="2585"/>
      <c r="G16" s="2585"/>
      <c r="H16" s="2585"/>
      <c r="I16" s="2585"/>
      <c r="J16" s="2585"/>
      <c r="K16" s="2587"/>
      <c r="L16" s="2585"/>
    </row>
    <row r="18" spans="1:13">
      <c r="A18" s="2464" t="s">
        <v>87</v>
      </c>
      <c r="B18" s="2464"/>
      <c r="C18" s="2464"/>
      <c r="D18" s="2464"/>
      <c r="E18" s="2464"/>
      <c r="F18" s="2464"/>
      <c r="G18" s="2464"/>
      <c r="H18" s="2464"/>
      <c r="I18" s="2464"/>
      <c r="J18" s="2464"/>
      <c r="K18" s="2464"/>
      <c r="L18" s="2464"/>
    </row>
    <row r="21" spans="1:13" ht="25" customHeight="1">
      <c r="A21" s="2453" t="s">
        <v>222</v>
      </c>
      <c r="B21" s="2453"/>
      <c r="C21" s="2453"/>
      <c r="D21" s="2453"/>
      <c r="E21" s="2453"/>
      <c r="F21" s="2453"/>
      <c r="G21" s="2453"/>
      <c r="H21" s="2453"/>
      <c r="I21" s="2453"/>
      <c r="J21" s="2453"/>
      <c r="K21" s="2453"/>
      <c r="L21" s="2453"/>
    </row>
    <row r="23" spans="1:13" ht="17.5" customHeight="1">
      <c r="A23" s="2572" t="s">
        <v>119</v>
      </c>
      <c r="B23" s="2527" t="s">
        <v>223</v>
      </c>
      <c r="C23" s="2487"/>
      <c r="D23" s="2487"/>
      <c r="E23" s="2487"/>
      <c r="F23" s="2487"/>
      <c r="G23" s="2487"/>
      <c r="H23" s="2487"/>
      <c r="I23" s="2487"/>
      <c r="J23" s="2487"/>
      <c r="K23" s="2489"/>
      <c r="L23" s="2514" t="s">
        <v>1476</v>
      </c>
      <c r="M23" s="29"/>
    </row>
    <row r="24" spans="1:13" ht="17.5">
      <c r="A24" s="2573"/>
      <c r="B24" s="2527" t="s">
        <v>215</v>
      </c>
      <c r="C24" s="2474"/>
      <c r="D24" s="2473" t="s">
        <v>216</v>
      </c>
      <c r="E24" s="2489"/>
      <c r="F24" s="2473" t="s">
        <v>217</v>
      </c>
      <c r="G24" s="2489"/>
      <c r="H24" s="2473" t="s">
        <v>218</v>
      </c>
      <c r="I24" s="2489"/>
      <c r="J24" s="2473" t="s">
        <v>219</v>
      </c>
      <c r="K24" s="2489"/>
      <c r="L24" s="2514"/>
      <c r="M24" s="29"/>
    </row>
    <row r="25" spans="1:13" ht="17.5">
      <c r="A25" s="2574"/>
      <c r="B25" s="46" t="s">
        <v>112</v>
      </c>
      <c r="C25" s="450" t="s">
        <v>86</v>
      </c>
      <c r="D25" s="46" t="s">
        <v>112</v>
      </c>
      <c r="E25" s="450" t="s">
        <v>86</v>
      </c>
      <c r="F25" s="46" t="s">
        <v>112</v>
      </c>
      <c r="G25" s="450" t="s">
        <v>86</v>
      </c>
      <c r="H25" s="46" t="s">
        <v>112</v>
      </c>
      <c r="I25" s="450" t="s">
        <v>86</v>
      </c>
      <c r="J25" s="46" t="s">
        <v>112</v>
      </c>
      <c r="K25" s="450" t="s">
        <v>86</v>
      </c>
      <c r="L25" s="2583"/>
      <c r="M25" s="29"/>
    </row>
    <row r="26" spans="1:13" ht="14" customHeight="1">
      <c r="A26" s="92" t="s">
        <v>1174</v>
      </c>
      <c r="B26" s="51">
        <v>3610</v>
      </c>
      <c r="C26" s="1764">
        <f t="shared" ref="C26:C35" si="6">B26/L26</f>
        <v>0.96343741659994664</v>
      </c>
      <c r="D26" s="458">
        <v>128</v>
      </c>
      <c r="E26" s="1764">
        <f t="shared" ref="E26:E34" si="7">D26/L26</f>
        <v>3.4160661862823592E-2</v>
      </c>
      <c r="F26" s="458">
        <v>0</v>
      </c>
      <c r="G26" s="1764">
        <f t="shared" ref="G26" si="8">F26/L26</f>
        <v>0</v>
      </c>
      <c r="H26" s="458">
        <v>0</v>
      </c>
      <c r="I26" s="1764">
        <f t="shared" ref="I26:I35" si="9">H26/L26</f>
        <v>0</v>
      </c>
      <c r="J26" s="458">
        <v>0</v>
      </c>
      <c r="K26" s="1765">
        <f t="shared" ref="K26:K35" si="10">J26/L26</f>
        <v>0</v>
      </c>
      <c r="L26" s="458">
        <v>3747</v>
      </c>
    </row>
    <row r="27" spans="1:13" ht="14" customHeight="1">
      <c r="A27" s="98" t="s">
        <v>85</v>
      </c>
      <c r="B27" s="58">
        <v>4086</v>
      </c>
      <c r="C27" s="1766">
        <f t="shared" si="6"/>
        <v>0.97239409804854826</v>
      </c>
      <c r="D27" s="79">
        <v>104</v>
      </c>
      <c r="E27" s="1766">
        <f t="shared" si="7"/>
        <v>2.4750118990956686E-2</v>
      </c>
      <c r="F27" s="329" t="s">
        <v>114</v>
      </c>
      <c r="G27" s="1767"/>
      <c r="H27" s="79">
        <v>0</v>
      </c>
      <c r="I27" s="1766">
        <f t="shared" si="9"/>
        <v>0</v>
      </c>
      <c r="J27" s="79">
        <v>0</v>
      </c>
      <c r="K27" s="1768">
        <f t="shared" si="10"/>
        <v>0</v>
      </c>
      <c r="L27" s="1402">
        <v>4202</v>
      </c>
    </row>
    <row r="28" spans="1:13">
      <c r="A28" s="92" t="s">
        <v>90</v>
      </c>
      <c r="B28" s="51">
        <v>766</v>
      </c>
      <c r="C28" s="1769">
        <f t="shared" si="6"/>
        <v>0.979539641943734</v>
      </c>
      <c r="D28" s="458">
        <v>16</v>
      </c>
      <c r="E28" s="1769">
        <f t="shared" si="7"/>
        <v>2.0460358056265986E-2</v>
      </c>
      <c r="F28" s="458">
        <v>0</v>
      </c>
      <c r="G28" s="1769">
        <f t="shared" ref="G28:G35" si="11">F28/L28</f>
        <v>0</v>
      </c>
      <c r="H28" s="458">
        <v>0</v>
      </c>
      <c r="I28" s="1769">
        <f t="shared" si="9"/>
        <v>0</v>
      </c>
      <c r="J28" s="458">
        <v>0</v>
      </c>
      <c r="K28" s="1770">
        <f t="shared" si="10"/>
        <v>0</v>
      </c>
      <c r="L28" s="458">
        <v>782</v>
      </c>
    </row>
    <row r="29" spans="1:13">
      <c r="A29" s="98" t="s">
        <v>91</v>
      </c>
      <c r="B29" s="56">
        <v>2628</v>
      </c>
      <c r="C29" s="1766">
        <f t="shared" si="6"/>
        <v>0.97658862876254182</v>
      </c>
      <c r="D29" s="74">
        <v>61</v>
      </c>
      <c r="E29" s="1766">
        <f t="shared" si="7"/>
        <v>2.2668153102935712E-2</v>
      </c>
      <c r="F29" s="74">
        <v>0</v>
      </c>
      <c r="G29" s="1766">
        <f t="shared" si="11"/>
        <v>0</v>
      </c>
      <c r="H29" s="74">
        <v>0</v>
      </c>
      <c r="I29" s="1766">
        <f t="shared" si="9"/>
        <v>0</v>
      </c>
      <c r="J29" s="74">
        <v>0</v>
      </c>
      <c r="K29" s="1768">
        <f t="shared" si="10"/>
        <v>0</v>
      </c>
      <c r="L29" s="74">
        <v>2691</v>
      </c>
    </row>
    <row r="30" spans="1:13">
      <c r="A30" s="92" t="s">
        <v>92</v>
      </c>
      <c r="B30" s="51">
        <v>1168</v>
      </c>
      <c r="C30" s="1769">
        <f t="shared" si="6"/>
        <v>0.96290189612530919</v>
      </c>
      <c r="D30" s="458">
        <v>44</v>
      </c>
      <c r="E30" s="1769">
        <f t="shared" si="7"/>
        <v>3.6273701566364384E-2</v>
      </c>
      <c r="F30" s="458">
        <v>0</v>
      </c>
      <c r="G30" s="1769">
        <f t="shared" si="11"/>
        <v>0</v>
      </c>
      <c r="H30" s="458">
        <v>0</v>
      </c>
      <c r="I30" s="1769">
        <f t="shared" si="9"/>
        <v>0</v>
      </c>
      <c r="J30" s="458">
        <v>0</v>
      </c>
      <c r="K30" s="1770">
        <f t="shared" si="10"/>
        <v>0</v>
      </c>
      <c r="L30" s="458">
        <v>1213</v>
      </c>
    </row>
    <row r="31" spans="1:13">
      <c r="A31" s="98" t="s">
        <v>93</v>
      </c>
      <c r="B31" s="56">
        <v>568</v>
      </c>
      <c r="C31" s="1766">
        <f t="shared" si="6"/>
        <v>0.95784148397976387</v>
      </c>
      <c r="D31" s="74">
        <v>24</v>
      </c>
      <c r="E31" s="1766">
        <f t="shared" si="7"/>
        <v>4.0472175379426642E-2</v>
      </c>
      <c r="F31" s="74">
        <v>0</v>
      </c>
      <c r="G31" s="1766">
        <f t="shared" si="11"/>
        <v>0</v>
      </c>
      <c r="H31" s="74">
        <v>0</v>
      </c>
      <c r="I31" s="1766">
        <f t="shared" si="9"/>
        <v>0</v>
      </c>
      <c r="J31" s="74">
        <v>0</v>
      </c>
      <c r="K31" s="1768">
        <f t="shared" si="10"/>
        <v>0</v>
      </c>
      <c r="L31" s="74">
        <v>593</v>
      </c>
    </row>
    <row r="32" spans="1:13">
      <c r="A32" s="92" t="s">
        <v>94</v>
      </c>
      <c r="B32" s="51">
        <v>211</v>
      </c>
      <c r="C32" s="1769">
        <f t="shared" si="6"/>
        <v>0.9419642857142857</v>
      </c>
      <c r="D32" s="458">
        <v>12</v>
      </c>
      <c r="E32" s="1769">
        <f t="shared" si="7"/>
        <v>5.3571428571428568E-2</v>
      </c>
      <c r="F32" s="458">
        <v>0</v>
      </c>
      <c r="G32" s="1769">
        <f t="shared" si="11"/>
        <v>0</v>
      </c>
      <c r="H32" s="458">
        <v>0</v>
      </c>
      <c r="I32" s="1769">
        <f t="shared" si="9"/>
        <v>0</v>
      </c>
      <c r="J32" s="458">
        <v>0</v>
      </c>
      <c r="K32" s="1770">
        <f t="shared" si="10"/>
        <v>0</v>
      </c>
      <c r="L32" s="458">
        <v>224</v>
      </c>
    </row>
    <row r="33" spans="1:13">
      <c r="A33" s="98" t="s">
        <v>95</v>
      </c>
      <c r="B33" s="56">
        <v>481</v>
      </c>
      <c r="C33" s="1766">
        <f t="shared" si="6"/>
        <v>0.96780684104627768</v>
      </c>
      <c r="D33" s="74">
        <v>14</v>
      </c>
      <c r="E33" s="1766">
        <f t="shared" si="7"/>
        <v>2.8169014084507043E-2</v>
      </c>
      <c r="F33" s="74">
        <v>0</v>
      </c>
      <c r="G33" s="1766">
        <f t="shared" si="11"/>
        <v>0</v>
      </c>
      <c r="H33" s="74">
        <v>0</v>
      </c>
      <c r="I33" s="1766">
        <f t="shared" si="9"/>
        <v>0</v>
      </c>
      <c r="J33" s="74">
        <v>0</v>
      </c>
      <c r="K33" s="1768">
        <f t="shared" si="10"/>
        <v>0</v>
      </c>
      <c r="L33" s="74">
        <v>497</v>
      </c>
    </row>
    <row r="34" spans="1:13">
      <c r="A34" s="92" t="s">
        <v>96</v>
      </c>
      <c r="B34" s="51">
        <v>1555</v>
      </c>
      <c r="C34" s="1769">
        <f t="shared" si="6"/>
        <v>0.97675879396984921</v>
      </c>
      <c r="D34" s="458">
        <v>35</v>
      </c>
      <c r="E34" s="1769">
        <f t="shared" si="7"/>
        <v>2.1984924623115579E-2</v>
      </c>
      <c r="F34" s="458">
        <v>0</v>
      </c>
      <c r="G34" s="1769">
        <f t="shared" si="11"/>
        <v>0</v>
      </c>
      <c r="H34" s="458">
        <v>0</v>
      </c>
      <c r="I34" s="1769">
        <f t="shared" si="9"/>
        <v>0</v>
      </c>
      <c r="J34" s="458">
        <v>0</v>
      </c>
      <c r="K34" s="1770">
        <f t="shared" si="10"/>
        <v>0</v>
      </c>
      <c r="L34" s="458">
        <v>1592</v>
      </c>
    </row>
    <row r="35" spans="1:13">
      <c r="A35" s="1757" t="s">
        <v>97</v>
      </c>
      <c r="B35" s="1771">
        <v>226</v>
      </c>
      <c r="C35" s="1766">
        <f t="shared" si="6"/>
        <v>0.97835497835497831</v>
      </c>
      <c r="D35" s="1772" t="s">
        <v>114</v>
      </c>
      <c r="E35" s="1773"/>
      <c r="F35" s="1763">
        <v>0</v>
      </c>
      <c r="G35" s="1766">
        <f t="shared" si="11"/>
        <v>0</v>
      </c>
      <c r="H35" s="1763">
        <v>0</v>
      </c>
      <c r="I35" s="1766">
        <f t="shared" si="9"/>
        <v>0</v>
      </c>
      <c r="J35" s="1763">
        <v>0</v>
      </c>
      <c r="K35" s="1768">
        <f t="shared" si="10"/>
        <v>0</v>
      </c>
      <c r="L35" s="1763">
        <v>231</v>
      </c>
    </row>
    <row r="36" spans="1:13">
      <c r="A36" s="2585" t="s">
        <v>184</v>
      </c>
      <c r="B36" s="2585"/>
      <c r="C36" s="2585"/>
      <c r="D36" s="2585"/>
      <c r="E36" s="2585"/>
      <c r="F36" s="2585"/>
      <c r="G36" s="2585"/>
      <c r="H36" s="2585"/>
      <c r="I36" s="2585"/>
      <c r="J36" s="2585"/>
      <c r="K36" s="2585"/>
      <c r="L36" s="2585"/>
    </row>
    <row r="38" spans="1:13">
      <c r="A38" s="2464" t="s">
        <v>87</v>
      </c>
      <c r="B38" s="2464"/>
      <c r="C38" s="2464"/>
      <c r="D38" s="2464"/>
      <c r="E38" s="2464"/>
      <c r="F38" s="2464"/>
      <c r="G38" s="2464"/>
      <c r="H38" s="2464"/>
      <c r="I38" s="2464"/>
      <c r="J38" s="2464"/>
      <c r="K38" s="2464"/>
      <c r="L38" s="2464"/>
    </row>
    <row r="41" spans="1:13">
      <c r="A41" s="2584" t="s">
        <v>224</v>
      </c>
      <c r="B41" s="2584"/>
      <c r="C41" s="2584"/>
      <c r="D41" s="2584"/>
      <c r="E41" s="2584"/>
      <c r="F41" s="2584"/>
      <c r="G41" s="2584"/>
      <c r="H41" s="2584"/>
      <c r="I41" s="2584"/>
      <c r="J41" s="2584"/>
      <c r="K41" s="2584"/>
      <c r="L41" s="2584"/>
    </row>
    <row r="43" spans="1:13" ht="17.5" customHeight="1">
      <c r="A43" s="2572" t="s">
        <v>119</v>
      </c>
      <c r="B43" s="2527" t="s">
        <v>223</v>
      </c>
      <c r="C43" s="2487"/>
      <c r="D43" s="2487"/>
      <c r="E43" s="2487"/>
      <c r="F43" s="2487"/>
      <c r="G43" s="2487"/>
      <c r="H43" s="2487"/>
      <c r="I43" s="2487"/>
      <c r="J43" s="2487"/>
      <c r="K43" s="2489"/>
      <c r="L43" s="2514" t="s">
        <v>1476</v>
      </c>
      <c r="M43" s="29"/>
    </row>
    <row r="44" spans="1:13" ht="17.5">
      <c r="A44" s="2573"/>
      <c r="B44" s="2527" t="s">
        <v>215</v>
      </c>
      <c r="C44" s="2474"/>
      <c r="D44" s="2473" t="s">
        <v>216</v>
      </c>
      <c r="E44" s="2489"/>
      <c r="F44" s="2473" t="s">
        <v>217</v>
      </c>
      <c r="G44" s="2489"/>
      <c r="H44" s="2473" t="s">
        <v>218</v>
      </c>
      <c r="I44" s="2489"/>
      <c r="J44" s="2473" t="s">
        <v>219</v>
      </c>
      <c r="K44" s="2489"/>
      <c r="L44" s="2514"/>
      <c r="M44" s="29"/>
    </row>
    <row r="45" spans="1:13" ht="17.5">
      <c r="A45" s="2574"/>
      <c r="B45" s="46" t="s">
        <v>112</v>
      </c>
      <c r="C45" s="450" t="s">
        <v>86</v>
      </c>
      <c r="D45" s="46" t="s">
        <v>112</v>
      </c>
      <c r="E45" s="450" t="s">
        <v>86</v>
      </c>
      <c r="F45" s="46" t="s">
        <v>112</v>
      </c>
      <c r="G45" s="450" t="s">
        <v>86</v>
      </c>
      <c r="H45" s="46" t="s">
        <v>112</v>
      </c>
      <c r="I45" s="450" t="s">
        <v>86</v>
      </c>
      <c r="J45" s="46" t="s">
        <v>112</v>
      </c>
      <c r="K45" s="450" t="s">
        <v>86</v>
      </c>
      <c r="L45" s="2583"/>
      <c r="M45" s="29"/>
    </row>
    <row r="46" spans="1:13">
      <c r="A46" s="92" t="s">
        <v>1174</v>
      </c>
      <c r="B46" s="183">
        <v>3753</v>
      </c>
      <c r="C46" s="1764">
        <f t="shared" ref="C46:C55" si="12">B46/L46</f>
        <v>0.9675174013921114</v>
      </c>
      <c r="D46" s="761">
        <v>120</v>
      </c>
      <c r="E46" s="1764">
        <f t="shared" ref="E46:E55" si="13">D46/L46</f>
        <v>3.0935808197989172E-2</v>
      </c>
      <c r="F46" s="761" t="s">
        <v>114</v>
      </c>
      <c r="G46" s="757"/>
      <c r="H46" s="761">
        <v>0</v>
      </c>
      <c r="I46" s="1764">
        <f t="shared" ref="I46:I55" si="14">H46/L46</f>
        <v>0</v>
      </c>
      <c r="J46" s="761">
        <v>0</v>
      </c>
      <c r="K46" s="1765">
        <f t="shared" ref="K46:K55" si="15">J46/L46</f>
        <v>0</v>
      </c>
      <c r="L46" s="458">
        <v>3879</v>
      </c>
    </row>
    <row r="47" spans="1:13">
      <c r="A47" s="98" t="s">
        <v>85</v>
      </c>
      <c r="B47" s="285">
        <v>4341</v>
      </c>
      <c r="C47" s="1766">
        <f t="shared" si="12"/>
        <v>0.97397352479246124</v>
      </c>
      <c r="D47" s="762">
        <v>109</v>
      </c>
      <c r="E47" s="1766">
        <f t="shared" si="13"/>
        <v>2.4455912048463091E-2</v>
      </c>
      <c r="F47" s="762" t="s">
        <v>114</v>
      </c>
      <c r="G47" s="759"/>
      <c r="H47" s="762">
        <v>0</v>
      </c>
      <c r="I47" s="1766">
        <f t="shared" si="14"/>
        <v>0</v>
      </c>
      <c r="J47" s="762">
        <v>0</v>
      </c>
      <c r="K47" s="1768">
        <f t="shared" si="15"/>
        <v>0</v>
      </c>
      <c r="L47" s="1402">
        <v>4457</v>
      </c>
    </row>
    <row r="48" spans="1:13">
      <c r="A48" s="92" t="s">
        <v>90</v>
      </c>
      <c r="B48" s="129">
        <v>831</v>
      </c>
      <c r="C48" s="1769">
        <f t="shared" si="12"/>
        <v>0.95407577497129736</v>
      </c>
      <c r="D48" s="761">
        <v>40</v>
      </c>
      <c r="E48" s="1769">
        <f t="shared" si="13"/>
        <v>4.5924225028702644E-2</v>
      </c>
      <c r="F48" s="761">
        <v>0</v>
      </c>
      <c r="G48" s="1769">
        <f t="shared" ref="G48" si="16">F48/L48</f>
        <v>0</v>
      </c>
      <c r="H48" s="761">
        <v>0</v>
      </c>
      <c r="I48" s="1769">
        <f t="shared" si="14"/>
        <v>0</v>
      </c>
      <c r="J48" s="761">
        <v>0</v>
      </c>
      <c r="K48" s="1770">
        <f t="shared" si="15"/>
        <v>0</v>
      </c>
      <c r="L48" s="458">
        <v>871</v>
      </c>
    </row>
    <row r="49" spans="1:13">
      <c r="A49" s="98" t="s">
        <v>91</v>
      </c>
      <c r="B49" s="285">
        <v>2691</v>
      </c>
      <c r="C49" s="1766">
        <f t="shared" si="12"/>
        <v>0.97007930785868779</v>
      </c>
      <c r="D49" s="762">
        <v>73</v>
      </c>
      <c r="E49" s="1766">
        <f t="shared" si="13"/>
        <v>2.6315789473684209E-2</v>
      </c>
      <c r="F49" s="762" t="s">
        <v>114</v>
      </c>
      <c r="G49" s="759"/>
      <c r="H49" s="762">
        <v>0</v>
      </c>
      <c r="I49" s="1766">
        <f t="shared" si="14"/>
        <v>0</v>
      </c>
      <c r="J49" s="762">
        <v>0</v>
      </c>
      <c r="K49" s="1768">
        <f t="shared" si="15"/>
        <v>0</v>
      </c>
      <c r="L49" s="74">
        <v>2774</v>
      </c>
    </row>
    <row r="50" spans="1:13">
      <c r="A50" s="92" t="s">
        <v>92</v>
      </c>
      <c r="B50" s="183">
        <v>1304</v>
      </c>
      <c r="C50" s="1769">
        <f t="shared" si="12"/>
        <v>0.96807720861172974</v>
      </c>
      <c r="D50" s="761">
        <v>43</v>
      </c>
      <c r="E50" s="1769">
        <f t="shared" si="13"/>
        <v>3.1922791388270227E-2</v>
      </c>
      <c r="F50" s="761">
        <v>0</v>
      </c>
      <c r="G50" s="1769">
        <f t="shared" ref="G50:G52" si="17">F50/L50</f>
        <v>0</v>
      </c>
      <c r="H50" s="761">
        <v>0</v>
      </c>
      <c r="I50" s="1769">
        <f t="shared" si="14"/>
        <v>0</v>
      </c>
      <c r="J50" s="761">
        <v>0</v>
      </c>
      <c r="K50" s="1770">
        <f t="shared" si="15"/>
        <v>0</v>
      </c>
      <c r="L50" s="458">
        <v>1347</v>
      </c>
    </row>
    <row r="51" spans="1:13">
      <c r="A51" s="98" t="s">
        <v>93</v>
      </c>
      <c r="B51" s="136">
        <v>631</v>
      </c>
      <c r="C51" s="1766">
        <f t="shared" si="12"/>
        <v>0.93898809523809523</v>
      </c>
      <c r="D51" s="762">
        <v>40</v>
      </c>
      <c r="E51" s="1766">
        <f t="shared" si="13"/>
        <v>5.9523809523809521E-2</v>
      </c>
      <c r="F51" s="762">
        <v>0</v>
      </c>
      <c r="G51" s="1766">
        <f t="shared" si="17"/>
        <v>0</v>
      </c>
      <c r="H51" s="762">
        <v>0</v>
      </c>
      <c r="I51" s="1766">
        <f t="shared" si="14"/>
        <v>0</v>
      </c>
      <c r="J51" s="762">
        <v>0</v>
      </c>
      <c r="K51" s="1768">
        <f t="shared" si="15"/>
        <v>0</v>
      </c>
      <c r="L51" s="74">
        <v>672</v>
      </c>
    </row>
    <row r="52" spans="1:13">
      <c r="A52" s="92" t="s">
        <v>94</v>
      </c>
      <c r="B52" s="129">
        <v>201</v>
      </c>
      <c r="C52" s="1769">
        <f t="shared" si="12"/>
        <v>0.95260663507109</v>
      </c>
      <c r="D52" s="761">
        <v>10</v>
      </c>
      <c r="E52" s="1769">
        <f t="shared" si="13"/>
        <v>4.7393364928909949E-2</v>
      </c>
      <c r="F52" s="761">
        <v>0</v>
      </c>
      <c r="G52" s="1769">
        <f t="shared" si="17"/>
        <v>0</v>
      </c>
      <c r="H52" s="761">
        <v>0</v>
      </c>
      <c r="I52" s="1769">
        <f t="shared" si="14"/>
        <v>0</v>
      </c>
      <c r="J52" s="761">
        <v>0</v>
      </c>
      <c r="K52" s="1770">
        <f t="shared" si="15"/>
        <v>0</v>
      </c>
      <c r="L52" s="458">
        <v>211</v>
      </c>
    </row>
    <row r="53" spans="1:13">
      <c r="A53" s="98" t="s">
        <v>95</v>
      </c>
      <c r="B53" s="136">
        <v>582</v>
      </c>
      <c r="C53" s="1766">
        <f t="shared" si="12"/>
        <v>0.96517412935323388</v>
      </c>
      <c r="D53" s="762">
        <v>18</v>
      </c>
      <c r="E53" s="1766">
        <f t="shared" si="13"/>
        <v>2.9850746268656716E-2</v>
      </c>
      <c r="F53" s="762" t="s">
        <v>114</v>
      </c>
      <c r="G53" s="759"/>
      <c r="H53" s="762">
        <v>0</v>
      </c>
      <c r="I53" s="1766">
        <f t="shared" si="14"/>
        <v>0</v>
      </c>
      <c r="J53" s="762">
        <v>0</v>
      </c>
      <c r="K53" s="1768">
        <f t="shared" si="15"/>
        <v>0</v>
      </c>
      <c r="L53" s="74">
        <v>603</v>
      </c>
    </row>
    <row r="54" spans="1:13">
      <c r="A54" s="92" t="s">
        <v>96</v>
      </c>
      <c r="B54" s="183">
        <v>1649</v>
      </c>
      <c r="C54" s="1769">
        <f t="shared" si="12"/>
        <v>0.98271752085816444</v>
      </c>
      <c r="D54" s="761">
        <v>28</v>
      </c>
      <c r="E54" s="1769">
        <f t="shared" si="13"/>
        <v>1.6686531585220502E-2</v>
      </c>
      <c r="F54" s="761">
        <v>0</v>
      </c>
      <c r="G54" s="1769">
        <f t="shared" ref="G54:G55" si="18">F54/L54</f>
        <v>0</v>
      </c>
      <c r="H54" s="761">
        <v>0</v>
      </c>
      <c r="I54" s="1769">
        <f t="shared" si="14"/>
        <v>0</v>
      </c>
      <c r="J54" s="761">
        <v>0</v>
      </c>
      <c r="K54" s="1770">
        <f t="shared" si="15"/>
        <v>0</v>
      </c>
      <c r="L54" s="458">
        <v>1678</v>
      </c>
    </row>
    <row r="55" spans="1:13">
      <c r="A55" s="1757" t="s">
        <v>97</v>
      </c>
      <c r="B55" s="1774">
        <v>292</v>
      </c>
      <c r="C55" s="1766">
        <f t="shared" si="12"/>
        <v>0.9636963696369637</v>
      </c>
      <c r="D55" s="1775">
        <v>10</v>
      </c>
      <c r="E55" s="1766">
        <f t="shared" si="13"/>
        <v>3.3003300330033E-2</v>
      </c>
      <c r="F55" s="1775">
        <v>0</v>
      </c>
      <c r="G55" s="1766">
        <f t="shared" si="18"/>
        <v>0</v>
      </c>
      <c r="H55" s="1775">
        <v>0</v>
      </c>
      <c r="I55" s="1766">
        <f t="shared" si="14"/>
        <v>0</v>
      </c>
      <c r="J55" s="1775">
        <v>0</v>
      </c>
      <c r="K55" s="1768">
        <f t="shared" si="15"/>
        <v>0</v>
      </c>
      <c r="L55" s="1763">
        <v>303</v>
      </c>
    </row>
    <row r="56" spans="1:13">
      <c r="A56" s="2581" t="s">
        <v>184</v>
      </c>
      <c r="B56" s="2581"/>
      <c r="C56" s="2581"/>
      <c r="D56" s="2581"/>
      <c r="E56" s="2581"/>
      <c r="F56" s="2581"/>
      <c r="G56" s="2581"/>
      <c r="H56" s="2581"/>
      <c r="I56" s="2581"/>
      <c r="J56" s="2581"/>
      <c r="K56" s="2581"/>
      <c r="L56" s="2581"/>
    </row>
    <row r="58" spans="1:13">
      <c r="A58" s="2586" t="s">
        <v>87</v>
      </c>
      <c r="B58" s="2586"/>
      <c r="C58" s="2586"/>
      <c r="D58" s="2586"/>
      <c r="E58" s="2586"/>
      <c r="F58" s="2586"/>
      <c r="G58" s="2586"/>
      <c r="H58" s="2586"/>
      <c r="I58" s="2586"/>
      <c r="J58" s="2586"/>
      <c r="K58" s="2586"/>
      <c r="L58" s="2586"/>
    </row>
    <row r="61" spans="1:13">
      <c r="A61" s="2584" t="s">
        <v>225</v>
      </c>
      <c r="B61" s="2584"/>
      <c r="C61" s="2584"/>
      <c r="D61" s="2584"/>
      <c r="E61" s="2584"/>
      <c r="F61" s="2584"/>
      <c r="G61" s="2584"/>
      <c r="H61" s="2584"/>
      <c r="I61" s="2584"/>
      <c r="J61" s="2584"/>
      <c r="K61" s="2584"/>
      <c r="L61" s="2584"/>
    </row>
    <row r="63" spans="1:13" ht="17.5" customHeight="1">
      <c r="A63" s="2572" t="s">
        <v>119</v>
      </c>
      <c r="B63" s="2527" t="s">
        <v>223</v>
      </c>
      <c r="C63" s="2487"/>
      <c r="D63" s="2487"/>
      <c r="E63" s="2487"/>
      <c r="F63" s="2487"/>
      <c r="G63" s="2487"/>
      <c r="H63" s="2487"/>
      <c r="I63" s="2487"/>
      <c r="J63" s="2487"/>
      <c r="K63" s="2489"/>
      <c r="L63" s="2514" t="s">
        <v>1476</v>
      </c>
      <c r="M63" s="29"/>
    </row>
    <row r="64" spans="1:13" ht="17.5">
      <c r="A64" s="2573"/>
      <c r="B64" s="2527" t="s">
        <v>215</v>
      </c>
      <c r="C64" s="2474"/>
      <c r="D64" s="2473" t="s">
        <v>216</v>
      </c>
      <c r="E64" s="2489"/>
      <c r="F64" s="2473" t="s">
        <v>217</v>
      </c>
      <c r="G64" s="2489"/>
      <c r="H64" s="2473" t="s">
        <v>218</v>
      </c>
      <c r="I64" s="2489"/>
      <c r="J64" s="2473" t="s">
        <v>219</v>
      </c>
      <c r="K64" s="2489"/>
      <c r="L64" s="2514"/>
      <c r="M64" s="29"/>
    </row>
    <row r="65" spans="1:13" ht="17.5">
      <c r="A65" s="2574"/>
      <c r="B65" s="46" t="s">
        <v>112</v>
      </c>
      <c r="C65" s="450" t="s">
        <v>86</v>
      </c>
      <c r="D65" s="46" t="s">
        <v>112</v>
      </c>
      <c r="E65" s="450" t="s">
        <v>86</v>
      </c>
      <c r="F65" s="46" t="s">
        <v>112</v>
      </c>
      <c r="G65" s="450" t="s">
        <v>86</v>
      </c>
      <c r="H65" s="46" t="s">
        <v>112</v>
      </c>
      <c r="I65" s="450" t="s">
        <v>86</v>
      </c>
      <c r="J65" s="46" t="s">
        <v>112</v>
      </c>
      <c r="K65" s="450" t="s">
        <v>86</v>
      </c>
      <c r="L65" s="2583"/>
      <c r="M65" s="29"/>
    </row>
    <row r="66" spans="1:13">
      <c r="A66" s="159" t="s">
        <v>89</v>
      </c>
      <c r="B66" s="470">
        <v>3773</v>
      </c>
      <c r="C66" s="1764">
        <f t="shared" ref="C66:C75" si="19">B66/L66</f>
        <v>0.96644467213114749</v>
      </c>
      <c r="D66" s="173">
        <v>121</v>
      </c>
      <c r="E66" s="1764">
        <f t="shared" ref="E66:E75" si="20">D66/L66</f>
        <v>3.0993852459016393E-2</v>
      </c>
      <c r="F66" s="173" t="s">
        <v>114</v>
      </c>
      <c r="G66" s="1776"/>
      <c r="H66" s="173">
        <v>0</v>
      </c>
      <c r="I66" s="1764">
        <f t="shared" ref="I66:I75" si="21">H66/L66</f>
        <v>0</v>
      </c>
      <c r="J66" s="173">
        <v>0</v>
      </c>
      <c r="K66" s="1765">
        <f t="shared" ref="K66:K75" si="22">J66/L66</f>
        <v>0</v>
      </c>
      <c r="L66" s="458">
        <v>3904</v>
      </c>
    </row>
    <row r="67" spans="1:13">
      <c r="A67" s="159" t="s">
        <v>85</v>
      </c>
      <c r="B67" s="470">
        <v>4370</v>
      </c>
      <c r="C67" s="1769">
        <f t="shared" si="19"/>
        <v>0.97154290795909293</v>
      </c>
      <c r="D67" s="173">
        <v>118</v>
      </c>
      <c r="E67" s="1769">
        <f t="shared" si="20"/>
        <v>2.6233881725211204E-2</v>
      </c>
      <c r="F67" s="173" t="s">
        <v>114</v>
      </c>
      <c r="G67" s="1776"/>
      <c r="H67" s="173">
        <v>0</v>
      </c>
      <c r="I67" s="1769">
        <f t="shared" si="21"/>
        <v>0</v>
      </c>
      <c r="J67" s="173">
        <v>0</v>
      </c>
      <c r="K67" s="1770">
        <f t="shared" si="22"/>
        <v>0</v>
      </c>
      <c r="L67" s="1400">
        <v>4498</v>
      </c>
    </row>
    <row r="68" spans="1:13">
      <c r="A68" s="165" t="s">
        <v>90</v>
      </c>
      <c r="B68" s="167">
        <v>876</v>
      </c>
      <c r="C68" s="1769">
        <f t="shared" si="19"/>
        <v>0.96263736263736266</v>
      </c>
      <c r="D68" s="167">
        <v>34</v>
      </c>
      <c r="E68" s="1769">
        <f t="shared" si="20"/>
        <v>3.7362637362637362E-2</v>
      </c>
      <c r="F68" s="167">
        <v>0</v>
      </c>
      <c r="G68" s="1769">
        <f t="shared" ref="G68" si="23">F68/L68</f>
        <v>0</v>
      </c>
      <c r="H68" s="167">
        <v>0</v>
      </c>
      <c r="I68" s="1769">
        <f t="shared" si="21"/>
        <v>0</v>
      </c>
      <c r="J68" s="167">
        <v>0</v>
      </c>
      <c r="K68" s="1770">
        <f t="shared" si="22"/>
        <v>0</v>
      </c>
      <c r="L68" s="458">
        <v>910</v>
      </c>
    </row>
    <row r="69" spans="1:13">
      <c r="A69" s="159" t="s">
        <v>91</v>
      </c>
      <c r="B69" s="470">
        <v>2694</v>
      </c>
      <c r="C69" s="1769">
        <f t="shared" si="19"/>
        <v>0.97502714440825189</v>
      </c>
      <c r="D69" s="173">
        <v>62</v>
      </c>
      <c r="E69" s="1769">
        <f t="shared" si="20"/>
        <v>2.2439377488237423E-2</v>
      </c>
      <c r="F69" s="173" t="s">
        <v>114</v>
      </c>
      <c r="G69" s="1776"/>
      <c r="H69" s="173">
        <v>0</v>
      </c>
      <c r="I69" s="1769">
        <f t="shared" si="21"/>
        <v>0</v>
      </c>
      <c r="J69" s="173">
        <v>0</v>
      </c>
      <c r="K69" s="1770">
        <f t="shared" si="22"/>
        <v>0</v>
      </c>
      <c r="L69" s="458">
        <v>2763</v>
      </c>
    </row>
    <row r="70" spans="1:13">
      <c r="A70" s="165" t="s">
        <v>92</v>
      </c>
      <c r="B70" s="473">
        <v>1307</v>
      </c>
      <c r="C70" s="1769">
        <f t="shared" si="19"/>
        <v>0.94710144927536233</v>
      </c>
      <c r="D70" s="167">
        <v>69</v>
      </c>
      <c r="E70" s="1769">
        <f t="shared" si="20"/>
        <v>0.05</v>
      </c>
      <c r="F70" s="167" t="s">
        <v>114</v>
      </c>
      <c r="G70" s="1777"/>
      <c r="H70" s="167">
        <v>0</v>
      </c>
      <c r="I70" s="1769">
        <f t="shared" si="21"/>
        <v>0</v>
      </c>
      <c r="J70" s="167">
        <v>0</v>
      </c>
      <c r="K70" s="1770">
        <f t="shared" si="22"/>
        <v>0</v>
      </c>
      <c r="L70" s="458">
        <v>1380</v>
      </c>
    </row>
    <row r="71" spans="1:13">
      <c r="A71" s="159" t="s">
        <v>93</v>
      </c>
      <c r="B71" s="173">
        <v>613</v>
      </c>
      <c r="C71" s="1769">
        <f t="shared" si="19"/>
        <v>0.93445121951219512</v>
      </c>
      <c r="D71" s="173">
        <v>42</v>
      </c>
      <c r="E71" s="1769">
        <f t="shared" si="20"/>
        <v>6.402439024390244E-2</v>
      </c>
      <c r="F71" s="173">
        <v>0</v>
      </c>
      <c r="G71" s="1769">
        <f t="shared" ref="G71:G73" si="24">F71/L71</f>
        <v>0</v>
      </c>
      <c r="H71" s="173">
        <v>0</v>
      </c>
      <c r="I71" s="1769">
        <f t="shared" si="21"/>
        <v>0</v>
      </c>
      <c r="J71" s="173">
        <v>0</v>
      </c>
      <c r="K71" s="1770">
        <f t="shared" si="22"/>
        <v>0</v>
      </c>
      <c r="L71" s="458">
        <v>656</v>
      </c>
    </row>
    <row r="72" spans="1:13">
      <c r="A72" s="165" t="s">
        <v>94</v>
      </c>
      <c r="B72" s="167">
        <v>219</v>
      </c>
      <c r="C72" s="1769">
        <f t="shared" si="19"/>
        <v>0.99545454545454548</v>
      </c>
      <c r="D72" s="167">
        <v>0</v>
      </c>
      <c r="E72" s="1769">
        <f t="shared" si="20"/>
        <v>0</v>
      </c>
      <c r="F72" s="167">
        <v>0</v>
      </c>
      <c r="G72" s="1769">
        <f t="shared" si="24"/>
        <v>0</v>
      </c>
      <c r="H72" s="167">
        <v>0</v>
      </c>
      <c r="I72" s="1769">
        <f t="shared" si="21"/>
        <v>0</v>
      </c>
      <c r="J72" s="167">
        <v>0</v>
      </c>
      <c r="K72" s="1770">
        <f t="shared" si="22"/>
        <v>0</v>
      </c>
      <c r="L72" s="458">
        <v>220</v>
      </c>
    </row>
    <row r="73" spans="1:13">
      <c r="A73" s="159" t="s">
        <v>95</v>
      </c>
      <c r="B73" s="173">
        <v>622</v>
      </c>
      <c r="C73" s="1769">
        <f t="shared" si="19"/>
        <v>0.95692307692307688</v>
      </c>
      <c r="D73" s="173">
        <v>27</v>
      </c>
      <c r="E73" s="1769">
        <f t="shared" si="20"/>
        <v>4.1538461538461538E-2</v>
      </c>
      <c r="F73" s="173">
        <v>0</v>
      </c>
      <c r="G73" s="1769">
        <f t="shared" si="24"/>
        <v>0</v>
      </c>
      <c r="H73" s="173">
        <v>0</v>
      </c>
      <c r="I73" s="1769">
        <f t="shared" si="21"/>
        <v>0</v>
      </c>
      <c r="J73" s="173">
        <v>0</v>
      </c>
      <c r="K73" s="1770">
        <f t="shared" si="22"/>
        <v>0</v>
      </c>
      <c r="L73" s="458">
        <v>650</v>
      </c>
    </row>
    <row r="74" spans="1:13">
      <c r="A74" s="1778" t="s">
        <v>96</v>
      </c>
      <c r="B74" s="1779">
        <v>1653</v>
      </c>
      <c r="C74" s="1769">
        <f t="shared" si="19"/>
        <v>0.97695035460992907</v>
      </c>
      <c r="D74" s="1780">
        <v>36</v>
      </c>
      <c r="E74" s="1769">
        <f t="shared" si="20"/>
        <v>2.1276595744680851E-2</v>
      </c>
      <c r="F74" s="1780" t="s">
        <v>114</v>
      </c>
      <c r="G74" s="1781"/>
      <c r="H74" s="1780">
        <v>0</v>
      </c>
      <c r="I74" s="1769">
        <f t="shared" si="21"/>
        <v>0</v>
      </c>
      <c r="J74" s="1780">
        <v>0</v>
      </c>
      <c r="K74" s="1770">
        <f t="shared" si="22"/>
        <v>0</v>
      </c>
      <c r="L74" s="458">
        <v>1692</v>
      </c>
    </row>
    <row r="75" spans="1:13">
      <c r="A75" s="165" t="s">
        <v>97</v>
      </c>
      <c r="B75" s="167">
        <v>290</v>
      </c>
      <c r="C75" s="1769">
        <f t="shared" si="19"/>
        <v>0.95394736842105265</v>
      </c>
      <c r="D75" s="167">
        <v>14</v>
      </c>
      <c r="E75" s="1769">
        <f t="shared" si="20"/>
        <v>4.6052631578947366E-2</v>
      </c>
      <c r="F75" s="167">
        <v>0</v>
      </c>
      <c r="G75" s="1769">
        <f t="shared" ref="G75" si="25">F75/L75</f>
        <v>0</v>
      </c>
      <c r="H75" s="167">
        <v>0</v>
      </c>
      <c r="I75" s="1769">
        <f t="shared" si="21"/>
        <v>0</v>
      </c>
      <c r="J75" s="167">
        <v>0</v>
      </c>
      <c r="K75" s="1770">
        <f t="shared" si="22"/>
        <v>0</v>
      </c>
      <c r="L75" s="1782">
        <v>304</v>
      </c>
    </row>
    <row r="76" spans="1:13" ht="26" customHeight="1">
      <c r="A76" s="2581" t="s">
        <v>184</v>
      </c>
      <c r="B76" s="2581"/>
      <c r="C76" s="2581"/>
      <c r="D76" s="2581"/>
      <c r="E76" s="2581"/>
      <c r="F76" s="2581"/>
      <c r="G76" s="2581"/>
      <c r="H76" s="2581"/>
      <c r="I76" s="2581"/>
      <c r="J76" s="2581"/>
      <c r="K76" s="2581"/>
      <c r="L76" s="2581"/>
    </row>
    <row r="78" spans="1:13">
      <c r="A78" s="2464" t="s">
        <v>87</v>
      </c>
      <c r="B78" s="2464"/>
      <c r="C78" s="2464"/>
      <c r="D78" s="2464"/>
      <c r="E78" s="2464"/>
      <c r="F78" s="2464"/>
      <c r="G78" s="2464"/>
      <c r="H78" s="2464"/>
      <c r="I78" s="2464"/>
      <c r="J78" s="2464"/>
      <c r="K78" s="2464"/>
      <c r="L78" s="2464"/>
    </row>
    <row r="81" spans="1:13">
      <c r="A81" s="2584" t="s">
        <v>226</v>
      </c>
      <c r="B81" s="2584"/>
      <c r="C81" s="2584"/>
      <c r="D81" s="2584"/>
      <c r="E81" s="2584"/>
      <c r="F81" s="2584"/>
      <c r="G81" s="2584"/>
      <c r="H81" s="2584"/>
      <c r="I81" s="2584"/>
      <c r="J81" s="2584"/>
      <c r="K81" s="2584"/>
      <c r="L81" s="2584"/>
    </row>
    <row r="83" spans="1:13" ht="17.5" customHeight="1">
      <c r="A83" s="2572" t="s">
        <v>119</v>
      </c>
      <c r="B83" s="2527" t="s">
        <v>223</v>
      </c>
      <c r="C83" s="2487"/>
      <c r="D83" s="2487"/>
      <c r="E83" s="2487"/>
      <c r="F83" s="2487"/>
      <c r="G83" s="2487"/>
      <c r="H83" s="2487"/>
      <c r="I83" s="2487"/>
      <c r="J83" s="2487"/>
      <c r="K83" s="2489"/>
      <c r="L83" s="2514" t="s">
        <v>1476</v>
      </c>
      <c r="M83" s="29"/>
    </row>
    <row r="84" spans="1:13" ht="17.5">
      <c r="A84" s="2573"/>
      <c r="B84" s="2527" t="s">
        <v>215</v>
      </c>
      <c r="C84" s="2474"/>
      <c r="D84" s="2473" t="s">
        <v>216</v>
      </c>
      <c r="E84" s="2489"/>
      <c r="F84" s="2473" t="s">
        <v>217</v>
      </c>
      <c r="G84" s="2489"/>
      <c r="H84" s="2473" t="s">
        <v>218</v>
      </c>
      <c r="I84" s="2489"/>
      <c r="J84" s="2473" t="s">
        <v>219</v>
      </c>
      <c r="K84" s="2489"/>
      <c r="L84" s="2514"/>
      <c r="M84" s="29"/>
    </row>
    <row r="85" spans="1:13" ht="17.5">
      <c r="A85" s="2574"/>
      <c r="B85" s="46" t="s">
        <v>112</v>
      </c>
      <c r="C85" s="450" t="s">
        <v>86</v>
      </c>
      <c r="D85" s="46" t="s">
        <v>112</v>
      </c>
      <c r="E85" s="450" t="s">
        <v>86</v>
      </c>
      <c r="F85" s="46" t="s">
        <v>112</v>
      </c>
      <c r="G85" s="450" t="s">
        <v>86</v>
      </c>
      <c r="H85" s="46" t="s">
        <v>112</v>
      </c>
      <c r="I85" s="450" t="s">
        <v>86</v>
      </c>
      <c r="J85" s="46" t="s">
        <v>112</v>
      </c>
      <c r="K85" s="450" t="s">
        <v>86</v>
      </c>
      <c r="L85" s="2583"/>
      <c r="M85" s="29"/>
    </row>
    <row r="86" spans="1:13">
      <c r="A86" s="159" t="s">
        <v>89</v>
      </c>
      <c r="B86" s="474">
        <v>3786</v>
      </c>
      <c r="C86" s="1764">
        <f t="shared" ref="C86:C95" si="26">B86/L86</f>
        <v>0.95702730030333671</v>
      </c>
      <c r="D86" s="479">
        <v>154</v>
      </c>
      <c r="E86" s="1764">
        <f t="shared" ref="E86:E95" si="27">D86/L86</f>
        <v>3.8928210313447925E-2</v>
      </c>
      <c r="F86" s="479" t="s">
        <v>114</v>
      </c>
      <c r="G86" s="1783"/>
      <c r="H86" s="479">
        <v>0</v>
      </c>
      <c r="I86" s="1764">
        <f t="shared" ref="I86:I95" si="28">H86/L86</f>
        <v>0</v>
      </c>
      <c r="J86" s="479">
        <v>0</v>
      </c>
      <c r="K86" s="1765">
        <f t="shared" ref="K86:K95" si="29">J86/L86</f>
        <v>0</v>
      </c>
      <c r="L86" s="458">
        <v>3956</v>
      </c>
    </row>
    <row r="87" spans="1:13">
      <c r="A87" s="159" t="s">
        <v>85</v>
      </c>
      <c r="B87" s="474">
        <v>4426</v>
      </c>
      <c r="C87" s="1769">
        <f t="shared" si="26"/>
        <v>0.96280182727866004</v>
      </c>
      <c r="D87" s="479">
        <v>155</v>
      </c>
      <c r="E87" s="1769">
        <f t="shared" si="27"/>
        <v>3.3717641940395914E-2</v>
      </c>
      <c r="F87" s="479" t="s">
        <v>114</v>
      </c>
      <c r="G87" s="1783"/>
      <c r="H87" s="479">
        <v>0</v>
      </c>
      <c r="I87" s="1769">
        <f t="shared" si="28"/>
        <v>0</v>
      </c>
      <c r="J87" s="479">
        <v>0</v>
      </c>
      <c r="K87" s="1770">
        <f t="shared" si="29"/>
        <v>0</v>
      </c>
      <c r="L87" s="1400">
        <v>4597</v>
      </c>
    </row>
    <row r="88" spans="1:13">
      <c r="A88" s="165" t="s">
        <v>90</v>
      </c>
      <c r="B88" s="476">
        <v>872</v>
      </c>
      <c r="C88" s="1769">
        <f t="shared" si="26"/>
        <v>0.96141124586549065</v>
      </c>
      <c r="D88" s="476">
        <v>35</v>
      </c>
      <c r="E88" s="1769">
        <f t="shared" si="27"/>
        <v>3.8588754134509372E-2</v>
      </c>
      <c r="F88" s="476">
        <v>0</v>
      </c>
      <c r="G88" s="1769">
        <f t="shared" ref="G88:G95" si="30">F88/L88</f>
        <v>0</v>
      </c>
      <c r="H88" s="476">
        <v>0</v>
      </c>
      <c r="I88" s="1769">
        <f t="shared" si="28"/>
        <v>0</v>
      </c>
      <c r="J88" s="476">
        <v>0</v>
      </c>
      <c r="K88" s="1770">
        <f t="shared" si="29"/>
        <v>0</v>
      </c>
      <c r="L88" s="458">
        <v>907</v>
      </c>
    </row>
    <row r="89" spans="1:13">
      <c r="A89" s="159" t="s">
        <v>91</v>
      </c>
      <c r="B89" s="474">
        <v>2892</v>
      </c>
      <c r="C89" s="1769">
        <f t="shared" si="26"/>
        <v>0.97079556898288011</v>
      </c>
      <c r="D89" s="479">
        <v>82</v>
      </c>
      <c r="E89" s="1769">
        <f t="shared" si="27"/>
        <v>2.7526015441423298E-2</v>
      </c>
      <c r="F89" s="479">
        <v>0</v>
      </c>
      <c r="G89" s="1769">
        <f t="shared" si="30"/>
        <v>0</v>
      </c>
      <c r="H89" s="479">
        <v>0</v>
      </c>
      <c r="I89" s="1769">
        <f t="shared" si="28"/>
        <v>0</v>
      </c>
      <c r="J89" s="479">
        <v>0</v>
      </c>
      <c r="K89" s="1770">
        <f t="shared" si="29"/>
        <v>0</v>
      </c>
      <c r="L89" s="458">
        <v>2979</v>
      </c>
    </row>
    <row r="90" spans="1:13">
      <c r="A90" s="165" t="s">
        <v>92</v>
      </c>
      <c r="B90" s="478">
        <v>1398</v>
      </c>
      <c r="C90" s="1769">
        <f t="shared" si="26"/>
        <v>0.95296523517382414</v>
      </c>
      <c r="D90" s="476">
        <v>60</v>
      </c>
      <c r="E90" s="1769">
        <f t="shared" si="27"/>
        <v>4.0899795501022497E-2</v>
      </c>
      <c r="F90" s="476">
        <v>0</v>
      </c>
      <c r="G90" s="1769">
        <f t="shared" si="30"/>
        <v>0</v>
      </c>
      <c r="H90" s="476">
        <v>0</v>
      </c>
      <c r="I90" s="1769">
        <f t="shared" si="28"/>
        <v>0</v>
      </c>
      <c r="J90" s="476">
        <v>0</v>
      </c>
      <c r="K90" s="1770">
        <f t="shared" si="29"/>
        <v>0</v>
      </c>
      <c r="L90" s="458">
        <v>1467</v>
      </c>
    </row>
    <row r="91" spans="1:13">
      <c r="A91" s="159" t="s">
        <v>93</v>
      </c>
      <c r="B91" s="479">
        <v>578</v>
      </c>
      <c r="C91" s="1769">
        <f t="shared" si="26"/>
        <v>0.9553719008264463</v>
      </c>
      <c r="D91" s="479">
        <v>24</v>
      </c>
      <c r="E91" s="1769">
        <f t="shared" si="27"/>
        <v>3.9669421487603308E-2</v>
      </c>
      <c r="F91" s="479">
        <v>0</v>
      </c>
      <c r="G91" s="1769">
        <f t="shared" si="30"/>
        <v>0</v>
      </c>
      <c r="H91" s="479">
        <v>0</v>
      </c>
      <c r="I91" s="1769">
        <f t="shared" si="28"/>
        <v>0</v>
      </c>
      <c r="J91" s="479">
        <v>0</v>
      </c>
      <c r="K91" s="1770">
        <f t="shared" si="29"/>
        <v>0</v>
      </c>
      <c r="L91" s="458">
        <v>605</v>
      </c>
    </row>
    <row r="92" spans="1:13">
      <c r="A92" s="165" t="s">
        <v>94</v>
      </c>
      <c r="B92" s="476">
        <v>274</v>
      </c>
      <c r="C92" s="1769">
        <f t="shared" si="26"/>
        <v>0.96140350877192982</v>
      </c>
      <c r="D92" s="476">
        <v>10</v>
      </c>
      <c r="E92" s="1769">
        <f t="shared" si="27"/>
        <v>3.5087719298245612E-2</v>
      </c>
      <c r="F92" s="476">
        <v>0</v>
      </c>
      <c r="G92" s="1769">
        <f t="shared" si="30"/>
        <v>0</v>
      </c>
      <c r="H92" s="476">
        <v>0</v>
      </c>
      <c r="I92" s="1769">
        <f t="shared" si="28"/>
        <v>0</v>
      </c>
      <c r="J92" s="476">
        <v>0</v>
      </c>
      <c r="K92" s="1770">
        <f t="shared" si="29"/>
        <v>0</v>
      </c>
      <c r="L92" s="458">
        <v>285</v>
      </c>
    </row>
    <row r="93" spans="1:13">
      <c r="A93" s="159" t="s">
        <v>95</v>
      </c>
      <c r="B93" s="479">
        <v>596</v>
      </c>
      <c r="C93" s="1769">
        <f t="shared" si="26"/>
        <v>0.96129032258064517</v>
      </c>
      <c r="D93" s="479">
        <v>22</v>
      </c>
      <c r="E93" s="1769">
        <f t="shared" si="27"/>
        <v>3.5483870967741936E-2</v>
      </c>
      <c r="F93" s="479">
        <v>0</v>
      </c>
      <c r="G93" s="1769">
        <f t="shared" si="30"/>
        <v>0</v>
      </c>
      <c r="H93" s="479">
        <v>0</v>
      </c>
      <c r="I93" s="1769">
        <f t="shared" si="28"/>
        <v>0</v>
      </c>
      <c r="J93" s="479">
        <v>0</v>
      </c>
      <c r="K93" s="1770">
        <f t="shared" si="29"/>
        <v>0</v>
      </c>
      <c r="L93" s="458">
        <v>620</v>
      </c>
    </row>
    <row r="94" spans="1:13">
      <c r="A94" s="1778" t="s">
        <v>96</v>
      </c>
      <c r="B94" s="1784">
        <v>1657</v>
      </c>
      <c r="C94" s="1769">
        <f t="shared" si="26"/>
        <v>0.96561771561771559</v>
      </c>
      <c r="D94" s="1785">
        <v>55</v>
      </c>
      <c r="E94" s="1769">
        <f t="shared" si="27"/>
        <v>3.2051282051282048E-2</v>
      </c>
      <c r="F94" s="1785">
        <v>0</v>
      </c>
      <c r="G94" s="1769">
        <f t="shared" si="30"/>
        <v>0</v>
      </c>
      <c r="H94" s="1785">
        <v>0</v>
      </c>
      <c r="I94" s="1769">
        <f t="shared" si="28"/>
        <v>0</v>
      </c>
      <c r="J94" s="1785">
        <v>0</v>
      </c>
      <c r="K94" s="1770">
        <f t="shared" si="29"/>
        <v>0</v>
      </c>
      <c r="L94" s="458">
        <v>1716</v>
      </c>
    </row>
    <row r="95" spans="1:13">
      <c r="A95" s="165" t="s">
        <v>97</v>
      </c>
      <c r="B95" s="476">
        <v>336</v>
      </c>
      <c r="C95" s="1769">
        <f t="shared" si="26"/>
        <v>0.97109826589595372</v>
      </c>
      <c r="D95" s="476">
        <v>10</v>
      </c>
      <c r="E95" s="1769">
        <f t="shared" si="27"/>
        <v>2.8901734104046242E-2</v>
      </c>
      <c r="F95" s="476">
        <v>0</v>
      </c>
      <c r="G95" s="1769">
        <f t="shared" si="30"/>
        <v>0</v>
      </c>
      <c r="H95" s="476">
        <v>0</v>
      </c>
      <c r="I95" s="1769">
        <f t="shared" si="28"/>
        <v>0</v>
      </c>
      <c r="J95" s="476">
        <v>0</v>
      </c>
      <c r="K95" s="1770">
        <f t="shared" si="29"/>
        <v>0</v>
      </c>
      <c r="L95" s="1782">
        <v>346</v>
      </c>
    </row>
    <row r="96" spans="1:13">
      <c r="A96" s="2581" t="s">
        <v>184</v>
      </c>
      <c r="B96" s="2581"/>
      <c r="C96" s="2581"/>
      <c r="D96" s="2581"/>
      <c r="E96" s="2581"/>
      <c r="F96" s="2581"/>
      <c r="G96" s="2581"/>
      <c r="H96" s="2581"/>
      <c r="I96" s="2581"/>
      <c r="J96" s="2581"/>
      <c r="K96" s="2581"/>
      <c r="L96" s="2581"/>
    </row>
    <row r="98" spans="1:13">
      <c r="A98" s="2464" t="s">
        <v>87</v>
      </c>
      <c r="B98" s="2464"/>
      <c r="C98" s="2464"/>
      <c r="D98" s="2464"/>
      <c r="E98" s="2464"/>
      <c r="F98" s="2464"/>
      <c r="G98" s="2464"/>
      <c r="H98" s="2464"/>
      <c r="I98" s="2464"/>
      <c r="J98" s="2464"/>
      <c r="K98" s="2464"/>
      <c r="L98" s="2464"/>
    </row>
    <row r="101" spans="1:13">
      <c r="A101" s="2584" t="s">
        <v>227</v>
      </c>
      <c r="B101" s="2584"/>
      <c r="C101" s="2584"/>
      <c r="D101" s="2584"/>
      <c r="E101" s="2584"/>
      <c r="F101" s="2584"/>
      <c r="G101" s="2584"/>
      <c r="H101" s="2584"/>
      <c r="I101" s="2584"/>
      <c r="J101" s="2584"/>
      <c r="K101" s="2584"/>
      <c r="L101" s="2584"/>
    </row>
    <row r="103" spans="1:13" ht="17.5" customHeight="1">
      <c r="A103" s="2572" t="s">
        <v>119</v>
      </c>
      <c r="B103" s="2527" t="s">
        <v>223</v>
      </c>
      <c r="C103" s="2487"/>
      <c r="D103" s="2487"/>
      <c r="E103" s="2487"/>
      <c r="F103" s="2487"/>
      <c r="G103" s="2487"/>
      <c r="H103" s="2487"/>
      <c r="I103" s="2487"/>
      <c r="J103" s="2487"/>
      <c r="K103" s="2489"/>
      <c r="L103" s="2514" t="s">
        <v>1476</v>
      </c>
      <c r="M103" s="29"/>
    </row>
    <row r="104" spans="1:13" ht="17.5">
      <c r="A104" s="2573"/>
      <c r="B104" s="2527" t="s">
        <v>215</v>
      </c>
      <c r="C104" s="2474"/>
      <c r="D104" s="2473" t="s">
        <v>216</v>
      </c>
      <c r="E104" s="2489"/>
      <c r="F104" s="2473" t="s">
        <v>217</v>
      </c>
      <c r="G104" s="2489"/>
      <c r="H104" s="2473" t="s">
        <v>218</v>
      </c>
      <c r="I104" s="2489"/>
      <c r="J104" s="2473" t="s">
        <v>219</v>
      </c>
      <c r="K104" s="2489"/>
      <c r="L104" s="2514"/>
      <c r="M104" s="29"/>
    </row>
    <row r="105" spans="1:13" ht="17.5">
      <c r="A105" s="2574"/>
      <c r="B105" s="46" t="s">
        <v>112</v>
      </c>
      <c r="C105" s="450" t="s">
        <v>86</v>
      </c>
      <c r="D105" s="46" t="s">
        <v>112</v>
      </c>
      <c r="E105" s="450" t="s">
        <v>86</v>
      </c>
      <c r="F105" s="46" t="s">
        <v>112</v>
      </c>
      <c r="G105" s="450" t="s">
        <v>86</v>
      </c>
      <c r="H105" s="46" t="s">
        <v>112</v>
      </c>
      <c r="I105" s="450" t="s">
        <v>86</v>
      </c>
      <c r="J105" s="46" t="s">
        <v>112</v>
      </c>
      <c r="K105" s="450" t="s">
        <v>86</v>
      </c>
      <c r="L105" s="2583"/>
      <c r="M105" s="29"/>
    </row>
    <row r="106" spans="1:13">
      <c r="A106" s="159" t="s">
        <v>89</v>
      </c>
      <c r="B106" s="474">
        <v>4117</v>
      </c>
      <c r="C106" s="1764">
        <f t="shared" ref="C106:C115" si="31">B106/L106</f>
        <v>0.96034522976440406</v>
      </c>
      <c r="D106" s="479">
        <v>147</v>
      </c>
      <c r="E106" s="1764">
        <f t="shared" ref="E106:E111" si="32">D106/L106</f>
        <v>3.4289713086074175E-2</v>
      </c>
      <c r="F106" s="479" t="s">
        <v>114</v>
      </c>
      <c r="G106" s="1783"/>
      <c r="H106" s="479">
        <v>0</v>
      </c>
      <c r="I106" s="1764">
        <f t="shared" ref="I106:I115" si="33">H106/L106</f>
        <v>0</v>
      </c>
      <c r="J106" s="479">
        <v>0</v>
      </c>
      <c r="K106" s="1765">
        <f t="shared" ref="K106:K115" si="34">J106/L106</f>
        <v>0</v>
      </c>
      <c r="L106" s="458">
        <v>4287</v>
      </c>
    </row>
    <row r="107" spans="1:13">
      <c r="A107" s="159" t="s">
        <v>85</v>
      </c>
      <c r="B107" s="474">
        <v>4522</v>
      </c>
      <c r="C107" s="1769">
        <f t="shared" si="31"/>
        <v>0.96541417591801881</v>
      </c>
      <c r="D107" s="479">
        <v>147</v>
      </c>
      <c r="E107" s="1769">
        <f t="shared" si="32"/>
        <v>3.1383432963279251E-2</v>
      </c>
      <c r="F107" s="479" t="s">
        <v>114</v>
      </c>
      <c r="G107" s="1783"/>
      <c r="H107" s="479">
        <v>0</v>
      </c>
      <c r="I107" s="1769">
        <f t="shared" si="33"/>
        <v>0</v>
      </c>
      <c r="J107" s="479">
        <v>0</v>
      </c>
      <c r="K107" s="1770">
        <f t="shared" si="34"/>
        <v>0</v>
      </c>
      <c r="L107" s="1400">
        <v>4684</v>
      </c>
    </row>
    <row r="108" spans="1:13">
      <c r="A108" s="165" t="s">
        <v>90</v>
      </c>
      <c r="B108" s="476">
        <v>892</v>
      </c>
      <c r="C108" s="1769">
        <f t="shared" si="31"/>
        <v>0.95503211991434689</v>
      </c>
      <c r="D108" s="476">
        <v>35</v>
      </c>
      <c r="E108" s="1769">
        <f t="shared" si="32"/>
        <v>3.7473233404710919E-2</v>
      </c>
      <c r="F108" s="476" t="s">
        <v>114</v>
      </c>
      <c r="G108" s="1786"/>
      <c r="H108" s="476">
        <v>0</v>
      </c>
      <c r="I108" s="1769">
        <f t="shared" si="33"/>
        <v>0</v>
      </c>
      <c r="J108" s="476">
        <v>0</v>
      </c>
      <c r="K108" s="1770">
        <f t="shared" si="34"/>
        <v>0</v>
      </c>
      <c r="L108" s="458">
        <v>934</v>
      </c>
    </row>
    <row r="109" spans="1:13">
      <c r="A109" s="159" t="s">
        <v>91</v>
      </c>
      <c r="B109" s="474">
        <v>2876</v>
      </c>
      <c r="C109" s="1769">
        <f t="shared" si="31"/>
        <v>0.97326565143824029</v>
      </c>
      <c r="D109" s="479">
        <v>65</v>
      </c>
      <c r="E109" s="1769">
        <f t="shared" si="32"/>
        <v>2.1996615905245348E-2</v>
      </c>
      <c r="F109" s="479" t="s">
        <v>114</v>
      </c>
      <c r="G109" s="1783"/>
      <c r="H109" s="479">
        <v>0</v>
      </c>
      <c r="I109" s="1769">
        <f t="shared" si="33"/>
        <v>0</v>
      </c>
      <c r="J109" s="479">
        <v>0</v>
      </c>
      <c r="K109" s="1770">
        <f t="shared" si="34"/>
        <v>0</v>
      </c>
      <c r="L109" s="458">
        <v>2955</v>
      </c>
    </row>
    <row r="110" spans="1:13">
      <c r="A110" s="165" t="s">
        <v>92</v>
      </c>
      <c r="B110" s="478">
        <v>1416</v>
      </c>
      <c r="C110" s="1769">
        <f t="shared" si="31"/>
        <v>0.93588896232650365</v>
      </c>
      <c r="D110" s="476">
        <v>86</v>
      </c>
      <c r="E110" s="1769">
        <f t="shared" si="32"/>
        <v>5.6840713813615336E-2</v>
      </c>
      <c r="F110" s="476" t="s">
        <v>114</v>
      </c>
      <c r="G110" s="1786"/>
      <c r="H110" s="476">
        <v>0</v>
      </c>
      <c r="I110" s="1769">
        <f t="shared" si="33"/>
        <v>0</v>
      </c>
      <c r="J110" s="476">
        <v>0</v>
      </c>
      <c r="K110" s="1770">
        <f t="shared" si="34"/>
        <v>0</v>
      </c>
      <c r="L110" s="458">
        <v>1513</v>
      </c>
    </row>
    <row r="111" spans="1:13">
      <c r="A111" s="159" t="s">
        <v>93</v>
      </c>
      <c r="B111" s="479">
        <v>669</v>
      </c>
      <c r="C111" s="1769">
        <f t="shared" si="31"/>
        <v>0.95299145299145294</v>
      </c>
      <c r="D111" s="479">
        <v>31</v>
      </c>
      <c r="E111" s="1769">
        <f t="shared" si="32"/>
        <v>4.4159544159544158E-2</v>
      </c>
      <c r="F111" s="479">
        <v>0</v>
      </c>
      <c r="G111" s="1769">
        <f t="shared" ref="G111:G112" si="35">F111/L111</f>
        <v>0</v>
      </c>
      <c r="H111" s="479">
        <v>0</v>
      </c>
      <c r="I111" s="1769">
        <f t="shared" si="33"/>
        <v>0</v>
      </c>
      <c r="J111" s="479">
        <v>0</v>
      </c>
      <c r="K111" s="1770">
        <f t="shared" si="34"/>
        <v>0</v>
      </c>
      <c r="L111" s="458">
        <v>702</v>
      </c>
    </row>
    <row r="112" spans="1:13">
      <c r="A112" s="165" t="s">
        <v>94</v>
      </c>
      <c r="B112" s="476">
        <v>272</v>
      </c>
      <c r="C112" s="1769">
        <f t="shared" si="31"/>
        <v>0.97142857142857142</v>
      </c>
      <c r="D112" s="476" t="s">
        <v>114</v>
      </c>
      <c r="E112" s="1786"/>
      <c r="F112" s="476">
        <v>0</v>
      </c>
      <c r="G112" s="1769">
        <f t="shared" si="35"/>
        <v>0</v>
      </c>
      <c r="H112" s="476">
        <v>0</v>
      </c>
      <c r="I112" s="1769">
        <f t="shared" si="33"/>
        <v>0</v>
      </c>
      <c r="J112" s="476">
        <v>0</v>
      </c>
      <c r="K112" s="1770">
        <f t="shared" si="34"/>
        <v>0</v>
      </c>
      <c r="L112" s="458">
        <v>280</v>
      </c>
    </row>
    <row r="113" spans="1:13">
      <c r="A113" s="159" t="s">
        <v>95</v>
      </c>
      <c r="B113" s="479">
        <v>578</v>
      </c>
      <c r="C113" s="1769">
        <f t="shared" si="31"/>
        <v>0.94136807817589574</v>
      </c>
      <c r="D113" s="479">
        <v>28</v>
      </c>
      <c r="E113" s="1769">
        <f t="shared" ref="E113:E114" si="36">D113/L113</f>
        <v>4.5602605863192182E-2</v>
      </c>
      <c r="F113" s="479" t="s">
        <v>114</v>
      </c>
      <c r="G113" s="1783"/>
      <c r="H113" s="479">
        <v>0</v>
      </c>
      <c r="I113" s="1769">
        <f t="shared" si="33"/>
        <v>0</v>
      </c>
      <c r="J113" s="479">
        <v>0</v>
      </c>
      <c r="K113" s="1770">
        <f t="shared" si="34"/>
        <v>0</v>
      </c>
      <c r="L113" s="458">
        <v>614</v>
      </c>
    </row>
    <row r="114" spans="1:13">
      <c r="A114" s="1778" t="s">
        <v>96</v>
      </c>
      <c r="B114" s="1784">
        <v>1711</v>
      </c>
      <c r="C114" s="1769">
        <f t="shared" si="31"/>
        <v>0.97437357630979504</v>
      </c>
      <c r="D114" s="1785">
        <v>41</v>
      </c>
      <c r="E114" s="1769">
        <f t="shared" si="36"/>
        <v>2.3348519362186789E-2</v>
      </c>
      <c r="F114" s="1785">
        <v>0</v>
      </c>
      <c r="G114" s="1769">
        <f t="shared" ref="G114:G115" si="37">F114/L114</f>
        <v>0</v>
      </c>
      <c r="H114" s="1785">
        <v>0</v>
      </c>
      <c r="I114" s="1769">
        <f t="shared" si="33"/>
        <v>0</v>
      </c>
      <c r="J114" s="1785">
        <v>0</v>
      </c>
      <c r="K114" s="1770">
        <f t="shared" si="34"/>
        <v>0</v>
      </c>
      <c r="L114" s="458">
        <v>1756</v>
      </c>
    </row>
    <row r="115" spans="1:13">
      <c r="A115" s="165" t="s">
        <v>97</v>
      </c>
      <c r="B115" s="476">
        <v>310</v>
      </c>
      <c r="C115" s="1769">
        <f t="shared" si="31"/>
        <v>0.97484276729559749</v>
      </c>
      <c r="D115" s="476" t="s">
        <v>114</v>
      </c>
      <c r="E115" s="1787"/>
      <c r="F115" s="476">
        <v>0</v>
      </c>
      <c r="G115" s="1769">
        <f t="shared" si="37"/>
        <v>0</v>
      </c>
      <c r="H115" s="476">
        <v>0</v>
      </c>
      <c r="I115" s="1769">
        <f t="shared" si="33"/>
        <v>0</v>
      </c>
      <c r="J115" s="476">
        <v>0</v>
      </c>
      <c r="K115" s="1770">
        <f t="shared" si="34"/>
        <v>0</v>
      </c>
      <c r="L115" s="1782">
        <v>318</v>
      </c>
    </row>
    <row r="116" spans="1:13">
      <c r="A116" s="2581" t="s">
        <v>184</v>
      </c>
      <c r="B116" s="2581"/>
      <c r="C116" s="2581"/>
      <c r="D116" s="2581"/>
      <c r="E116" s="2581"/>
      <c r="F116" s="2581"/>
      <c r="G116" s="2581"/>
      <c r="H116" s="2581"/>
      <c r="I116" s="2581"/>
      <c r="J116" s="2581"/>
      <c r="K116" s="2581"/>
      <c r="L116" s="2581"/>
    </row>
    <row r="118" spans="1:13">
      <c r="A118" s="2464" t="s">
        <v>87</v>
      </c>
      <c r="B118" s="2464"/>
      <c r="C118" s="2464"/>
      <c r="D118" s="2464"/>
      <c r="E118" s="2464"/>
      <c r="F118" s="2464"/>
      <c r="G118" s="2464"/>
      <c r="H118" s="2464"/>
      <c r="I118" s="2464"/>
      <c r="J118" s="2464"/>
      <c r="K118" s="2464"/>
      <c r="L118" s="2464"/>
    </row>
    <row r="121" spans="1:13">
      <c r="A121" s="2582" t="s">
        <v>228</v>
      </c>
      <c r="B121" s="2582"/>
      <c r="C121" s="2582"/>
      <c r="D121" s="2582"/>
      <c r="E121" s="2582"/>
      <c r="F121" s="2582"/>
      <c r="G121" s="2582"/>
      <c r="H121" s="2582"/>
      <c r="I121" s="2582"/>
      <c r="J121" s="2582"/>
      <c r="K121" s="2582"/>
      <c r="L121" s="2582"/>
    </row>
    <row r="123" spans="1:13" ht="17.5" customHeight="1">
      <c r="A123" s="2572" t="s">
        <v>119</v>
      </c>
      <c r="B123" s="2527" t="s">
        <v>223</v>
      </c>
      <c r="C123" s="2487"/>
      <c r="D123" s="2487"/>
      <c r="E123" s="2487"/>
      <c r="F123" s="2487"/>
      <c r="G123" s="2487"/>
      <c r="H123" s="2487"/>
      <c r="I123" s="2487"/>
      <c r="J123" s="2487"/>
      <c r="K123" s="2489"/>
      <c r="L123" s="2514" t="s">
        <v>1476</v>
      </c>
      <c r="M123" s="29"/>
    </row>
    <row r="124" spans="1:13" ht="17.5">
      <c r="A124" s="2573"/>
      <c r="B124" s="2527" t="s">
        <v>215</v>
      </c>
      <c r="C124" s="2474"/>
      <c r="D124" s="2473" t="s">
        <v>216</v>
      </c>
      <c r="E124" s="2489"/>
      <c r="F124" s="2473" t="s">
        <v>217</v>
      </c>
      <c r="G124" s="2489"/>
      <c r="H124" s="2473" t="s">
        <v>218</v>
      </c>
      <c r="I124" s="2489"/>
      <c r="J124" s="2473" t="s">
        <v>219</v>
      </c>
      <c r="K124" s="2489"/>
      <c r="L124" s="2514"/>
      <c r="M124" s="29"/>
    </row>
    <row r="125" spans="1:13" ht="17.5">
      <c r="A125" s="2574"/>
      <c r="B125" s="46" t="s">
        <v>112</v>
      </c>
      <c r="C125" s="450" t="s">
        <v>86</v>
      </c>
      <c r="D125" s="46" t="s">
        <v>112</v>
      </c>
      <c r="E125" s="450" t="s">
        <v>86</v>
      </c>
      <c r="F125" s="46" t="s">
        <v>112</v>
      </c>
      <c r="G125" s="450" t="s">
        <v>86</v>
      </c>
      <c r="H125" s="46" t="s">
        <v>112</v>
      </c>
      <c r="I125" s="450" t="s">
        <v>86</v>
      </c>
      <c r="J125" s="46" t="s">
        <v>112</v>
      </c>
      <c r="K125" s="450" t="s">
        <v>86</v>
      </c>
      <c r="L125" s="2583"/>
      <c r="M125" s="29"/>
    </row>
    <row r="126" spans="1:13">
      <c r="A126" s="159" t="s">
        <v>89</v>
      </c>
      <c r="B126" s="474">
        <v>4334</v>
      </c>
      <c r="C126" s="1788">
        <f t="shared" ref="C126:C135" si="38">B126/L126</f>
        <v>0.9695749440715884</v>
      </c>
      <c r="D126" s="475">
        <v>121</v>
      </c>
      <c r="E126" s="1788">
        <f t="shared" ref="E126:E131" si="39">D126/L126</f>
        <v>2.7069351230425056E-2</v>
      </c>
      <c r="F126" s="475" t="s">
        <v>114</v>
      </c>
      <c r="G126" s="475"/>
      <c r="H126" s="475">
        <v>0</v>
      </c>
      <c r="I126" s="1788">
        <f t="shared" ref="I126:I135" si="40">H126/L126</f>
        <v>0</v>
      </c>
      <c r="J126" s="475">
        <v>0</v>
      </c>
      <c r="K126" s="1789">
        <f>J126/L126</f>
        <v>0</v>
      </c>
      <c r="L126" s="51">
        <v>4470</v>
      </c>
    </row>
    <row r="127" spans="1:13">
      <c r="A127" s="159" t="s">
        <v>85</v>
      </c>
      <c r="B127" s="474">
        <v>4681</v>
      </c>
      <c r="C127" s="1788">
        <f t="shared" si="38"/>
        <v>0.96995441359303769</v>
      </c>
      <c r="D127" s="475">
        <v>133</v>
      </c>
      <c r="E127" s="1788">
        <f t="shared" si="39"/>
        <v>2.7559055118110236E-2</v>
      </c>
      <c r="F127" s="475" t="s">
        <v>114</v>
      </c>
      <c r="G127" s="475"/>
      <c r="H127" s="475">
        <v>0</v>
      </c>
      <c r="I127" s="1788">
        <f t="shared" si="40"/>
        <v>0</v>
      </c>
      <c r="J127" s="475" t="s">
        <v>114</v>
      </c>
      <c r="K127" s="475"/>
      <c r="L127" s="1428">
        <v>4826</v>
      </c>
    </row>
    <row r="128" spans="1:13">
      <c r="A128" s="165" t="s">
        <v>90</v>
      </c>
      <c r="B128" s="476">
        <v>890</v>
      </c>
      <c r="C128" s="1788">
        <f t="shared" si="38"/>
        <v>0.9580193756727664</v>
      </c>
      <c r="D128" s="477">
        <v>37</v>
      </c>
      <c r="E128" s="1788">
        <f t="shared" si="39"/>
        <v>3.9827771797631861E-2</v>
      </c>
      <c r="F128" s="477">
        <v>0</v>
      </c>
      <c r="G128" s="1788">
        <f t="shared" ref="G128" si="41">F128/L128</f>
        <v>0</v>
      </c>
      <c r="H128" s="477">
        <v>0</v>
      </c>
      <c r="I128" s="1788">
        <f t="shared" si="40"/>
        <v>0</v>
      </c>
      <c r="J128" s="477">
        <v>0</v>
      </c>
      <c r="K128" s="1789">
        <f t="shared" ref="K128:K135" si="42">J128/L128</f>
        <v>0</v>
      </c>
      <c r="L128" s="1428">
        <v>929</v>
      </c>
    </row>
    <row r="129" spans="1:12">
      <c r="A129" s="159" t="s">
        <v>91</v>
      </c>
      <c r="B129" s="474">
        <v>3014</v>
      </c>
      <c r="C129" s="1788">
        <f t="shared" si="38"/>
        <v>0.97666882696046664</v>
      </c>
      <c r="D129" s="475">
        <v>64</v>
      </c>
      <c r="E129" s="1788">
        <f t="shared" si="39"/>
        <v>2.0738820479585224E-2</v>
      </c>
      <c r="F129" s="475" t="s">
        <v>114</v>
      </c>
      <c r="G129" s="475"/>
      <c r="H129" s="475">
        <v>0</v>
      </c>
      <c r="I129" s="1788">
        <f t="shared" si="40"/>
        <v>0</v>
      </c>
      <c r="J129" s="475">
        <v>0</v>
      </c>
      <c r="K129" s="1789">
        <f t="shared" si="42"/>
        <v>0</v>
      </c>
      <c r="L129" s="1428">
        <v>3086</v>
      </c>
    </row>
    <row r="130" spans="1:12">
      <c r="A130" s="165" t="s">
        <v>92</v>
      </c>
      <c r="B130" s="478">
        <v>1530</v>
      </c>
      <c r="C130" s="1788">
        <f t="shared" si="38"/>
        <v>0.96045197740112997</v>
      </c>
      <c r="D130" s="477">
        <v>59</v>
      </c>
      <c r="E130" s="1788">
        <f t="shared" si="39"/>
        <v>3.7037037037037035E-2</v>
      </c>
      <c r="F130" s="477">
        <v>0</v>
      </c>
      <c r="G130" s="1788">
        <f t="shared" ref="G130:G135" si="43">F130/L130</f>
        <v>0</v>
      </c>
      <c r="H130" s="477">
        <v>0</v>
      </c>
      <c r="I130" s="1788">
        <f t="shared" si="40"/>
        <v>0</v>
      </c>
      <c r="J130" s="477">
        <v>0</v>
      </c>
      <c r="K130" s="1789">
        <f t="shared" si="42"/>
        <v>0</v>
      </c>
      <c r="L130" s="1428">
        <v>1593</v>
      </c>
    </row>
    <row r="131" spans="1:12">
      <c r="A131" s="159" t="s">
        <v>93</v>
      </c>
      <c r="B131" s="479">
        <v>579</v>
      </c>
      <c r="C131" s="1788">
        <f t="shared" si="38"/>
        <v>0.94607843137254899</v>
      </c>
      <c r="D131" s="475">
        <v>31</v>
      </c>
      <c r="E131" s="1788">
        <f t="shared" si="39"/>
        <v>5.0653594771241831E-2</v>
      </c>
      <c r="F131" s="475">
        <v>0</v>
      </c>
      <c r="G131" s="1788">
        <f t="shared" si="43"/>
        <v>0</v>
      </c>
      <c r="H131" s="475">
        <v>0</v>
      </c>
      <c r="I131" s="1788">
        <f t="shared" si="40"/>
        <v>0</v>
      </c>
      <c r="J131" s="475">
        <v>0</v>
      </c>
      <c r="K131" s="1789">
        <f t="shared" si="42"/>
        <v>0</v>
      </c>
      <c r="L131" s="1428">
        <v>612</v>
      </c>
    </row>
    <row r="132" spans="1:12">
      <c r="A132" s="165" t="s">
        <v>94</v>
      </c>
      <c r="B132" s="476">
        <v>278</v>
      </c>
      <c r="C132" s="1788">
        <f t="shared" si="38"/>
        <v>0.97887323943661975</v>
      </c>
      <c r="D132" s="477" t="s">
        <v>114</v>
      </c>
      <c r="E132" s="477"/>
      <c r="F132" s="477">
        <v>0</v>
      </c>
      <c r="G132" s="1788">
        <f t="shared" si="43"/>
        <v>0</v>
      </c>
      <c r="H132" s="477">
        <v>0</v>
      </c>
      <c r="I132" s="1788">
        <f t="shared" si="40"/>
        <v>0</v>
      </c>
      <c r="J132" s="477">
        <v>0</v>
      </c>
      <c r="K132" s="1789">
        <f t="shared" si="42"/>
        <v>0</v>
      </c>
      <c r="L132" s="1428">
        <v>284</v>
      </c>
    </row>
    <row r="133" spans="1:12">
      <c r="A133" s="159" t="s">
        <v>95</v>
      </c>
      <c r="B133" s="479">
        <v>648</v>
      </c>
      <c r="C133" s="1788">
        <f t="shared" si="38"/>
        <v>0.96716417910447761</v>
      </c>
      <c r="D133" s="475">
        <v>22</v>
      </c>
      <c r="E133" s="1788">
        <f t="shared" ref="E133:E134" si="44">D133/L133</f>
        <v>3.2835820895522387E-2</v>
      </c>
      <c r="F133" s="475">
        <v>0</v>
      </c>
      <c r="G133" s="1788">
        <f t="shared" si="43"/>
        <v>0</v>
      </c>
      <c r="H133" s="475">
        <v>0</v>
      </c>
      <c r="I133" s="1788">
        <f t="shared" si="40"/>
        <v>0</v>
      </c>
      <c r="J133" s="475">
        <v>0</v>
      </c>
      <c r="K133" s="1789">
        <f t="shared" si="42"/>
        <v>0</v>
      </c>
      <c r="L133" s="1428">
        <v>670</v>
      </c>
    </row>
    <row r="134" spans="1:12">
      <c r="A134" s="1778" t="s">
        <v>96</v>
      </c>
      <c r="B134" s="1784">
        <v>1656</v>
      </c>
      <c r="C134" s="1788">
        <f t="shared" si="38"/>
        <v>0.98395721925133695</v>
      </c>
      <c r="D134" s="1790">
        <v>22</v>
      </c>
      <c r="E134" s="1788">
        <f t="shared" si="44"/>
        <v>1.3071895424836602E-2</v>
      </c>
      <c r="F134" s="1790">
        <v>0</v>
      </c>
      <c r="G134" s="1788">
        <f t="shared" si="43"/>
        <v>0</v>
      </c>
      <c r="H134" s="1790">
        <v>0</v>
      </c>
      <c r="I134" s="1788">
        <f t="shared" si="40"/>
        <v>0</v>
      </c>
      <c r="J134" s="1790">
        <v>0</v>
      </c>
      <c r="K134" s="1789">
        <f t="shared" si="42"/>
        <v>0</v>
      </c>
      <c r="L134" s="1428">
        <v>1683</v>
      </c>
    </row>
    <row r="135" spans="1:12">
      <c r="A135" s="165" t="s">
        <v>97</v>
      </c>
      <c r="B135" s="476">
        <v>278</v>
      </c>
      <c r="C135" s="1788">
        <f t="shared" si="38"/>
        <v>0.97887323943661975</v>
      </c>
      <c r="D135" s="477" t="s">
        <v>114</v>
      </c>
      <c r="E135" s="477"/>
      <c r="F135" s="477">
        <v>0</v>
      </c>
      <c r="G135" s="1788">
        <f t="shared" si="43"/>
        <v>0</v>
      </c>
      <c r="H135" s="477">
        <v>0</v>
      </c>
      <c r="I135" s="1788">
        <f t="shared" si="40"/>
        <v>0</v>
      </c>
      <c r="J135" s="477">
        <v>0</v>
      </c>
      <c r="K135" s="1789">
        <f t="shared" si="42"/>
        <v>0</v>
      </c>
      <c r="L135" s="1717">
        <v>284</v>
      </c>
    </row>
    <row r="136" spans="1:12">
      <c r="A136" s="2581" t="s">
        <v>184</v>
      </c>
      <c r="B136" s="2581"/>
      <c r="C136" s="2581"/>
      <c r="D136" s="2581"/>
      <c r="E136" s="2581"/>
      <c r="F136" s="2581"/>
      <c r="G136" s="2581"/>
      <c r="H136" s="2581"/>
      <c r="I136" s="2581"/>
      <c r="J136" s="2581"/>
      <c r="K136" s="2581"/>
      <c r="L136" s="2581"/>
    </row>
    <row r="138" spans="1:12">
      <c r="A138" s="2464" t="s">
        <v>87</v>
      </c>
      <c r="B138" s="2464"/>
      <c r="C138" s="2464"/>
      <c r="D138" s="2464"/>
      <c r="E138" s="2464"/>
      <c r="F138" s="2464"/>
      <c r="G138" s="2464"/>
      <c r="H138" s="2464"/>
      <c r="I138" s="2464"/>
      <c r="J138" s="2464"/>
      <c r="K138" s="2464"/>
      <c r="L138" s="2464"/>
    </row>
  </sheetData>
  <mergeCells count="77">
    <mergeCell ref="A56:L56"/>
    <mergeCell ref="A58:L58"/>
    <mergeCell ref="A61:L61"/>
    <mergeCell ref="A63:A65"/>
    <mergeCell ref="A1:L1"/>
    <mergeCell ref="A3:A5"/>
    <mergeCell ref="B3:K3"/>
    <mergeCell ref="L3:L5"/>
    <mergeCell ref="B4:C4"/>
    <mergeCell ref="D4:E4"/>
    <mergeCell ref="F4:G4"/>
    <mergeCell ref="H4:I4"/>
    <mergeCell ref="J4:K4"/>
    <mergeCell ref="A16:L16"/>
    <mergeCell ref="A18:L18"/>
    <mergeCell ref="A21:L21"/>
    <mergeCell ref="A96:L96"/>
    <mergeCell ref="A98:L98"/>
    <mergeCell ref="A101:L101"/>
    <mergeCell ref="A103:A105"/>
    <mergeCell ref="B103:K103"/>
    <mergeCell ref="L103:L105"/>
    <mergeCell ref="B104:C104"/>
    <mergeCell ref="D104:E104"/>
    <mergeCell ref="F104:G104"/>
    <mergeCell ref="H104:I104"/>
    <mergeCell ref="J104:K104"/>
    <mergeCell ref="A23:A25"/>
    <mergeCell ref="B23:K23"/>
    <mergeCell ref="L23:L25"/>
    <mergeCell ref="B24:C24"/>
    <mergeCell ref="D24:E24"/>
    <mergeCell ref="F24:G24"/>
    <mergeCell ref="H24:I24"/>
    <mergeCell ref="J24:K24"/>
    <mergeCell ref="A36:L36"/>
    <mergeCell ref="A38:L38"/>
    <mergeCell ref="A41:L41"/>
    <mergeCell ref="A43:A45"/>
    <mergeCell ref="B43:K43"/>
    <mergeCell ref="L43:L45"/>
    <mergeCell ref="B44:C44"/>
    <mergeCell ref="D44:E44"/>
    <mergeCell ref="F44:G44"/>
    <mergeCell ref="H44:I44"/>
    <mergeCell ref="J44:K44"/>
    <mergeCell ref="B63:K63"/>
    <mergeCell ref="L63:L65"/>
    <mergeCell ref="B64:C64"/>
    <mergeCell ref="D64:E64"/>
    <mergeCell ref="F64:G64"/>
    <mergeCell ref="H64:I64"/>
    <mergeCell ref="J64:K64"/>
    <mergeCell ref="A76:L76"/>
    <mergeCell ref="A78:L78"/>
    <mergeCell ref="A81:L81"/>
    <mergeCell ref="A83:A85"/>
    <mergeCell ref="B83:K83"/>
    <mergeCell ref="L83:L85"/>
    <mergeCell ref="B84:C84"/>
    <mergeCell ref="D84:E84"/>
    <mergeCell ref="F84:G84"/>
    <mergeCell ref="H84:I84"/>
    <mergeCell ref="J84:K84"/>
    <mergeCell ref="A136:L136"/>
    <mergeCell ref="A138:L138"/>
    <mergeCell ref="A116:L116"/>
    <mergeCell ref="A118:L118"/>
    <mergeCell ref="A121:L121"/>
    <mergeCell ref="A123:A125"/>
    <mergeCell ref="B123:K123"/>
    <mergeCell ref="L123:L125"/>
    <mergeCell ref="B124:C124"/>
    <mergeCell ref="D124:E124"/>
    <mergeCell ref="F124:G124"/>
    <mergeCell ref="H124:I124"/>
    <mergeCell ref="J124:K124"/>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A73E1-55A7-4DB4-8ED0-1F5845864B04}">
  <dimension ref="A1:AM30"/>
  <sheetViews>
    <sheetView workbookViewId="0">
      <selection sqref="A1:XFD1048576"/>
    </sheetView>
  </sheetViews>
  <sheetFormatPr defaultColWidth="9" defaultRowHeight="14"/>
  <cols>
    <col min="1" max="1" width="12.58203125" style="270" customWidth="1"/>
    <col min="2" max="37" width="9.58203125" style="270" customWidth="1"/>
    <col min="38" max="38" width="9" style="270"/>
    <col min="39" max="39" width="9" style="269"/>
    <col min="40" max="16384" width="9" style="270"/>
  </cols>
  <sheetData>
    <row r="1" spans="1:39" ht="25">
      <c r="A1" s="2477" t="s">
        <v>1203</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c r="AJ1" s="2477"/>
      <c r="AK1" s="2477"/>
      <c r="AL1" s="64"/>
    </row>
    <row r="3" spans="1:39" s="561" customFormat="1" ht="20">
      <c r="A3" s="3165" t="s">
        <v>338</v>
      </c>
      <c r="B3" s="2959" t="s">
        <v>536</v>
      </c>
      <c r="C3" s="3168"/>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9"/>
      <c r="AJ3" s="3170" t="s">
        <v>1204</v>
      </c>
      <c r="AK3" s="3171"/>
      <c r="AL3" s="40"/>
      <c r="AM3" s="29"/>
    </row>
    <row r="4" spans="1:39" s="561" customFormat="1" ht="42">
      <c r="A4" s="3166"/>
      <c r="B4" s="2549" t="s">
        <v>537</v>
      </c>
      <c r="C4" s="2551"/>
      <c r="D4" s="2550" t="s">
        <v>538</v>
      </c>
      <c r="E4" s="2551"/>
      <c r="F4" s="2550" t="s">
        <v>539</v>
      </c>
      <c r="G4" s="2551"/>
      <c r="H4" s="2550" t="s">
        <v>540</v>
      </c>
      <c r="I4" s="2551"/>
      <c r="J4" s="2550" t="s">
        <v>541</v>
      </c>
      <c r="K4" s="2551"/>
      <c r="L4" s="2550" t="s">
        <v>542</v>
      </c>
      <c r="M4" s="2551"/>
      <c r="N4" s="2550" t="s">
        <v>543</v>
      </c>
      <c r="O4" s="2551"/>
      <c r="P4" s="2550" t="s">
        <v>544</v>
      </c>
      <c r="Q4" s="2551"/>
      <c r="R4" s="2550" t="s">
        <v>545</v>
      </c>
      <c r="S4" s="2551"/>
      <c r="T4" s="2550" t="s">
        <v>546</v>
      </c>
      <c r="U4" s="2551"/>
      <c r="V4" s="2550" t="s">
        <v>547</v>
      </c>
      <c r="W4" s="2551"/>
      <c r="X4" s="2550" t="s">
        <v>548</v>
      </c>
      <c r="Y4" s="2551"/>
      <c r="Z4" s="2550" t="s">
        <v>549</v>
      </c>
      <c r="AA4" s="2551"/>
      <c r="AB4" s="2550" t="s">
        <v>550</v>
      </c>
      <c r="AC4" s="2551"/>
      <c r="AD4" s="2550" t="s">
        <v>551</v>
      </c>
      <c r="AE4" s="2551"/>
      <c r="AF4" s="3161" t="s">
        <v>532</v>
      </c>
      <c r="AG4" s="2851"/>
      <c r="AH4" s="2549" t="s">
        <v>552</v>
      </c>
      <c r="AI4" s="2551"/>
      <c r="AJ4" s="2960"/>
      <c r="AK4" s="3172"/>
      <c r="AL4" s="86"/>
      <c r="AM4" s="86"/>
    </row>
    <row r="5" spans="1:39" s="911" customFormat="1" ht="27.5">
      <c r="A5" s="3167"/>
      <c r="B5" s="909" t="s">
        <v>173</v>
      </c>
      <c r="C5" s="910" t="s">
        <v>85</v>
      </c>
      <c r="D5" s="909" t="s">
        <v>173</v>
      </c>
      <c r="E5" s="730" t="s">
        <v>85</v>
      </c>
      <c r="F5" s="909" t="s">
        <v>173</v>
      </c>
      <c r="G5" s="730" t="s">
        <v>85</v>
      </c>
      <c r="H5" s="909" t="s">
        <v>173</v>
      </c>
      <c r="I5" s="730" t="s">
        <v>85</v>
      </c>
      <c r="J5" s="909" t="s">
        <v>173</v>
      </c>
      <c r="K5" s="730" t="s">
        <v>85</v>
      </c>
      <c r="L5" s="909" t="s">
        <v>173</v>
      </c>
      <c r="M5" s="730" t="s">
        <v>85</v>
      </c>
      <c r="N5" s="909" t="s">
        <v>173</v>
      </c>
      <c r="O5" s="730" t="s">
        <v>85</v>
      </c>
      <c r="P5" s="909" t="s">
        <v>173</v>
      </c>
      <c r="Q5" s="730" t="s">
        <v>85</v>
      </c>
      <c r="R5" s="909" t="s">
        <v>173</v>
      </c>
      <c r="S5" s="730" t="s">
        <v>85</v>
      </c>
      <c r="T5" s="909" t="s">
        <v>173</v>
      </c>
      <c r="U5" s="730" t="s">
        <v>85</v>
      </c>
      <c r="V5" s="909" t="s">
        <v>173</v>
      </c>
      <c r="W5" s="730" t="s">
        <v>85</v>
      </c>
      <c r="X5" s="909" t="s">
        <v>173</v>
      </c>
      <c r="Y5" s="730" t="s">
        <v>85</v>
      </c>
      <c r="Z5" s="909" t="s">
        <v>173</v>
      </c>
      <c r="AA5" s="730" t="s">
        <v>85</v>
      </c>
      <c r="AB5" s="909" t="s">
        <v>173</v>
      </c>
      <c r="AC5" s="730" t="s">
        <v>85</v>
      </c>
      <c r="AD5" s="909" t="s">
        <v>173</v>
      </c>
      <c r="AE5" s="730" t="s">
        <v>85</v>
      </c>
      <c r="AF5" s="909" t="s">
        <v>173</v>
      </c>
      <c r="AG5" s="424" t="s">
        <v>85</v>
      </c>
      <c r="AH5" s="909" t="s">
        <v>173</v>
      </c>
      <c r="AI5" s="730" t="s">
        <v>85</v>
      </c>
      <c r="AJ5" s="909" t="s">
        <v>173</v>
      </c>
      <c r="AK5" s="721" t="s">
        <v>85</v>
      </c>
      <c r="AL5" s="49"/>
      <c r="AM5" s="49"/>
    </row>
    <row r="6" spans="1:39" s="561" customFormat="1">
      <c r="A6" s="912">
        <v>2000</v>
      </c>
      <c r="B6" s="53">
        <v>3422</v>
      </c>
      <c r="C6" s="913">
        <v>568</v>
      </c>
      <c r="D6" s="338">
        <v>1954</v>
      </c>
      <c r="E6" s="913">
        <v>314</v>
      </c>
      <c r="F6" s="338">
        <v>405</v>
      </c>
      <c r="G6" s="913">
        <v>70</v>
      </c>
      <c r="H6" s="338">
        <v>223</v>
      </c>
      <c r="I6" s="913">
        <v>29</v>
      </c>
      <c r="J6" s="338">
        <v>284</v>
      </c>
      <c r="K6" s="913">
        <v>43</v>
      </c>
      <c r="L6" s="338">
        <v>204</v>
      </c>
      <c r="M6" s="913">
        <v>56</v>
      </c>
      <c r="N6" s="338">
        <v>118</v>
      </c>
      <c r="O6" s="913">
        <v>11</v>
      </c>
      <c r="P6" s="338">
        <v>153</v>
      </c>
      <c r="Q6" s="913">
        <v>35</v>
      </c>
      <c r="R6" s="338">
        <v>113</v>
      </c>
      <c r="S6" s="913">
        <v>10</v>
      </c>
      <c r="T6" s="338">
        <v>70</v>
      </c>
      <c r="U6" s="913">
        <v>11</v>
      </c>
      <c r="V6" s="338">
        <v>139</v>
      </c>
      <c r="W6" s="913">
        <v>19</v>
      </c>
      <c r="X6" s="338">
        <v>116</v>
      </c>
      <c r="Y6" s="913">
        <v>21</v>
      </c>
      <c r="Z6" s="338">
        <v>104</v>
      </c>
      <c r="AA6" s="914" t="s">
        <v>114</v>
      </c>
      <c r="AB6" s="338">
        <v>90</v>
      </c>
      <c r="AC6" s="913">
        <v>16</v>
      </c>
      <c r="AD6" s="338">
        <v>72</v>
      </c>
      <c r="AE6" s="914" t="s">
        <v>114</v>
      </c>
      <c r="AF6" s="338">
        <v>0</v>
      </c>
      <c r="AG6" s="913">
        <v>0</v>
      </c>
      <c r="AH6" s="51">
        <v>1016</v>
      </c>
      <c r="AI6" s="463">
        <v>140</v>
      </c>
      <c r="AJ6" s="1400">
        <v>8485</v>
      </c>
      <c r="AK6" s="1428">
        <v>1350</v>
      </c>
      <c r="AM6" s="560"/>
    </row>
    <row r="7" spans="1:39" s="561" customFormat="1">
      <c r="A7" s="915">
        <v>2001</v>
      </c>
      <c r="B7" s="58">
        <v>3363</v>
      </c>
      <c r="C7" s="916">
        <v>537</v>
      </c>
      <c r="D7" s="340">
        <v>2064</v>
      </c>
      <c r="E7" s="916">
        <v>313</v>
      </c>
      <c r="F7" s="340">
        <v>415</v>
      </c>
      <c r="G7" s="916">
        <v>69</v>
      </c>
      <c r="H7" s="340">
        <v>207</v>
      </c>
      <c r="I7" s="916">
        <v>20</v>
      </c>
      <c r="J7" s="340">
        <v>279</v>
      </c>
      <c r="K7" s="916">
        <v>52</v>
      </c>
      <c r="L7" s="340">
        <v>176</v>
      </c>
      <c r="M7" s="916">
        <v>39</v>
      </c>
      <c r="N7" s="340">
        <v>123</v>
      </c>
      <c r="O7" s="916">
        <v>10</v>
      </c>
      <c r="P7" s="340">
        <v>146</v>
      </c>
      <c r="Q7" s="916">
        <v>23</v>
      </c>
      <c r="R7" s="340">
        <v>139</v>
      </c>
      <c r="S7" s="916">
        <v>21</v>
      </c>
      <c r="T7" s="340">
        <v>106</v>
      </c>
      <c r="U7" s="916">
        <v>18</v>
      </c>
      <c r="V7" s="340">
        <v>167</v>
      </c>
      <c r="W7" s="916">
        <v>29</v>
      </c>
      <c r="X7" s="340">
        <v>126</v>
      </c>
      <c r="Y7" s="916">
        <v>25</v>
      </c>
      <c r="Z7" s="340">
        <v>110</v>
      </c>
      <c r="AA7" s="917" t="s">
        <v>114</v>
      </c>
      <c r="AB7" s="340">
        <v>86</v>
      </c>
      <c r="AC7" s="917" t="s">
        <v>114</v>
      </c>
      <c r="AD7" s="340">
        <v>84</v>
      </c>
      <c r="AE7" s="917" t="s">
        <v>114</v>
      </c>
      <c r="AF7" s="340">
        <v>0</v>
      </c>
      <c r="AG7" s="916">
        <v>0</v>
      </c>
      <c r="AH7" s="56">
        <v>989</v>
      </c>
      <c r="AI7" s="464">
        <v>148</v>
      </c>
      <c r="AJ7" s="1402">
        <v>8581</v>
      </c>
      <c r="AK7" s="1403">
        <v>1321</v>
      </c>
      <c r="AM7" s="560"/>
    </row>
    <row r="8" spans="1:39" s="561" customFormat="1">
      <c r="A8" s="912">
        <v>2002</v>
      </c>
      <c r="B8" s="53">
        <v>3632</v>
      </c>
      <c r="C8" s="913">
        <v>616</v>
      </c>
      <c r="D8" s="338">
        <v>1960</v>
      </c>
      <c r="E8" s="913">
        <v>308</v>
      </c>
      <c r="F8" s="338">
        <v>439</v>
      </c>
      <c r="G8" s="913">
        <v>79</v>
      </c>
      <c r="H8" s="338">
        <v>247</v>
      </c>
      <c r="I8" s="913">
        <v>28</v>
      </c>
      <c r="J8" s="338">
        <v>264</v>
      </c>
      <c r="K8" s="913">
        <v>37</v>
      </c>
      <c r="L8" s="338">
        <v>202</v>
      </c>
      <c r="M8" s="913">
        <v>45</v>
      </c>
      <c r="N8" s="338">
        <v>137</v>
      </c>
      <c r="O8" s="913">
        <v>18</v>
      </c>
      <c r="P8" s="338">
        <v>125</v>
      </c>
      <c r="Q8" s="913">
        <v>27</v>
      </c>
      <c r="R8" s="338">
        <v>157</v>
      </c>
      <c r="S8" s="913">
        <v>21</v>
      </c>
      <c r="T8" s="338">
        <v>122</v>
      </c>
      <c r="U8" s="913">
        <v>23</v>
      </c>
      <c r="V8" s="338">
        <v>155</v>
      </c>
      <c r="W8" s="913">
        <v>26</v>
      </c>
      <c r="X8" s="338">
        <v>134</v>
      </c>
      <c r="Y8" s="913">
        <v>25</v>
      </c>
      <c r="Z8" s="338">
        <v>130</v>
      </c>
      <c r="AA8" s="914" t="s">
        <v>114</v>
      </c>
      <c r="AB8" s="338">
        <v>79</v>
      </c>
      <c r="AC8" s="914" t="s">
        <v>114</v>
      </c>
      <c r="AD8" s="338">
        <v>75</v>
      </c>
      <c r="AE8" s="914" t="s">
        <v>114</v>
      </c>
      <c r="AF8" s="338">
        <v>0</v>
      </c>
      <c r="AG8" s="913">
        <v>0</v>
      </c>
      <c r="AH8" s="51">
        <v>1101</v>
      </c>
      <c r="AI8" s="463">
        <v>164</v>
      </c>
      <c r="AJ8" s="1400">
        <v>8960</v>
      </c>
      <c r="AK8" s="1428">
        <v>1437</v>
      </c>
      <c r="AM8" s="560"/>
    </row>
    <row r="9" spans="1:39" s="561" customFormat="1">
      <c r="A9" s="915">
        <v>2003</v>
      </c>
      <c r="B9" s="58">
        <v>3523</v>
      </c>
      <c r="C9" s="916">
        <v>544</v>
      </c>
      <c r="D9" s="340">
        <v>2153</v>
      </c>
      <c r="E9" s="916">
        <v>346</v>
      </c>
      <c r="F9" s="340">
        <v>461</v>
      </c>
      <c r="G9" s="916">
        <v>101</v>
      </c>
      <c r="H9" s="340">
        <v>239</v>
      </c>
      <c r="I9" s="916">
        <v>25</v>
      </c>
      <c r="J9" s="340">
        <v>288</v>
      </c>
      <c r="K9" s="916">
        <v>39</v>
      </c>
      <c r="L9" s="340">
        <v>204</v>
      </c>
      <c r="M9" s="916">
        <v>46</v>
      </c>
      <c r="N9" s="340">
        <v>159</v>
      </c>
      <c r="O9" s="916">
        <v>27</v>
      </c>
      <c r="P9" s="340">
        <v>135</v>
      </c>
      <c r="Q9" s="916">
        <v>31</v>
      </c>
      <c r="R9" s="340">
        <v>146</v>
      </c>
      <c r="S9" s="916">
        <v>18</v>
      </c>
      <c r="T9" s="340">
        <v>165</v>
      </c>
      <c r="U9" s="916">
        <v>24</v>
      </c>
      <c r="V9" s="340">
        <v>149</v>
      </c>
      <c r="W9" s="916">
        <v>27</v>
      </c>
      <c r="X9" s="340">
        <v>124</v>
      </c>
      <c r="Y9" s="916">
        <v>26</v>
      </c>
      <c r="Z9" s="340">
        <v>113</v>
      </c>
      <c r="AA9" s="917" t="s">
        <v>114</v>
      </c>
      <c r="AB9" s="340">
        <v>81</v>
      </c>
      <c r="AC9" s="917" t="s">
        <v>114</v>
      </c>
      <c r="AD9" s="340">
        <v>103</v>
      </c>
      <c r="AE9" s="917" t="s">
        <v>114</v>
      </c>
      <c r="AF9" s="340">
        <v>0</v>
      </c>
      <c r="AG9" s="916">
        <v>0</v>
      </c>
      <c r="AH9" s="56">
        <v>1110</v>
      </c>
      <c r="AI9" s="464">
        <v>175</v>
      </c>
      <c r="AJ9" s="1402">
        <v>9153</v>
      </c>
      <c r="AK9" s="1403">
        <v>1449</v>
      </c>
      <c r="AM9" s="560"/>
    </row>
    <row r="10" spans="1:39" s="561" customFormat="1">
      <c r="A10" s="912">
        <v>2004</v>
      </c>
      <c r="B10" s="53">
        <v>3465</v>
      </c>
      <c r="C10" s="913">
        <v>542</v>
      </c>
      <c r="D10" s="338">
        <v>2120</v>
      </c>
      <c r="E10" s="913">
        <v>344</v>
      </c>
      <c r="F10" s="338">
        <v>445</v>
      </c>
      <c r="G10" s="913">
        <v>82</v>
      </c>
      <c r="H10" s="338">
        <v>241</v>
      </c>
      <c r="I10" s="913">
        <v>20</v>
      </c>
      <c r="J10" s="338">
        <v>310</v>
      </c>
      <c r="K10" s="913">
        <v>42</v>
      </c>
      <c r="L10" s="338">
        <v>194</v>
      </c>
      <c r="M10" s="913">
        <v>48</v>
      </c>
      <c r="N10" s="338">
        <v>172</v>
      </c>
      <c r="O10" s="913">
        <v>21</v>
      </c>
      <c r="P10" s="338">
        <v>121</v>
      </c>
      <c r="Q10" s="913">
        <v>21</v>
      </c>
      <c r="R10" s="338">
        <v>115</v>
      </c>
      <c r="S10" s="913" t="s">
        <v>240</v>
      </c>
      <c r="T10" s="338">
        <v>161</v>
      </c>
      <c r="U10" s="913">
        <v>13</v>
      </c>
      <c r="V10" s="338">
        <v>190</v>
      </c>
      <c r="W10" s="913">
        <v>44</v>
      </c>
      <c r="X10" s="338">
        <v>166</v>
      </c>
      <c r="Y10" s="913">
        <v>39</v>
      </c>
      <c r="Z10" s="338">
        <v>113</v>
      </c>
      <c r="AA10" s="913">
        <v>14</v>
      </c>
      <c r="AB10" s="338">
        <v>87</v>
      </c>
      <c r="AC10" s="913">
        <v>11</v>
      </c>
      <c r="AD10" s="338">
        <v>87</v>
      </c>
      <c r="AE10" s="914" t="s">
        <v>114</v>
      </c>
      <c r="AF10" s="338">
        <v>0</v>
      </c>
      <c r="AG10" s="913">
        <v>0</v>
      </c>
      <c r="AH10" s="51">
        <v>1232</v>
      </c>
      <c r="AI10" s="463">
        <v>200</v>
      </c>
      <c r="AJ10" s="1400">
        <v>9219</v>
      </c>
      <c r="AK10" s="1428">
        <v>1455</v>
      </c>
      <c r="AM10" s="560"/>
    </row>
    <row r="11" spans="1:39" s="561" customFormat="1">
      <c r="A11" s="915">
        <v>2005</v>
      </c>
      <c r="B11" s="58">
        <v>3296</v>
      </c>
      <c r="C11" s="916">
        <v>524</v>
      </c>
      <c r="D11" s="340">
        <v>2184</v>
      </c>
      <c r="E11" s="916">
        <v>388</v>
      </c>
      <c r="F11" s="340">
        <v>497</v>
      </c>
      <c r="G11" s="916">
        <v>103</v>
      </c>
      <c r="H11" s="340">
        <v>245</v>
      </c>
      <c r="I11" s="916">
        <v>27</v>
      </c>
      <c r="J11" s="340">
        <v>290</v>
      </c>
      <c r="K11" s="916">
        <v>49</v>
      </c>
      <c r="L11" s="340">
        <v>219</v>
      </c>
      <c r="M11" s="916">
        <v>41</v>
      </c>
      <c r="N11" s="340">
        <v>191</v>
      </c>
      <c r="O11" s="916">
        <v>26</v>
      </c>
      <c r="P11" s="340">
        <v>110</v>
      </c>
      <c r="Q11" s="916">
        <v>25</v>
      </c>
      <c r="R11" s="340">
        <v>139</v>
      </c>
      <c r="S11" s="916">
        <v>14</v>
      </c>
      <c r="T11" s="340">
        <v>150</v>
      </c>
      <c r="U11" s="916">
        <v>18</v>
      </c>
      <c r="V11" s="340">
        <v>164</v>
      </c>
      <c r="W11" s="916">
        <v>35</v>
      </c>
      <c r="X11" s="340">
        <v>155</v>
      </c>
      <c r="Y11" s="916">
        <v>33</v>
      </c>
      <c r="Z11" s="340">
        <v>134</v>
      </c>
      <c r="AA11" s="916">
        <v>12</v>
      </c>
      <c r="AB11" s="340">
        <v>93</v>
      </c>
      <c r="AC11" s="916">
        <v>13</v>
      </c>
      <c r="AD11" s="340">
        <v>75</v>
      </c>
      <c r="AE11" s="917" t="s">
        <v>114</v>
      </c>
      <c r="AF11" s="340">
        <v>0</v>
      </c>
      <c r="AG11" s="916">
        <v>0</v>
      </c>
      <c r="AH11" s="56">
        <v>1359</v>
      </c>
      <c r="AI11" s="464">
        <v>217</v>
      </c>
      <c r="AJ11" s="1402">
        <v>9301</v>
      </c>
      <c r="AK11" s="1403">
        <v>1531</v>
      </c>
      <c r="AM11" s="560"/>
    </row>
    <row r="12" spans="1:39" s="561" customFormat="1">
      <c r="A12" s="912">
        <v>2006</v>
      </c>
      <c r="B12" s="53">
        <v>3228</v>
      </c>
      <c r="C12" s="913">
        <v>485</v>
      </c>
      <c r="D12" s="338">
        <v>2168</v>
      </c>
      <c r="E12" s="913">
        <v>365</v>
      </c>
      <c r="F12" s="338">
        <v>506</v>
      </c>
      <c r="G12" s="913">
        <v>94</v>
      </c>
      <c r="H12" s="338">
        <v>258</v>
      </c>
      <c r="I12" s="913">
        <v>31</v>
      </c>
      <c r="J12" s="338">
        <v>291</v>
      </c>
      <c r="K12" s="913">
        <v>44</v>
      </c>
      <c r="L12" s="338">
        <v>274</v>
      </c>
      <c r="M12" s="913">
        <v>70</v>
      </c>
      <c r="N12" s="338">
        <v>200</v>
      </c>
      <c r="O12" s="913">
        <v>32</v>
      </c>
      <c r="P12" s="338">
        <v>125</v>
      </c>
      <c r="Q12" s="913">
        <v>17</v>
      </c>
      <c r="R12" s="338">
        <v>131</v>
      </c>
      <c r="S12" s="916" t="s">
        <v>240</v>
      </c>
      <c r="T12" s="338">
        <v>169</v>
      </c>
      <c r="U12" s="913">
        <v>15</v>
      </c>
      <c r="V12" s="338">
        <v>184</v>
      </c>
      <c r="W12" s="913">
        <v>26</v>
      </c>
      <c r="X12" s="338">
        <v>176</v>
      </c>
      <c r="Y12" s="913">
        <v>29</v>
      </c>
      <c r="Z12" s="338">
        <v>123</v>
      </c>
      <c r="AA12" s="913" t="s">
        <v>114</v>
      </c>
      <c r="AB12" s="338">
        <v>90</v>
      </c>
      <c r="AC12" s="913">
        <v>10</v>
      </c>
      <c r="AD12" s="338">
        <v>97</v>
      </c>
      <c r="AE12" s="914" t="s">
        <v>114</v>
      </c>
      <c r="AF12" s="338">
        <v>0</v>
      </c>
      <c r="AG12" s="913">
        <v>0</v>
      </c>
      <c r="AH12" s="51">
        <v>1582</v>
      </c>
      <c r="AI12" s="463">
        <v>267</v>
      </c>
      <c r="AJ12" s="1400">
        <v>9602</v>
      </c>
      <c r="AK12" s="1428">
        <v>1508</v>
      </c>
      <c r="AM12" s="560"/>
    </row>
    <row r="13" spans="1:39" s="561" customFormat="1">
      <c r="A13" s="915">
        <v>2007</v>
      </c>
      <c r="B13" s="58">
        <v>3152</v>
      </c>
      <c r="C13" s="916">
        <v>537</v>
      </c>
      <c r="D13" s="340">
        <v>2214</v>
      </c>
      <c r="E13" s="916">
        <v>351</v>
      </c>
      <c r="F13" s="340">
        <v>516</v>
      </c>
      <c r="G13" s="916">
        <v>99</v>
      </c>
      <c r="H13" s="340">
        <v>198</v>
      </c>
      <c r="I13" s="916">
        <v>15</v>
      </c>
      <c r="J13" s="340">
        <v>299</v>
      </c>
      <c r="K13" s="916">
        <v>51</v>
      </c>
      <c r="L13" s="340">
        <v>289</v>
      </c>
      <c r="M13" s="916">
        <v>77</v>
      </c>
      <c r="N13" s="340">
        <v>245</v>
      </c>
      <c r="O13" s="916">
        <v>32</v>
      </c>
      <c r="P13" s="340">
        <v>136</v>
      </c>
      <c r="Q13" s="916">
        <v>26</v>
      </c>
      <c r="R13" s="340">
        <v>150</v>
      </c>
      <c r="S13" s="916">
        <v>10</v>
      </c>
      <c r="T13" s="340">
        <v>178</v>
      </c>
      <c r="U13" s="916">
        <v>21</v>
      </c>
      <c r="V13" s="340">
        <v>144</v>
      </c>
      <c r="W13" s="916">
        <v>27</v>
      </c>
      <c r="X13" s="340">
        <v>178</v>
      </c>
      <c r="Y13" s="916">
        <v>33</v>
      </c>
      <c r="Z13" s="340">
        <v>133</v>
      </c>
      <c r="AA13" s="916">
        <v>10</v>
      </c>
      <c r="AB13" s="340">
        <v>107</v>
      </c>
      <c r="AC13" s="916">
        <v>14</v>
      </c>
      <c r="AD13" s="340">
        <v>98</v>
      </c>
      <c r="AE13" s="917" t="s">
        <v>114</v>
      </c>
      <c r="AF13" s="340">
        <v>0</v>
      </c>
      <c r="AG13" s="916">
        <v>0</v>
      </c>
      <c r="AH13" s="56">
        <v>1566</v>
      </c>
      <c r="AI13" s="464">
        <v>239</v>
      </c>
      <c r="AJ13" s="1402">
        <v>9603</v>
      </c>
      <c r="AK13" s="1403">
        <v>1547</v>
      </c>
      <c r="AM13" s="560"/>
    </row>
    <row r="14" spans="1:39" s="561" customFormat="1">
      <c r="A14" s="912">
        <v>2008</v>
      </c>
      <c r="B14" s="53">
        <v>3213</v>
      </c>
      <c r="C14" s="913">
        <v>499</v>
      </c>
      <c r="D14" s="338">
        <v>2182</v>
      </c>
      <c r="E14" s="913">
        <v>381</v>
      </c>
      <c r="F14" s="338">
        <v>439</v>
      </c>
      <c r="G14" s="913">
        <v>84</v>
      </c>
      <c r="H14" s="338">
        <v>275</v>
      </c>
      <c r="I14" s="913">
        <v>28</v>
      </c>
      <c r="J14" s="338">
        <v>293</v>
      </c>
      <c r="K14" s="913">
        <v>52</v>
      </c>
      <c r="L14" s="338">
        <v>287</v>
      </c>
      <c r="M14" s="913">
        <v>65</v>
      </c>
      <c r="N14" s="338">
        <v>211</v>
      </c>
      <c r="O14" s="913">
        <v>20</v>
      </c>
      <c r="P14" s="338">
        <v>135</v>
      </c>
      <c r="Q14" s="913">
        <v>23</v>
      </c>
      <c r="R14" s="338">
        <v>137</v>
      </c>
      <c r="S14" s="913">
        <v>13</v>
      </c>
      <c r="T14" s="338">
        <v>141</v>
      </c>
      <c r="U14" s="913">
        <v>24</v>
      </c>
      <c r="V14" s="338">
        <v>139</v>
      </c>
      <c r="W14" s="913">
        <v>23</v>
      </c>
      <c r="X14" s="338">
        <v>194</v>
      </c>
      <c r="Y14" s="913">
        <v>48</v>
      </c>
      <c r="Z14" s="338">
        <v>127</v>
      </c>
      <c r="AA14" s="913">
        <v>12</v>
      </c>
      <c r="AB14" s="338">
        <v>114</v>
      </c>
      <c r="AC14" s="913">
        <v>14</v>
      </c>
      <c r="AD14" s="338">
        <v>79</v>
      </c>
      <c r="AE14" s="914" t="s">
        <v>114</v>
      </c>
      <c r="AF14" s="338">
        <v>0</v>
      </c>
      <c r="AG14" s="913">
        <v>0</v>
      </c>
      <c r="AH14" s="51">
        <v>1587</v>
      </c>
      <c r="AI14" s="463">
        <v>240</v>
      </c>
      <c r="AJ14" s="1400">
        <v>9553</v>
      </c>
      <c r="AK14" s="1428">
        <v>1529</v>
      </c>
      <c r="AM14" s="560"/>
    </row>
    <row r="15" spans="1:39" s="561" customFormat="1">
      <c r="A15" s="915">
        <v>2009</v>
      </c>
      <c r="B15" s="58">
        <v>3245</v>
      </c>
      <c r="C15" s="916">
        <v>544</v>
      </c>
      <c r="D15" s="340">
        <v>2216</v>
      </c>
      <c r="E15" s="916">
        <v>392</v>
      </c>
      <c r="F15" s="340">
        <v>470</v>
      </c>
      <c r="G15" s="916">
        <v>103</v>
      </c>
      <c r="H15" s="340">
        <v>296</v>
      </c>
      <c r="I15" s="916">
        <v>44</v>
      </c>
      <c r="J15" s="340">
        <v>304</v>
      </c>
      <c r="K15" s="916">
        <v>39</v>
      </c>
      <c r="L15" s="340">
        <v>307</v>
      </c>
      <c r="M15" s="916">
        <v>89</v>
      </c>
      <c r="N15" s="340">
        <v>248</v>
      </c>
      <c r="O15" s="916">
        <v>27</v>
      </c>
      <c r="P15" s="340">
        <v>178</v>
      </c>
      <c r="Q15" s="916">
        <v>38</v>
      </c>
      <c r="R15" s="340">
        <v>150</v>
      </c>
      <c r="S15" s="916">
        <v>20</v>
      </c>
      <c r="T15" s="340">
        <v>114</v>
      </c>
      <c r="U15" s="916">
        <v>16</v>
      </c>
      <c r="V15" s="340">
        <v>123</v>
      </c>
      <c r="W15" s="916">
        <v>23</v>
      </c>
      <c r="X15" s="340">
        <v>225</v>
      </c>
      <c r="Y15" s="916">
        <v>50</v>
      </c>
      <c r="Z15" s="340">
        <v>117</v>
      </c>
      <c r="AA15" s="917" t="s">
        <v>114</v>
      </c>
      <c r="AB15" s="340">
        <v>115</v>
      </c>
      <c r="AC15" s="917" t="s">
        <v>114</v>
      </c>
      <c r="AD15" s="340">
        <v>98</v>
      </c>
      <c r="AE15" s="917" t="s">
        <v>114</v>
      </c>
      <c r="AF15" s="340">
        <v>0</v>
      </c>
      <c r="AG15" s="916">
        <v>0</v>
      </c>
      <c r="AH15" s="56">
        <v>1727</v>
      </c>
      <c r="AI15" s="464">
        <v>249</v>
      </c>
      <c r="AJ15" s="1402">
        <v>9934</v>
      </c>
      <c r="AK15" s="1403">
        <v>1653</v>
      </c>
      <c r="AM15" s="560"/>
    </row>
    <row r="16" spans="1:39" s="561" customFormat="1">
      <c r="A16" s="912">
        <v>2010</v>
      </c>
      <c r="B16" s="53">
        <v>3081</v>
      </c>
      <c r="C16" s="913">
        <v>499</v>
      </c>
      <c r="D16" s="338">
        <v>2246</v>
      </c>
      <c r="E16" s="913">
        <v>383</v>
      </c>
      <c r="F16" s="338">
        <v>459</v>
      </c>
      <c r="G16" s="913">
        <v>93</v>
      </c>
      <c r="H16" s="338">
        <v>284</v>
      </c>
      <c r="I16" s="913">
        <v>29</v>
      </c>
      <c r="J16" s="338">
        <v>290</v>
      </c>
      <c r="K16" s="913">
        <v>48</v>
      </c>
      <c r="L16" s="338">
        <v>271</v>
      </c>
      <c r="M16" s="913">
        <v>75</v>
      </c>
      <c r="N16" s="338">
        <v>188</v>
      </c>
      <c r="O16" s="913">
        <v>26</v>
      </c>
      <c r="P16" s="338">
        <v>207</v>
      </c>
      <c r="Q16" s="913">
        <v>42</v>
      </c>
      <c r="R16" s="338">
        <v>159</v>
      </c>
      <c r="S16" s="913">
        <v>20</v>
      </c>
      <c r="T16" s="338">
        <v>138</v>
      </c>
      <c r="U16" s="913">
        <v>21</v>
      </c>
      <c r="V16" s="338">
        <v>126</v>
      </c>
      <c r="W16" s="913">
        <v>25</v>
      </c>
      <c r="X16" s="338">
        <v>207</v>
      </c>
      <c r="Y16" s="913">
        <v>41</v>
      </c>
      <c r="Z16" s="338">
        <v>100</v>
      </c>
      <c r="AA16" s="914" t="s">
        <v>114</v>
      </c>
      <c r="AB16" s="338">
        <v>103</v>
      </c>
      <c r="AC16" s="913">
        <v>17</v>
      </c>
      <c r="AD16" s="338">
        <v>81</v>
      </c>
      <c r="AE16" s="914" t="s">
        <v>114</v>
      </c>
      <c r="AF16" s="338">
        <v>0</v>
      </c>
      <c r="AG16" s="913">
        <v>0</v>
      </c>
      <c r="AH16" s="51">
        <v>1690</v>
      </c>
      <c r="AI16" s="463">
        <v>237</v>
      </c>
      <c r="AJ16" s="1400">
        <v>9632</v>
      </c>
      <c r="AK16" s="1428">
        <v>1567</v>
      </c>
      <c r="AM16" s="560"/>
    </row>
    <row r="17" spans="1:39" s="561" customFormat="1">
      <c r="A17" s="915">
        <v>2011</v>
      </c>
      <c r="B17" s="58">
        <v>3134</v>
      </c>
      <c r="C17" s="916">
        <v>513</v>
      </c>
      <c r="D17" s="340">
        <v>2279</v>
      </c>
      <c r="E17" s="916">
        <v>397</v>
      </c>
      <c r="F17" s="340">
        <v>551</v>
      </c>
      <c r="G17" s="916">
        <v>99</v>
      </c>
      <c r="H17" s="340">
        <v>328</v>
      </c>
      <c r="I17" s="916">
        <v>31</v>
      </c>
      <c r="J17" s="340">
        <v>318</v>
      </c>
      <c r="K17" s="916">
        <v>63</v>
      </c>
      <c r="L17" s="340">
        <v>259</v>
      </c>
      <c r="M17" s="916">
        <v>68</v>
      </c>
      <c r="N17" s="340">
        <v>196</v>
      </c>
      <c r="O17" s="916">
        <v>20</v>
      </c>
      <c r="P17" s="340">
        <v>176</v>
      </c>
      <c r="Q17" s="916">
        <v>41</v>
      </c>
      <c r="R17" s="340">
        <v>162</v>
      </c>
      <c r="S17" s="916">
        <v>20</v>
      </c>
      <c r="T17" s="340">
        <v>147</v>
      </c>
      <c r="U17" s="916">
        <v>18</v>
      </c>
      <c r="V17" s="340">
        <v>117</v>
      </c>
      <c r="W17" s="916">
        <v>21</v>
      </c>
      <c r="X17" s="340">
        <v>128</v>
      </c>
      <c r="Y17" s="916">
        <v>25</v>
      </c>
      <c r="Z17" s="340">
        <v>107</v>
      </c>
      <c r="AA17" s="916">
        <v>12</v>
      </c>
      <c r="AB17" s="340">
        <v>131</v>
      </c>
      <c r="AC17" s="916">
        <v>19</v>
      </c>
      <c r="AD17" s="340">
        <v>89</v>
      </c>
      <c r="AE17" s="917" t="s">
        <v>114</v>
      </c>
      <c r="AF17" s="340">
        <v>0</v>
      </c>
      <c r="AG17" s="916">
        <v>0</v>
      </c>
      <c r="AH17" s="56">
        <v>1731</v>
      </c>
      <c r="AI17" s="464">
        <v>236</v>
      </c>
      <c r="AJ17" s="1402">
        <v>9936</v>
      </c>
      <c r="AK17" s="1403">
        <v>1600</v>
      </c>
      <c r="AM17" s="560"/>
    </row>
    <row r="18" spans="1:39" s="561" customFormat="1">
      <c r="A18" s="912">
        <v>2012</v>
      </c>
      <c r="B18" s="53">
        <v>3276</v>
      </c>
      <c r="C18" s="913">
        <v>519</v>
      </c>
      <c r="D18" s="338">
        <v>2285</v>
      </c>
      <c r="E18" s="913">
        <v>398</v>
      </c>
      <c r="F18" s="338">
        <v>485</v>
      </c>
      <c r="G18" s="913">
        <v>94</v>
      </c>
      <c r="H18" s="338">
        <v>390</v>
      </c>
      <c r="I18" s="913">
        <v>40</v>
      </c>
      <c r="J18" s="338">
        <v>309</v>
      </c>
      <c r="K18" s="913">
        <v>58</v>
      </c>
      <c r="L18" s="338">
        <v>275</v>
      </c>
      <c r="M18" s="913">
        <v>74</v>
      </c>
      <c r="N18" s="338">
        <v>249</v>
      </c>
      <c r="O18" s="913">
        <v>30</v>
      </c>
      <c r="P18" s="338">
        <v>192</v>
      </c>
      <c r="Q18" s="913">
        <v>36</v>
      </c>
      <c r="R18" s="338">
        <v>148</v>
      </c>
      <c r="S18" s="913">
        <v>19</v>
      </c>
      <c r="T18" s="338">
        <v>210</v>
      </c>
      <c r="U18" s="913">
        <v>24</v>
      </c>
      <c r="V18" s="338">
        <v>103</v>
      </c>
      <c r="W18" s="913">
        <v>19</v>
      </c>
      <c r="X18" s="338">
        <v>114</v>
      </c>
      <c r="Y18" s="913">
        <v>11</v>
      </c>
      <c r="Z18" s="338">
        <v>100</v>
      </c>
      <c r="AA18" s="914" t="s">
        <v>114</v>
      </c>
      <c r="AB18" s="338">
        <v>136</v>
      </c>
      <c r="AC18" s="913">
        <v>20</v>
      </c>
      <c r="AD18" s="338">
        <v>107</v>
      </c>
      <c r="AE18" s="914" t="s">
        <v>114</v>
      </c>
      <c r="AF18" s="338">
        <v>0</v>
      </c>
      <c r="AG18" s="913">
        <v>0</v>
      </c>
      <c r="AH18" s="51">
        <v>1866</v>
      </c>
      <c r="AI18" s="463">
        <v>281</v>
      </c>
      <c r="AJ18" s="1400">
        <v>10332</v>
      </c>
      <c r="AK18" s="1428">
        <v>1660</v>
      </c>
      <c r="AM18" s="560"/>
    </row>
    <row r="19" spans="1:39" s="561" customFormat="1">
      <c r="A19" s="915">
        <v>2013</v>
      </c>
      <c r="B19" s="58">
        <v>3413</v>
      </c>
      <c r="C19" s="916">
        <v>554</v>
      </c>
      <c r="D19" s="340">
        <v>2316</v>
      </c>
      <c r="E19" s="916">
        <v>408</v>
      </c>
      <c r="F19" s="340">
        <v>510</v>
      </c>
      <c r="G19" s="916">
        <v>83</v>
      </c>
      <c r="H19" s="340">
        <v>461</v>
      </c>
      <c r="I19" s="916">
        <v>45</v>
      </c>
      <c r="J19" s="340">
        <v>284</v>
      </c>
      <c r="K19" s="916">
        <v>51</v>
      </c>
      <c r="L19" s="340">
        <v>272</v>
      </c>
      <c r="M19" s="916">
        <v>78</v>
      </c>
      <c r="N19" s="340">
        <v>260</v>
      </c>
      <c r="O19" s="916">
        <v>23</v>
      </c>
      <c r="P19" s="340">
        <v>168</v>
      </c>
      <c r="Q19" s="916">
        <v>37</v>
      </c>
      <c r="R19" s="340">
        <v>163</v>
      </c>
      <c r="S19" s="916">
        <v>12</v>
      </c>
      <c r="T19" s="340">
        <v>185</v>
      </c>
      <c r="U19" s="916">
        <v>22</v>
      </c>
      <c r="V19" s="340">
        <v>147</v>
      </c>
      <c r="W19" s="916">
        <v>20</v>
      </c>
      <c r="X19" s="340">
        <v>114</v>
      </c>
      <c r="Y19" s="916">
        <v>20</v>
      </c>
      <c r="Z19" s="340">
        <v>111</v>
      </c>
      <c r="AA19" s="917" t="s">
        <v>114</v>
      </c>
      <c r="AB19" s="340">
        <v>112</v>
      </c>
      <c r="AC19" s="916">
        <v>12</v>
      </c>
      <c r="AD19" s="340">
        <v>96</v>
      </c>
      <c r="AE19" s="916">
        <v>10</v>
      </c>
      <c r="AF19" s="340">
        <v>0</v>
      </c>
      <c r="AG19" s="916">
        <v>0</v>
      </c>
      <c r="AH19" s="56">
        <v>1847</v>
      </c>
      <c r="AI19" s="464">
        <v>289</v>
      </c>
      <c r="AJ19" s="1402">
        <v>10558</v>
      </c>
      <c r="AK19" s="1403">
        <v>1696</v>
      </c>
      <c r="AM19" s="560"/>
    </row>
    <row r="20" spans="1:39" s="561" customFormat="1">
      <c r="A20" s="912">
        <v>2014</v>
      </c>
      <c r="B20" s="53">
        <v>3443</v>
      </c>
      <c r="C20" s="913">
        <v>588</v>
      </c>
      <c r="D20" s="338">
        <v>2487</v>
      </c>
      <c r="E20" s="913">
        <v>408</v>
      </c>
      <c r="F20" s="338">
        <v>536</v>
      </c>
      <c r="G20" s="913">
        <v>101</v>
      </c>
      <c r="H20" s="338">
        <v>437</v>
      </c>
      <c r="I20" s="913">
        <v>53</v>
      </c>
      <c r="J20" s="338">
        <v>312</v>
      </c>
      <c r="K20" s="913">
        <v>63</v>
      </c>
      <c r="L20" s="338">
        <v>273</v>
      </c>
      <c r="M20" s="913">
        <v>68</v>
      </c>
      <c r="N20" s="338">
        <v>323</v>
      </c>
      <c r="O20" s="913">
        <v>35</v>
      </c>
      <c r="P20" s="338">
        <v>215</v>
      </c>
      <c r="Q20" s="913">
        <v>35</v>
      </c>
      <c r="R20" s="338">
        <v>139</v>
      </c>
      <c r="S20" s="913">
        <v>12</v>
      </c>
      <c r="T20" s="338">
        <v>137</v>
      </c>
      <c r="U20" s="913">
        <v>16</v>
      </c>
      <c r="V20" s="338">
        <v>121</v>
      </c>
      <c r="W20" s="913">
        <v>36</v>
      </c>
      <c r="X20" s="338">
        <v>100</v>
      </c>
      <c r="Y20" s="913">
        <v>20</v>
      </c>
      <c r="Z20" s="338">
        <v>110</v>
      </c>
      <c r="AA20" s="913">
        <v>10</v>
      </c>
      <c r="AB20" s="338">
        <v>113</v>
      </c>
      <c r="AC20" s="913">
        <v>12</v>
      </c>
      <c r="AD20" s="338">
        <v>133</v>
      </c>
      <c r="AE20" s="914" t="s">
        <v>114</v>
      </c>
      <c r="AF20" s="338">
        <v>0</v>
      </c>
      <c r="AG20" s="913">
        <v>0</v>
      </c>
      <c r="AH20" s="51">
        <v>1866</v>
      </c>
      <c r="AI20" s="463">
        <v>246</v>
      </c>
      <c r="AJ20" s="1400">
        <v>10864</v>
      </c>
      <c r="AK20" s="1428">
        <v>1729</v>
      </c>
      <c r="AM20" s="560"/>
    </row>
    <row r="21" spans="1:39" s="561" customFormat="1">
      <c r="A21" s="915">
        <v>2015</v>
      </c>
      <c r="B21" s="58">
        <v>3592</v>
      </c>
      <c r="C21" s="916">
        <v>634</v>
      </c>
      <c r="D21" s="340">
        <v>2463</v>
      </c>
      <c r="E21" s="916">
        <v>408</v>
      </c>
      <c r="F21" s="340">
        <v>594</v>
      </c>
      <c r="G21" s="916">
        <v>140</v>
      </c>
      <c r="H21" s="340">
        <v>564</v>
      </c>
      <c r="I21" s="916">
        <v>66</v>
      </c>
      <c r="J21" s="340">
        <v>331</v>
      </c>
      <c r="K21" s="916">
        <v>49</v>
      </c>
      <c r="L21" s="340">
        <v>265</v>
      </c>
      <c r="M21" s="916">
        <v>65</v>
      </c>
      <c r="N21" s="340">
        <v>421</v>
      </c>
      <c r="O21" s="916">
        <v>42</v>
      </c>
      <c r="P21" s="340">
        <v>200</v>
      </c>
      <c r="Q21" s="916">
        <v>53</v>
      </c>
      <c r="R21" s="340">
        <v>151</v>
      </c>
      <c r="S21" s="916">
        <v>16</v>
      </c>
      <c r="T21" s="340">
        <v>132</v>
      </c>
      <c r="U21" s="916">
        <v>23</v>
      </c>
      <c r="V21" s="340">
        <v>126</v>
      </c>
      <c r="W21" s="916">
        <v>22</v>
      </c>
      <c r="X21" s="340">
        <v>110</v>
      </c>
      <c r="Y21" s="916">
        <v>19</v>
      </c>
      <c r="Z21" s="340">
        <v>108</v>
      </c>
      <c r="AA21" s="917" t="s">
        <v>114</v>
      </c>
      <c r="AB21" s="340">
        <v>139</v>
      </c>
      <c r="AC21" s="916">
        <v>10</v>
      </c>
      <c r="AD21" s="340">
        <v>142</v>
      </c>
      <c r="AE21" s="916">
        <v>11</v>
      </c>
      <c r="AF21" s="340">
        <v>0</v>
      </c>
      <c r="AG21" s="916">
        <v>0</v>
      </c>
      <c r="AH21" s="56">
        <v>1761</v>
      </c>
      <c r="AI21" s="464">
        <v>233</v>
      </c>
      <c r="AJ21" s="1402">
        <v>11198</v>
      </c>
      <c r="AK21" s="1403">
        <v>1819</v>
      </c>
      <c r="AM21" s="560"/>
    </row>
    <row r="22" spans="1:39" s="561" customFormat="1">
      <c r="A22" s="912">
        <v>2016</v>
      </c>
      <c r="B22" s="53">
        <v>3414</v>
      </c>
      <c r="C22" s="913">
        <v>582</v>
      </c>
      <c r="D22" s="338">
        <v>2372</v>
      </c>
      <c r="E22" s="913">
        <v>440</v>
      </c>
      <c r="F22" s="338">
        <v>630</v>
      </c>
      <c r="G22" s="913">
        <v>145</v>
      </c>
      <c r="H22" s="338">
        <v>512</v>
      </c>
      <c r="I22" s="913">
        <v>39</v>
      </c>
      <c r="J22" s="338">
        <v>339</v>
      </c>
      <c r="K22" s="913">
        <v>60</v>
      </c>
      <c r="L22" s="338">
        <v>285</v>
      </c>
      <c r="M22" s="913">
        <v>74</v>
      </c>
      <c r="N22" s="338">
        <v>444</v>
      </c>
      <c r="O22" s="913">
        <v>47</v>
      </c>
      <c r="P22" s="338">
        <v>178</v>
      </c>
      <c r="Q22" s="913">
        <v>53</v>
      </c>
      <c r="R22" s="338">
        <v>169</v>
      </c>
      <c r="S22" s="913">
        <v>22</v>
      </c>
      <c r="T22" s="338">
        <v>157</v>
      </c>
      <c r="U22" s="913">
        <v>29</v>
      </c>
      <c r="V22" s="338">
        <v>125</v>
      </c>
      <c r="W22" s="913">
        <v>32</v>
      </c>
      <c r="X22" s="338">
        <v>104</v>
      </c>
      <c r="Y22" s="913">
        <v>19</v>
      </c>
      <c r="Z22" s="338">
        <v>103</v>
      </c>
      <c r="AA22" s="913">
        <v>10</v>
      </c>
      <c r="AB22" s="338">
        <v>124</v>
      </c>
      <c r="AC22" s="913">
        <v>12</v>
      </c>
      <c r="AD22" s="338">
        <v>111</v>
      </c>
      <c r="AE22" s="914" t="s">
        <v>114</v>
      </c>
      <c r="AF22" s="338">
        <v>0</v>
      </c>
      <c r="AG22" s="913">
        <v>0</v>
      </c>
      <c r="AH22" s="51">
        <v>1764</v>
      </c>
      <c r="AI22" s="463">
        <v>278</v>
      </c>
      <c r="AJ22" s="1400">
        <v>11035</v>
      </c>
      <c r="AK22" s="1428">
        <v>1885</v>
      </c>
      <c r="AM22" s="560"/>
    </row>
    <row r="23" spans="1:39" s="561" customFormat="1">
      <c r="A23" s="915">
        <v>2017</v>
      </c>
      <c r="B23" s="58">
        <v>3644</v>
      </c>
      <c r="C23" s="916">
        <v>646</v>
      </c>
      <c r="D23" s="340">
        <v>2424</v>
      </c>
      <c r="E23" s="916">
        <v>436</v>
      </c>
      <c r="F23" s="340">
        <v>635</v>
      </c>
      <c r="G23" s="916">
        <v>124</v>
      </c>
      <c r="H23" s="340">
        <v>636</v>
      </c>
      <c r="I23" s="916">
        <v>76</v>
      </c>
      <c r="J23" s="340">
        <v>377</v>
      </c>
      <c r="K23" s="916">
        <v>64</v>
      </c>
      <c r="L23" s="340">
        <v>299</v>
      </c>
      <c r="M23" s="916">
        <v>85</v>
      </c>
      <c r="N23" s="340">
        <v>464</v>
      </c>
      <c r="O23" s="916">
        <v>41</v>
      </c>
      <c r="P23" s="340">
        <v>227</v>
      </c>
      <c r="Q23" s="916">
        <v>54</v>
      </c>
      <c r="R23" s="340">
        <v>160</v>
      </c>
      <c r="S23" s="916">
        <v>18</v>
      </c>
      <c r="T23" s="340">
        <v>119</v>
      </c>
      <c r="U23" s="916">
        <v>20</v>
      </c>
      <c r="V23" s="340">
        <v>128</v>
      </c>
      <c r="W23" s="916">
        <v>25</v>
      </c>
      <c r="X23" s="340">
        <v>95</v>
      </c>
      <c r="Y23" s="916">
        <v>18</v>
      </c>
      <c r="Z23" s="340">
        <v>91</v>
      </c>
      <c r="AA23" s="916">
        <v>11</v>
      </c>
      <c r="AB23" s="340">
        <v>131</v>
      </c>
      <c r="AC23" s="916">
        <v>11</v>
      </c>
      <c r="AD23" s="340">
        <v>146</v>
      </c>
      <c r="AE23" s="916">
        <v>14</v>
      </c>
      <c r="AF23" s="340">
        <v>0</v>
      </c>
      <c r="AG23" s="916">
        <v>0</v>
      </c>
      <c r="AH23" s="56">
        <v>1759</v>
      </c>
      <c r="AI23" s="464">
        <v>266</v>
      </c>
      <c r="AJ23" s="1402">
        <v>11500</v>
      </c>
      <c r="AK23" s="1403">
        <v>1951</v>
      </c>
      <c r="AM23" s="560"/>
    </row>
    <row r="24" spans="1:39" s="561" customFormat="1">
      <c r="A24" s="918">
        <v>2018</v>
      </c>
      <c r="B24" s="53">
        <v>3662</v>
      </c>
      <c r="C24" s="913">
        <v>667</v>
      </c>
      <c r="D24" s="338">
        <v>2405</v>
      </c>
      <c r="E24" s="913">
        <v>434</v>
      </c>
      <c r="F24" s="338">
        <v>688</v>
      </c>
      <c r="G24" s="913">
        <v>153</v>
      </c>
      <c r="H24" s="338">
        <v>541</v>
      </c>
      <c r="I24" s="913">
        <v>45</v>
      </c>
      <c r="J24" s="338">
        <v>391</v>
      </c>
      <c r="K24" s="913">
        <v>68</v>
      </c>
      <c r="L24" s="338">
        <v>318</v>
      </c>
      <c r="M24" s="913">
        <v>89</v>
      </c>
      <c r="N24" s="338">
        <v>480</v>
      </c>
      <c r="O24" s="913">
        <v>43</v>
      </c>
      <c r="P24" s="338">
        <v>180</v>
      </c>
      <c r="Q24" s="913">
        <v>39</v>
      </c>
      <c r="R24" s="338">
        <v>159</v>
      </c>
      <c r="S24" s="913">
        <v>17</v>
      </c>
      <c r="T24" s="338">
        <v>117</v>
      </c>
      <c r="U24" s="913">
        <v>27</v>
      </c>
      <c r="V24" s="338">
        <v>139</v>
      </c>
      <c r="W24" s="913">
        <v>33</v>
      </c>
      <c r="X24" s="338">
        <v>74</v>
      </c>
      <c r="Y24" s="913">
        <v>12</v>
      </c>
      <c r="Z24" s="338">
        <v>97</v>
      </c>
      <c r="AA24" s="913">
        <v>12</v>
      </c>
      <c r="AB24" s="338">
        <v>118</v>
      </c>
      <c r="AC24" s="913">
        <v>10</v>
      </c>
      <c r="AD24" s="338">
        <v>178</v>
      </c>
      <c r="AE24" s="913">
        <v>12</v>
      </c>
      <c r="AF24" s="338">
        <v>0</v>
      </c>
      <c r="AG24" s="913">
        <v>0</v>
      </c>
      <c r="AH24" s="51">
        <v>1871</v>
      </c>
      <c r="AI24" s="463">
        <v>318</v>
      </c>
      <c r="AJ24" s="1400">
        <v>11531</v>
      </c>
      <c r="AK24" s="1428">
        <v>2011</v>
      </c>
      <c r="AM24" s="560"/>
    </row>
    <row r="25" spans="1:39" s="561" customFormat="1">
      <c r="A25" s="919">
        <v>2019</v>
      </c>
      <c r="B25" s="58">
        <v>3627</v>
      </c>
      <c r="C25" s="916">
        <v>683</v>
      </c>
      <c r="D25" s="340">
        <v>2484</v>
      </c>
      <c r="E25" s="916">
        <v>446</v>
      </c>
      <c r="F25" s="340">
        <v>735</v>
      </c>
      <c r="G25" s="916">
        <v>164</v>
      </c>
      <c r="H25" s="340">
        <v>370</v>
      </c>
      <c r="I25" s="916">
        <v>42</v>
      </c>
      <c r="J25" s="340">
        <v>362</v>
      </c>
      <c r="K25" s="916">
        <v>70</v>
      </c>
      <c r="L25" s="340">
        <v>305</v>
      </c>
      <c r="M25" s="916">
        <v>78</v>
      </c>
      <c r="N25" s="340">
        <v>467</v>
      </c>
      <c r="O25" s="916">
        <v>39</v>
      </c>
      <c r="P25" s="340">
        <v>234</v>
      </c>
      <c r="Q25" s="916">
        <v>48</v>
      </c>
      <c r="R25" s="340">
        <v>129</v>
      </c>
      <c r="S25" s="916">
        <v>16</v>
      </c>
      <c r="T25" s="340">
        <v>167</v>
      </c>
      <c r="U25" s="916">
        <v>37</v>
      </c>
      <c r="V25" s="340">
        <v>117</v>
      </c>
      <c r="W25" s="916">
        <v>26</v>
      </c>
      <c r="X25" s="340">
        <v>109</v>
      </c>
      <c r="Y25" s="916">
        <v>18</v>
      </c>
      <c r="Z25" s="340">
        <v>114</v>
      </c>
      <c r="AA25" s="917" t="s">
        <v>114</v>
      </c>
      <c r="AB25" s="340">
        <v>128</v>
      </c>
      <c r="AC25" s="916">
        <v>27</v>
      </c>
      <c r="AD25" s="340">
        <v>175</v>
      </c>
      <c r="AE25" s="916">
        <v>13</v>
      </c>
      <c r="AF25" s="340">
        <v>0</v>
      </c>
      <c r="AG25" s="916">
        <v>0</v>
      </c>
      <c r="AH25" s="56">
        <v>2035</v>
      </c>
      <c r="AI25" s="464">
        <v>340</v>
      </c>
      <c r="AJ25" s="1402">
        <v>11736</v>
      </c>
      <c r="AK25" s="1403">
        <v>2080</v>
      </c>
      <c r="AM25" s="560"/>
    </row>
    <row r="26" spans="1:39" s="561" customFormat="1">
      <c r="A26" s="1482">
        <v>2020</v>
      </c>
      <c r="B26" s="813">
        <v>3698</v>
      </c>
      <c r="C26" s="1483">
        <v>709</v>
      </c>
      <c r="D26" s="1484">
        <v>2478</v>
      </c>
      <c r="E26" s="1483">
        <v>452</v>
      </c>
      <c r="F26" s="1484">
        <v>673</v>
      </c>
      <c r="G26" s="1483">
        <v>171</v>
      </c>
      <c r="H26" s="1484">
        <v>239</v>
      </c>
      <c r="I26" s="1483">
        <v>29</v>
      </c>
      <c r="J26" s="1484">
        <v>372</v>
      </c>
      <c r="K26" s="1483">
        <v>68</v>
      </c>
      <c r="L26" s="1484">
        <v>338</v>
      </c>
      <c r="M26" s="1483">
        <v>79</v>
      </c>
      <c r="N26" s="1484">
        <v>562</v>
      </c>
      <c r="O26" s="1483">
        <v>60</v>
      </c>
      <c r="P26" s="1484">
        <v>184</v>
      </c>
      <c r="Q26" s="1483">
        <v>50</v>
      </c>
      <c r="R26" s="1484">
        <v>165</v>
      </c>
      <c r="S26" s="1483">
        <v>18</v>
      </c>
      <c r="T26" s="1484">
        <v>140</v>
      </c>
      <c r="U26" s="1483">
        <v>19</v>
      </c>
      <c r="V26" s="1484">
        <v>128</v>
      </c>
      <c r="W26" s="1483">
        <v>22</v>
      </c>
      <c r="X26" s="1484">
        <v>80</v>
      </c>
      <c r="Y26" s="1483">
        <v>19</v>
      </c>
      <c r="Z26" s="1484">
        <v>97</v>
      </c>
      <c r="AA26" s="1483">
        <v>13</v>
      </c>
      <c r="AB26" s="1484">
        <v>148</v>
      </c>
      <c r="AC26" s="1483">
        <v>22</v>
      </c>
      <c r="AD26" s="1484">
        <v>157</v>
      </c>
      <c r="AE26" s="1483">
        <v>17</v>
      </c>
      <c r="AF26" s="1484">
        <v>322</v>
      </c>
      <c r="AG26" s="1483">
        <v>36</v>
      </c>
      <c r="AH26" s="51">
        <v>2007</v>
      </c>
      <c r="AI26" s="463">
        <v>332</v>
      </c>
      <c r="AJ26" s="1400">
        <v>12027</v>
      </c>
      <c r="AK26" s="1428">
        <v>2159</v>
      </c>
      <c r="AM26" s="560"/>
    </row>
    <row r="27" spans="1:39" s="561" customFormat="1">
      <c r="A27" s="1485">
        <v>2021</v>
      </c>
      <c r="B27" s="1402">
        <v>3882</v>
      </c>
      <c r="C27" s="735">
        <v>683</v>
      </c>
      <c r="D27" s="1402">
        <v>2545</v>
      </c>
      <c r="E27" s="735">
        <v>451</v>
      </c>
      <c r="F27" s="1402">
        <v>711</v>
      </c>
      <c r="G27" s="735">
        <v>162</v>
      </c>
      <c r="H27" s="1402">
        <v>209</v>
      </c>
      <c r="I27" s="735">
        <v>26</v>
      </c>
      <c r="J27" s="1402">
        <v>385</v>
      </c>
      <c r="K27" s="735">
        <v>77</v>
      </c>
      <c r="L27" s="1402">
        <v>350</v>
      </c>
      <c r="M27" s="735">
        <v>89</v>
      </c>
      <c r="N27" s="1402">
        <v>560</v>
      </c>
      <c r="O27" s="735">
        <v>61</v>
      </c>
      <c r="P27" s="1402">
        <v>214</v>
      </c>
      <c r="Q27" s="735">
        <v>51</v>
      </c>
      <c r="R27" s="1402">
        <v>174</v>
      </c>
      <c r="S27" s="735">
        <v>17</v>
      </c>
      <c r="T27" s="1402">
        <v>141</v>
      </c>
      <c r="U27" s="735">
        <v>31</v>
      </c>
      <c r="V27" s="1402">
        <v>138</v>
      </c>
      <c r="W27" s="735">
        <v>35</v>
      </c>
      <c r="X27" s="1402">
        <v>89</v>
      </c>
      <c r="Y27" s="735">
        <v>13</v>
      </c>
      <c r="Z27" s="1402">
        <v>105</v>
      </c>
      <c r="AA27" s="917" t="s">
        <v>114</v>
      </c>
      <c r="AB27" s="1403">
        <v>174</v>
      </c>
      <c r="AC27" s="735">
        <v>21</v>
      </c>
      <c r="AD27" s="1402">
        <v>177</v>
      </c>
      <c r="AE27" s="917" t="s">
        <v>114</v>
      </c>
      <c r="AF27" s="1403">
        <v>671</v>
      </c>
      <c r="AG27" s="735">
        <v>164</v>
      </c>
      <c r="AH27" s="1402">
        <v>2144</v>
      </c>
      <c r="AI27" s="735">
        <v>358</v>
      </c>
      <c r="AJ27" s="1402">
        <v>12877</v>
      </c>
      <c r="AK27" s="1403">
        <v>2300</v>
      </c>
      <c r="AM27" s="560"/>
    </row>
    <row r="28" spans="1:39" s="561" customFormat="1">
      <c r="A28" s="3162" t="s">
        <v>184</v>
      </c>
      <c r="B28" s="3163"/>
      <c r="C28" s="3163"/>
      <c r="D28" s="3163"/>
      <c r="E28" s="3163"/>
      <c r="F28" s="3163"/>
      <c r="G28" s="3163"/>
      <c r="H28" s="3163"/>
      <c r="I28" s="3163"/>
      <c r="J28" s="3163"/>
      <c r="K28" s="3163"/>
      <c r="L28" s="3163"/>
      <c r="M28" s="3163"/>
      <c r="N28" s="3163"/>
      <c r="O28" s="3163"/>
      <c r="P28" s="3163"/>
      <c r="Q28" s="3163"/>
      <c r="R28" s="3163"/>
      <c r="S28" s="3163"/>
      <c r="T28" s="3163"/>
      <c r="U28" s="3163"/>
      <c r="V28" s="3163"/>
      <c r="W28" s="3163"/>
      <c r="X28" s="3163"/>
      <c r="Y28" s="3163"/>
      <c r="Z28" s="3163"/>
      <c r="AA28" s="3163"/>
      <c r="AB28" s="3163"/>
      <c r="AC28" s="3163"/>
      <c r="AD28" s="3163"/>
      <c r="AE28" s="3163"/>
      <c r="AF28" s="3163"/>
      <c r="AG28" s="3163"/>
      <c r="AH28" s="3163"/>
      <c r="AI28" s="3163"/>
      <c r="AJ28" s="3163"/>
      <c r="AK28" s="3164"/>
      <c r="AM28" s="560"/>
    </row>
    <row r="30" spans="1:39">
      <c r="A30" s="2760" t="s">
        <v>533</v>
      </c>
      <c r="B30" s="2760"/>
      <c r="C30" s="2760"/>
      <c r="D30" s="2760"/>
      <c r="E30" s="2760"/>
      <c r="F30" s="2760"/>
      <c r="G30" s="2760"/>
      <c r="H30" s="2760"/>
      <c r="I30" s="2760"/>
      <c r="J30" s="2760"/>
      <c r="K30" s="2760"/>
      <c r="L30" s="2760"/>
      <c r="M30" s="2760"/>
      <c r="N30" s="2760"/>
      <c r="O30" s="2760"/>
      <c r="P30" s="2760"/>
      <c r="Q30" s="2760"/>
      <c r="R30" s="2760"/>
      <c r="S30" s="2760"/>
      <c r="T30" s="2760"/>
      <c r="U30" s="2760"/>
      <c r="V30" s="2760"/>
      <c r="W30" s="2760"/>
      <c r="X30" s="2760"/>
      <c r="Y30" s="2760"/>
      <c r="Z30" s="2760"/>
      <c r="AA30" s="2760"/>
      <c r="AB30" s="2760"/>
      <c r="AC30" s="2760"/>
      <c r="AD30" s="2760"/>
      <c r="AE30" s="2760"/>
      <c r="AF30" s="2760"/>
      <c r="AG30" s="2760"/>
      <c r="AH30" s="2760"/>
      <c r="AI30" s="2760"/>
      <c r="AJ30" s="2760"/>
      <c r="AK30" s="2760"/>
    </row>
  </sheetData>
  <mergeCells count="23">
    <mergeCell ref="A1:AK1"/>
    <mergeCell ref="A3:A5"/>
    <mergeCell ref="B3:AI3"/>
    <mergeCell ref="AJ3:AK4"/>
    <mergeCell ref="B4:C4"/>
    <mergeCell ref="D4:E4"/>
    <mergeCell ref="F4:G4"/>
    <mergeCell ref="H4:I4"/>
    <mergeCell ref="J4:K4"/>
    <mergeCell ref="L4:M4"/>
    <mergeCell ref="A30:AK30"/>
    <mergeCell ref="Z4:AA4"/>
    <mergeCell ref="AB4:AC4"/>
    <mergeCell ref="AD4:AE4"/>
    <mergeCell ref="AF4:AG4"/>
    <mergeCell ref="AH4:AI4"/>
    <mergeCell ref="N4:O4"/>
    <mergeCell ref="P4:Q4"/>
    <mergeCell ref="R4:S4"/>
    <mergeCell ref="T4:U4"/>
    <mergeCell ref="V4:W4"/>
    <mergeCell ref="X4:Y4"/>
    <mergeCell ref="A28:AK28"/>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E8E4-6D1F-4CCE-A264-87C09AA3BB3D}">
  <dimension ref="A1:X162"/>
  <sheetViews>
    <sheetView workbookViewId="0">
      <selection sqref="A1:XFD1048576"/>
    </sheetView>
  </sheetViews>
  <sheetFormatPr defaultColWidth="9" defaultRowHeight="14"/>
  <cols>
    <col min="1" max="1" width="45.75" style="986" customWidth="1"/>
    <col min="2" max="21" width="9.58203125" style="7" customWidth="1"/>
    <col min="22" max="22" width="10.25" style="7" customWidth="1"/>
    <col min="23" max="23" width="9" style="7"/>
    <col min="24" max="24" width="9" style="8"/>
    <col min="25" max="16384" width="9" style="7"/>
  </cols>
  <sheetData>
    <row r="1" spans="1:24" ht="25">
      <c r="A1" s="2453" t="s">
        <v>1206</v>
      </c>
      <c r="B1" s="2453"/>
      <c r="C1" s="2453"/>
      <c r="D1" s="2453"/>
      <c r="E1" s="2453"/>
      <c r="F1" s="2453"/>
      <c r="G1" s="2453"/>
      <c r="H1" s="2453"/>
      <c r="I1" s="2453"/>
      <c r="J1" s="2453"/>
      <c r="K1" s="2453"/>
      <c r="L1" s="2453"/>
      <c r="M1" s="2453"/>
      <c r="N1" s="2453"/>
      <c r="O1" s="2453"/>
      <c r="P1" s="2453"/>
      <c r="Q1" s="2453"/>
      <c r="R1" s="2453"/>
      <c r="S1" s="2453"/>
      <c r="T1" s="2453"/>
      <c r="U1" s="2453"/>
      <c r="V1" s="2453"/>
      <c r="W1" s="64"/>
    </row>
    <row r="3" spans="1:24" ht="20">
      <c r="A3" s="3184" t="s">
        <v>554</v>
      </c>
      <c r="B3" s="3179" t="s">
        <v>397</v>
      </c>
      <c r="C3" s="3180"/>
      <c r="D3" s="3180"/>
      <c r="E3" s="3180"/>
      <c r="F3" s="3180"/>
      <c r="G3" s="3180"/>
      <c r="H3" s="3180"/>
      <c r="I3" s="3180"/>
      <c r="J3" s="3180"/>
      <c r="K3" s="3180"/>
      <c r="L3" s="3180"/>
      <c r="M3" s="3180"/>
      <c r="N3" s="3180"/>
      <c r="O3" s="3180"/>
      <c r="P3" s="3180"/>
      <c r="Q3" s="3180"/>
      <c r="R3" s="3180"/>
      <c r="S3" s="3180"/>
      <c r="T3" s="3180"/>
      <c r="U3" s="3181"/>
      <c r="V3" s="3182" t="s">
        <v>115</v>
      </c>
      <c r="W3" s="40"/>
      <c r="X3" s="29"/>
    </row>
    <row r="4" spans="1:24" ht="32.5">
      <c r="A4" s="3185"/>
      <c r="B4" s="2569" t="s">
        <v>1174</v>
      </c>
      <c r="C4" s="2536"/>
      <c r="D4" s="2569" t="s">
        <v>85</v>
      </c>
      <c r="E4" s="2536"/>
      <c r="F4" s="2569" t="s">
        <v>90</v>
      </c>
      <c r="G4" s="2536"/>
      <c r="H4" s="2569" t="s">
        <v>91</v>
      </c>
      <c r="I4" s="2536"/>
      <c r="J4" s="2569" t="s">
        <v>92</v>
      </c>
      <c r="K4" s="2536"/>
      <c r="L4" s="2569" t="s">
        <v>93</v>
      </c>
      <c r="M4" s="2536"/>
      <c r="N4" s="2569" t="s">
        <v>94</v>
      </c>
      <c r="O4" s="2536"/>
      <c r="P4" s="2569" t="s">
        <v>95</v>
      </c>
      <c r="Q4" s="2536"/>
      <c r="R4" s="2569" t="s">
        <v>96</v>
      </c>
      <c r="S4" s="2536"/>
      <c r="T4" s="2569" t="s">
        <v>97</v>
      </c>
      <c r="U4" s="2536"/>
      <c r="V4" s="2956"/>
      <c r="W4" s="65"/>
      <c r="X4" s="65"/>
    </row>
    <row r="5" spans="1:24" s="6" customFormat="1" ht="20">
      <c r="A5" s="3186"/>
      <c r="B5" s="920" t="s">
        <v>112</v>
      </c>
      <c r="C5" s="921" t="s">
        <v>555</v>
      </c>
      <c r="D5" s="920" t="s">
        <v>112</v>
      </c>
      <c r="E5" s="921" t="s">
        <v>555</v>
      </c>
      <c r="F5" s="920" t="s">
        <v>112</v>
      </c>
      <c r="G5" s="921" t="s">
        <v>555</v>
      </c>
      <c r="H5" s="920" t="s">
        <v>112</v>
      </c>
      <c r="I5" s="921" t="s">
        <v>555</v>
      </c>
      <c r="J5" s="920" t="s">
        <v>112</v>
      </c>
      <c r="K5" s="921" t="s">
        <v>555</v>
      </c>
      <c r="L5" s="920" t="s">
        <v>112</v>
      </c>
      <c r="M5" s="921" t="s">
        <v>555</v>
      </c>
      <c r="N5" s="920" t="s">
        <v>112</v>
      </c>
      <c r="O5" s="921" t="s">
        <v>555</v>
      </c>
      <c r="P5" s="920" t="s">
        <v>112</v>
      </c>
      <c r="Q5" s="921" t="s">
        <v>555</v>
      </c>
      <c r="R5" s="920" t="s">
        <v>112</v>
      </c>
      <c r="S5" s="921" t="s">
        <v>555</v>
      </c>
      <c r="T5" s="920" t="s">
        <v>112</v>
      </c>
      <c r="U5" s="921" t="s">
        <v>555</v>
      </c>
      <c r="V5" s="3183"/>
      <c r="W5" s="40"/>
      <c r="X5" s="29"/>
    </row>
    <row r="6" spans="1:24">
      <c r="A6" s="922" t="s">
        <v>556</v>
      </c>
      <c r="B6" s="425">
        <v>882</v>
      </c>
      <c r="C6" s="924">
        <f>B6/V6</f>
        <v>0.22720247295208656</v>
      </c>
      <c r="D6" s="425">
        <v>677</v>
      </c>
      <c r="E6" s="924">
        <f>D6/V6</f>
        <v>0.17439464193714579</v>
      </c>
      <c r="F6" s="425">
        <v>243</v>
      </c>
      <c r="G6" s="924">
        <f>F6/V6</f>
        <v>6.2596599690880994E-2</v>
      </c>
      <c r="H6" s="425">
        <v>611</v>
      </c>
      <c r="I6" s="924">
        <f>H6/V6</f>
        <v>0.1573930963420917</v>
      </c>
      <c r="J6" s="425">
        <v>950</v>
      </c>
      <c r="K6" s="924">
        <f>J6/V6</f>
        <v>0.24471921689850593</v>
      </c>
      <c r="L6" s="425">
        <v>29</v>
      </c>
      <c r="M6" s="924">
        <f>L6/V6</f>
        <v>7.470376094796497E-3</v>
      </c>
      <c r="N6" s="425">
        <v>0</v>
      </c>
      <c r="O6" s="924">
        <f>N6/V6</f>
        <v>0</v>
      </c>
      <c r="P6" s="425">
        <v>112</v>
      </c>
      <c r="Q6" s="924">
        <f>P6/V6</f>
        <v>2.8851107676455434E-2</v>
      </c>
      <c r="R6" s="425">
        <v>152</v>
      </c>
      <c r="S6" s="924">
        <f>R6/V6</f>
        <v>3.915507470376095E-2</v>
      </c>
      <c r="T6" s="425">
        <v>58</v>
      </c>
      <c r="U6" s="924">
        <f>T6/V6</f>
        <v>1.4940752189592994E-2</v>
      </c>
      <c r="V6" s="434">
        <v>3882</v>
      </c>
    </row>
    <row r="7" spans="1:24">
      <c r="A7" s="926" t="s">
        <v>557</v>
      </c>
      <c r="B7" s="436">
        <v>657</v>
      </c>
      <c r="C7" s="928">
        <f t="shared" ref="C7:C23" si="0">B7/V7</f>
        <v>0.25815324165029468</v>
      </c>
      <c r="D7" s="436">
        <v>449</v>
      </c>
      <c r="E7" s="928">
        <f t="shared" ref="E7:E23" si="1">D7/V7</f>
        <v>0.17642436149312377</v>
      </c>
      <c r="F7" s="436">
        <v>125</v>
      </c>
      <c r="G7" s="928">
        <f t="shared" ref="G7:G12" si="2">F7/V7</f>
        <v>4.9115913555992138E-2</v>
      </c>
      <c r="H7" s="436">
        <v>386</v>
      </c>
      <c r="I7" s="928">
        <f t="shared" ref="I7:I23" si="3">H7/V7</f>
        <v>0.15166994106090373</v>
      </c>
      <c r="J7" s="436">
        <v>577</v>
      </c>
      <c r="K7" s="928">
        <f t="shared" ref="K7:K23" si="4">J7/V7</f>
        <v>0.22671905697445974</v>
      </c>
      <c r="L7" s="436">
        <v>34</v>
      </c>
      <c r="M7" s="928">
        <f t="shared" ref="M7" si="5">L7/V7</f>
        <v>1.3359528487229863E-2</v>
      </c>
      <c r="N7" s="436">
        <v>0</v>
      </c>
      <c r="O7" s="928">
        <f>N7/V7</f>
        <v>0</v>
      </c>
      <c r="P7" s="436">
        <v>77</v>
      </c>
      <c r="Q7" s="928">
        <f t="shared" ref="Q7:Q8" si="6">P7/V7</f>
        <v>3.0255402750491159E-2</v>
      </c>
      <c r="R7" s="436">
        <v>138</v>
      </c>
      <c r="S7" s="928">
        <f t="shared" ref="S7:S9" si="7">R7/V7</f>
        <v>5.4223968565815323E-2</v>
      </c>
      <c r="T7" s="436">
        <v>26</v>
      </c>
      <c r="U7" s="928">
        <f t="shared" ref="U7:U8" si="8">T7/V7</f>
        <v>1.0216110019646365E-2</v>
      </c>
      <c r="V7" s="438">
        <v>2545</v>
      </c>
    </row>
    <row r="8" spans="1:24">
      <c r="A8" s="922" t="s">
        <v>539</v>
      </c>
      <c r="B8" s="425">
        <v>170</v>
      </c>
      <c r="C8" s="924">
        <f t="shared" si="0"/>
        <v>0.23909985935302391</v>
      </c>
      <c r="D8" s="425">
        <v>159</v>
      </c>
      <c r="E8" s="924">
        <f t="shared" si="1"/>
        <v>0.22362869198312235</v>
      </c>
      <c r="F8" s="425">
        <v>27</v>
      </c>
      <c r="G8" s="924">
        <f t="shared" si="2"/>
        <v>3.7974683544303799E-2</v>
      </c>
      <c r="H8" s="425">
        <v>83</v>
      </c>
      <c r="I8" s="924">
        <f t="shared" si="3"/>
        <v>0.11673699015471167</v>
      </c>
      <c r="J8" s="425">
        <v>106</v>
      </c>
      <c r="K8" s="924">
        <f t="shared" si="4"/>
        <v>0.14908579465541491</v>
      </c>
      <c r="L8" s="444" t="s">
        <v>114</v>
      </c>
      <c r="M8" s="930"/>
      <c r="N8" s="425">
        <v>0</v>
      </c>
      <c r="O8" s="924">
        <f t="shared" ref="O8:O18" si="9">N8/V8</f>
        <v>0</v>
      </c>
      <c r="P8" s="425">
        <v>14</v>
      </c>
      <c r="Q8" s="924">
        <f t="shared" si="6"/>
        <v>1.969057665260197E-2</v>
      </c>
      <c r="R8" s="425">
        <v>29</v>
      </c>
      <c r="S8" s="924">
        <f t="shared" si="7"/>
        <v>4.0787623066104076E-2</v>
      </c>
      <c r="T8" s="425">
        <v>13</v>
      </c>
      <c r="U8" s="924">
        <f t="shared" si="8"/>
        <v>1.8284106891701828E-2</v>
      </c>
      <c r="V8" s="434">
        <v>711</v>
      </c>
    </row>
    <row r="9" spans="1:24">
      <c r="A9" s="926" t="s">
        <v>540</v>
      </c>
      <c r="B9" s="436">
        <v>44</v>
      </c>
      <c r="C9" s="928">
        <f t="shared" si="0"/>
        <v>0.21052631578947367</v>
      </c>
      <c r="D9" s="436">
        <v>26</v>
      </c>
      <c r="E9" s="928">
        <f t="shared" si="1"/>
        <v>0.12440191387559808</v>
      </c>
      <c r="F9" s="436">
        <v>14</v>
      </c>
      <c r="G9" s="928">
        <f t="shared" si="2"/>
        <v>6.6985645933014357E-2</v>
      </c>
      <c r="H9" s="436">
        <v>33</v>
      </c>
      <c r="I9" s="928">
        <f t="shared" si="3"/>
        <v>0.15789473684210525</v>
      </c>
      <c r="J9" s="436">
        <v>64</v>
      </c>
      <c r="K9" s="928">
        <f t="shared" si="4"/>
        <v>0.30622009569377989</v>
      </c>
      <c r="L9" s="445" t="s">
        <v>114</v>
      </c>
      <c r="M9" s="931"/>
      <c r="N9" s="436">
        <v>0</v>
      </c>
      <c r="O9" s="928">
        <f t="shared" si="9"/>
        <v>0</v>
      </c>
      <c r="P9" s="445" t="s">
        <v>114</v>
      </c>
      <c r="Q9" s="928"/>
      <c r="R9" s="436">
        <v>13</v>
      </c>
      <c r="S9" s="928">
        <f t="shared" si="7"/>
        <v>6.2200956937799042E-2</v>
      </c>
      <c r="T9" s="445" t="s">
        <v>114</v>
      </c>
      <c r="U9" s="928"/>
      <c r="V9" s="438">
        <v>209</v>
      </c>
    </row>
    <row r="10" spans="1:24">
      <c r="A10" s="922" t="s">
        <v>558</v>
      </c>
      <c r="B10" s="425">
        <v>124</v>
      </c>
      <c r="C10" s="924">
        <f t="shared" si="0"/>
        <v>0.32207792207792207</v>
      </c>
      <c r="D10" s="425">
        <v>76</v>
      </c>
      <c r="E10" s="924">
        <f t="shared" si="1"/>
        <v>0.19740259740259741</v>
      </c>
      <c r="F10" s="425">
        <v>15</v>
      </c>
      <c r="G10" s="924">
        <f t="shared" si="2"/>
        <v>3.896103896103896E-2</v>
      </c>
      <c r="H10" s="425">
        <v>52</v>
      </c>
      <c r="I10" s="924">
        <f t="shared" si="3"/>
        <v>0.13506493506493505</v>
      </c>
      <c r="J10" s="425">
        <v>80</v>
      </c>
      <c r="K10" s="924">
        <f t="shared" si="4"/>
        <v>0.20779220779220781</v>
      </c>
      <c r="L10" s="444" t="s">
        <v>114</v>
      </c>
      <c r="M10" s="930"/>
      <c r="N10" s="425">
        <v>0</v>
      </c>
      <c r="O10" s="924">
        <f t="shared" si="9"/>
        <v>0</v>
      </c>
      <c r="P10" s="444" t="s">
        <v>114</v>
      </c>
      <c r="Q10" s="924"/>
      <c r="R10" s="444" t="s">
        <v>114</v>
      </c>
      <c r="S10" s="924"/>
      <c r="T10" s="444" t="s">
        <v>114</v>
      </c>
      <c r="U10" s="924"/>
      <c r="V10" s="434">
        <v>385</v>
      </c>
    </row>
    <row r="11" spans="1:24">
      <c r="A11" s="926" t="s">
        <v>559</v>
      </c>
      <c r="B11" s="436">
        <v>47</v>
      </c>
      <c r="C11" s="928">
        <f t="shared" si="0"/>
        <v>0.13428571428571429</v>
      </c>
      <c r="D11" s="436">
        <v>89</v>
      </c>
      <c r="E11" s="928">
        <f t="shared" si="1"/>
        <v>0.25428571428571428</v>
      </c>
      <c r="F11" s="436">
        <v>19</v>
      </c>
      <c r="G11" s="928">
        <f t="shared" si="2"/>
        <v>5.4285714285714284E-2</v>
      </c>
      <c r="H11" s="436">
        <v>72</v>
      </c>
      <c r="I11" s="928">
        <f t="shared" si="3"/>
        <v>0.20571428571428571</v>
      </c>
      <c r="J11" s="436">
        <v>69</v>
      </c>
      <c r="K11" s="928">
        <f t="shared" si="4"/>
        <v>0.19714285714285715</v>
      </c>
      <c r="L11" s="436">
        <v>0</v>
      </c>
      <c r="M11" s="932">
        <f t="shared" ref="M11" si="10">L11/V11</f>
        <v>0</v>
      </c>
      <c r="N11" s="436">
        <v>0</v>
      </c>
      <c r="O11" s="928">
        <f t="shared" si="9"/>
        <v>0</v>
      </c>
      <c r="P11" s="436">
        <v>13</v>
      </c>
      <c r="Q11" s="928">
        <f t="shared" ref="Q11:Q13" si="11">P11/V11</f>
        <v>3.7142857142857144E-2</v>
      </c>
      <c r="R11" s="436">
        <v>32</v>
      </c>
      <c r="S11" s="928">
        <f t="shared" ref="S11" si="12">R11/V11</f>
        <v>9.1428571428571428E-2</v>
      </c>
      <c r="T11" s="445" t="s">
        <v>114</v>
      </c>
      <c r="U11" s="928"/>
      <c r="V11" s="438">
        <v>350</v>
      </c>
    </row>
    <row r="12" spans="1:24">
      <c r="A12" s="922" t="s">
        <v>560</v>
      </c>
      <c r="B12" s="425">
        <v>112</v>
      </c>
      <c r="C12" s="924">
        <f t="shared" si="0"/>
        <v>0.2</v>
      </c>
      <c r="D12" s="425">
        <v>61</v>
      </c>
      <c r="E12" s="924">
        <f t="shared" si="1"/>
        <v>0.10892857142857143</v>
      </c>
      <c r="F12" s="425">
        <v>38</v>
      </c>
      <c r="G12" s="924">
        <f t="shared" si="2"/>
        <v>6.7857142857142852E-2</v>
      </c>
      <c r="H12" s="425">
        <v>45</v>
      </c>
      <c r="I12" s="924">
        <f t="shared" si="3"/>
        <v>8.0357142857142863E-2</v>
      </c>
      <c r="J12" s="425">
        <v>257</v>
      </c>
      <c r="K12" s="924">
        <f t="shared" si="4"/>
        <v>0.45892857142857141</v>
      </c>
      <c r="L12" s="444" t="s">
        <v>114</v>
      </c>
      <c r="M12" s="924"/>
      <c r="N12" s="425">
        <v>0</v>
      </c>
      <c r="O12" s="924">
        <f t="shared" si="9"/>
        <v>0</v>
      </c>
      <c r="P12" s="425">
        <v>21</v>
      </c>
      <c r="Q12" s="924">
        <f t="shared" si="11"/>
        <v>3.7499999999999999E-2</v>
      </c>
      <c r="R12" s="444" t="s">
        <v>114</v>
      </c>
      <c r="S12" s="924"/>
      <c r="T12" s="444" t="s">
        <v>114</v>
      </c>
      <c r="U12" s="924"/>
      <c r="V12" s="434">
        <v>560</v>
      </c>
    </row>
    <row r="13" spans="1:24">
      <c r="A13" s="926" t="s">
        <v>561</v>
      </c>
      <c r="B13" s="436">
        <v>71</v>
      </c>
      <c r="C13" s="928">
        <f t="shared" si="0"/>
        <v>0.33177570093457942</v>
      </c>
      <c r="D13" s="436">
        <v>50</v>
      </c>
      <c r="E13" s="928">
        <f t="shared" si="1"/>
        <v>0.23364485981308411</v>
      </c>
      <c r="F13" s="445" t="s">
        <v>114</v>
      </c>
      <c r="G13" s="928"/>
      <c r="H13" s="436">
        <v>20</v>
      </c>
      <c r="I13" s="928">
        <f t="shared" si="3"/>
        <v>9.3457943925233641E-2</v>
      </c>
      <c r="J13" s="436">
        <v>16</v>
      </c>
      <c r="K13" s="928">
        <f t="shared" si="4"/>
        <v>7.476635514018691E-2</v>
      </c>
      <c r="L13" s="445" t="s">
        <v>114</v>
      </c>
      <c r="M13" s="932"/>
      <c r="N13" s="436">
        <v>0</v>
      </c>
      <c r="O13" s="928">
        <f t="shared" si="9"/>
        <v>0</v>
      </c>
      <c r="P13" s="436">
        <v>11</v>
      </c>
      <c r="Q13" s="928">
        <f t="shared" si="11"/>
        <v>5.1401869158878503E-2</v>
      </c>
      <c r="R13" s="436">
        <v>12</v>
      </c>
      <c r="S13" s="928">
        <f t="shared" ref="S13" si="13">R13/V13</f>
        <v>5.6074766355140186E-2</v>
      </c>
      <c r="T13" s="436">
        <v>0</v>
      </c>
      <c r="U13" s="928">
        <f t="shared" ref="U13" si="14">T13/V13</f>
        <v>0</v>
      </c>
      <c r="V13" s="438">
        <v>214</v>
      </c>
    </row>
    <row r="14" spans="1:24">
      <c r="A14" s="922" t="s">
        <v>545</v>
      </c>
      <c r="B14" s="425">
        <v>49</v>
      </c>
      <c r="C14" s="924">
        <f t="shared" si="0"/>
        <v>0.28160919540229884</v>
      </c>
      <c r="D14" s="425">
        <v>17</v>
      </c>
      <c r="E14" s="924">
        <f t="shared" si="1"/>
        <v>9.7701149425287362E-2</v>
      </c>
      <c r="F14" s="444" t="s">
        <v>114</v>
      </c>
      <c r="G14" s="924"/>
      <c r="H14" s="425">
        <v>15</v>
      </c>
      <c r="I14" s="924">
        <f t="shared" si="3"/>
        <v>8.6206896551724144E-2</v>
      </c>
      <c r="J14" s="425">
        <v>68</v>
      </c>
      <c r="K14" s="924">
        <f t="shared" si="4"/>
        <v>0.39080459770114945</v>
      </c>
      <c r="L14" s="444" t="s">
        <v>114</v>
      </c>
      <c r="M14" s="930"/>
      <c r="N14" s="425">
        <v>0</v>
      </c>
      <c r="O14" s="924">
        <f t="shared" si="9"/>
        <v>0</v>
      </c>
      <c r="P14" s="444" t="s">
        <v>114</v>
      </c>
      <c r="Q14" s="924"/>
      <c r="R14" s="444" t="s">
        <v>114</v>
      </c>
      <c r="S14" s="924"/>
      <c r="T14" s="444" t="s">
        <v>114</v>
      </c>
      <c r="U14" s="924"/>
      <c r="V14" s="434">
        <v>174</v>
      </c>
    </row>
    <row r="15" spans="1:24">
      <c r="A15" s="926" t="s">
        <v>562</v>
      </c>
      <c r="B15" s="436">
        <v>28</v>
      </c>
      <c r="C15" s="928">
        <f t="shared" si="0"/>
        <v>0.19858156028368795</v>
      </c>
      <c r="D15" s="436">
        <v>31</v>
      </c>
      <c r="E15" s="928">
        <f t="shared" si="1"/>
        <v>0.21985815602836881</v>
      </c>
      <c r="F15" s="445" t="s">
        <v>114</v>
      </c>
      <c r="G15" s="928"/>
      <c r="H15" s="436">
        <v>15</v>
      </c>
      <c r="I15" s="928">
        <f t="shared" si="3"/>
        <v>0.10638297872340426</v>
      </c>
      <c r="J15" s="436">
        <v>33</v>
      </c>
      <c r="K15" s="928">
        <f t="shared" si="4"/>
        <v>0.23404255319148937</v>
      </c>
      <c r="L15" s="445" t="s">
        <v>114</v>
      </c>
      <c r="M15" s="932"/>
      <c r="N15" s="436">
        <v>0</v>
      </c>
      <c r="O15" s="928">
        <f t="shared" si="9"/>
        <v>0</v>
      </c>
      <c r="P15" s="445" t="s">
        <v>114</v>
      </c>
      <c r="Q15" s="928"/>
      <c r="R15" s="445" t="s">
        <v>114</v>
      </c>
      <c r="S15" s="928"/>
      <c r="T15" s="445" t="s">
        <v>114</v>
      </c>
      <c r="U15" s="928"/>
      <c r="V15" s="438">
        <v>141</v>
      </c>
    </row>
    <row r="16" spans="1:24">
      <c r="A16" s="922" t="s">
        <v>547</v>
      </c>
      <c r="B16" s="425">
        <v>25</v>
      </c>
      <c r="C16" s="924">
        <f t="shared" si="0"/>
        <v>0.18115942028985507</v>
      </c>
      <c r="D16" s="425">
        <v>35</v>
      </c>
      <c r="E16" s="924">
        <f t="shared" si="1"/>
        <v>0.25362318840579712</v>
      </c>
      <c r="F16" s="444" t="s">
        <v>114</v>
      </c>
      <c r="G16" s="924"/>
      <c r="H16" s="425">
        <v>24</v>
      </c>
      <c r="I16" s="924">
        <f t="shared" si="3"/>
        <v>0.17391304347826086</v>
      </c>
      <c r="J16" s="425">
        <v>30</v>
      </c>
      <c r="K16" s="924">
        <f t="shared" si="4"/>
        <v>0.21739130434782608</v>
      </c>
      <c r="L16" s="444" t="s">
        <v>114</v>
      </c>
      <c r="M16" s="933"/>
      <c r="N16" s="425">
        <v>0</v>
      </c>
      <c r="O16" s="924">
        <f t="shared" si="9"/>
        <v>0</v>
      </c>
      <c r="P16" s="444" t="s">
        <v>114</v>
      </c>
      <c r="Q16" s="924"/>
      <c r="R16" s="444" t="s">
        <v>114</v>
      </c>
      <c r="S16" s="924"/>
      <c r="T16" s="444" t="s">
        <v>114</v>
      </c>
      <c r="U16" s="924"/>
      <c r="V16" s="434">
        <v>138</v>
      </c>
    </row>
    <row r="17" spans="1:24">
      <c r="A17" s="926" t="s">
        <v>563</v>
      </c>
      <c r="B17" s="436">
        <v>16</v>
      </c>
      <c r="C17" s="928">
        <f t="shared" si="0"/>
        <v>0.1797752808988764</v>
      </c>
      <c r="D17" s="436">
        <v>13</v>
      </c>
      <c r="E17" s="928">
        <f t="shared" si="1"/>
        <v>0.14606741573033707</v>
      </c>
      <c r="F17" s="445" t="s">
        <v>114</v>
      </c>
      <c r="G17" s="928"/>
      <c r="H17" s="436">
        <v>12</v>
      </c>
      <c r="I17" s="928">
        <f t="shared" si="3"/>
        <v>0.1348314606741573</v>
      </c>
      <c r="J17" s="436">
        <v>28</v>
      </c>
      <c r="K17" s="928">
        <f t="shared" si="4"/>
        <v>0.3146067415730337</v>
      </c>
      <c r="L17" s="445" t="s">
        <v>114</v>
      </c>
      <c r="M17" s="928"/>
      <c r="N17" s="436">
        <v>0</v>
      </c>
      <c r="O17" s="928">
        <f t="shared" si="9"/>
        <v>0</v>
      </c>
      <c r="P17" s="445" t="s">
        <v>114</v>
      </c>
      <c r="Q17" s="928"/>
      <c r="R17" s="445" t="s">
        <v>114</v>
      </c>
      <c r="S17" s="928"/>
      <c r="T17" s="445" t="s">
        <v>114</v>
      </c>
      <c r="U17" s="928"/>
      <c r="V17" s="438">
        <v>89</v>
      </c>
    </row>
    <row r="18" spans="1:24">
      <c r="A18" s="922" t="s">
        <v>564</v>
      </c>
      <c r="B18" s="425">
        <v>26</v>
      </c>
      <c r="C18" s="924">
        <f t="shared" si="0"/>
        <v>0.24761904761904763</v>
      </c>
      <c r="D18" s="444" t="s">
        <v>114</v>
      </c>
      <c r="E18" s="924"/>
      <c r="F18" s="425">
        <v>11</v>
      </c>
      <c r="G18" s="924">
        <f t="shared" ref="G18" si="15">F18/V18</f>
        <v>0.10476190476190476</v>
      </c>
      <c r="H18" s="425">
        <v>16</v>
      </c>
      <c r="I18" s="924">
        <f t="shared" si="3"/>
        <v>0.15238095238095239</v>
      </c>
      <c r="J18" s="425">
        <v>31</v>
      </c>
      <c r="K18" s="924">
        <f t="shared" si="4"/>
        <v>0.29523809523809524</v>
      </c>
      <c r="L18" s="425">
        <v>0</v>
      </c>
      <c r="M18" s="930">
        <f t="shared" ref="M18" si="16">L18/V18</f>
        <v>0</v>
      </c>
      <c r="N18" s="425">
        <v>0</v>
      </c>
      <c r="O18" s="924">
        <f t="shared" si="9"/>
        <v>0</v>
      </c>
      <c r="P18" s="444" t="s">
        <v>114</v>
      </c>
      <c r="Q18" s="924"/>
      <c r="R18" s="444" t="s">
        <v>114</v>
      </c>
      <c r="S18" s="924"/>
      <c r="T18" s="425">
        <v>0</v>
      </c>
      <c r="U18" s="924">
        <f t="shared" ref="U18:U23" si="17">T18/V18</f>
        <v>0</v>
      </c>
      <c r="V18" s="434">
        <v>105</v>
      </c>
    </row>
    <row r="19" spans="1:24">
      <c r="A19" s="926" t="s">
        <v>565</v>
      </c>
      <c r="B19" s="436">
        <v>76</v>
      </c>
      <c r="C19" s="928">
        <f t="shared" si="0"/>
        <v>0.43678160919540232</v>
      </c>
      <c r="D19" s="436">
        <v>21</v>
      </c>
      <c r="E19" s="928">
        <f t="shared" si="1"/>
        <v>0.1206896551724138</v>
      </c>
      <c r="F19" s="445" t="s">
        <v>114</v>
      </c>
      <c r="G19" s="928"/>
      <c r="H19" s="436">
        <v>10</v>
      </c>
      <c r="I19" s="928">
        <f t="shared" si="3"/>
        <v>5.7471264367816091E-2</v>
      </c>
      <c r="J19" s="436">
        <v>23</v>
      </c>
      <c r="K19" s="928">
        <f t="shared" si="4"/>
        <v>0.13218390804597702</v>
      </c>
      <c r="L19" s="445" t="s">
        <v>114</v>
      </c>
      <c r="M19" s="1486"/>
      <c r="N19" s="436">
        <v>0</v>
      </c>
      <c r="O19" s="928">
        <f>N19/V19</f>
        <v>0</v>
      </c>
      <c r="P19" s="445" t="s">
        <v>114</v>
      </c>
      <c r="Q19" s="928"/>
      <c r="R19" s="445" t="s">
        <v>114</v>
      </c>
      <c r="S19" s="928"/>
      <c r="T19" s="445" t="s">
        <v>114</v>
      </c>
      <c r="U19" s="928"/>
      <c r="V19" s="438">
        <v>174</v>
      </c>
    </row>
    <row r="20" spans="1:24">
      <c r="A20" s="922" t="s">
        <v>566</v>
      </c>
      <c r="B20" s="425">
        <v>61</v>
      </c>
      <c r="C20" s="924">
        <f t="shared" si="0"/>
        <v>0.34463276836158191</v>
      </c>
      <c r="D20" s="444" t="s">
        <v>114</v>
      </c>
      <c r="E20" s="924"/>
      <c r="F20" s="425">
        <v>14</v>
      </c>
      <c r="G20" s="924">
        <f t="shared" ref="G20:G23" si="18">F20/V20</f>
        <v>7.909604519774012E-2</v>
      </c>
      <c r="H20" s="425">
        <v>13</v>
      </c>
      <c r="I20" s="924">
        <f t="shared" si="3"/>
        <v>7.3446327683615822E-2</v>
      </c>
      <c r="J20" s="425">
        <v>66</v>
      </c>
      <c r="K20" s="924">
        <f t="shared" si="4"/>
        <v>0.3728813559322034</v>
      </c>
      <c r="L20" s="444" t="s">
        <v>114</v>
      </c>
      <c r="M20" s="930"/>
      <c r="N20" s="425">
        <v>0</v>
      </c>
      <c r="O20" s="924">
        <f>N20/V20</f>
        <v>0</v>
      </c>
      <c r="P20" s="444" t="s">
        <v>114</v>
      </c>
      <c r="Q20" s="924"/>
      <c r="R20" s="444" t="s">
        <v>114</v>
      </c>
      <c r="S20" s="924"/>
      <c r="T20" s="425">
        <v>0</v>
      </c>
      <c r="U20" s="924">
        <f t="shared" si="17"/>
        <v>0</v>
      </c>
      <c r="V20" s="434">
        <v>177</v>
      </c>
    </row>
    <row r="21" spans="1:24">
      <c r="A21" s="926" t="s">
        <v>532</v>
      </c>
      <c r="B21" s="436">
        <v>70</v>
      </c>
      <c r="C21" s="928">
        <f t="shared" si="0"/>
        <v>0.10432190760059612</v>
      </c>
      <c r="D21" s="436">
        <v>163</v>
      </c>
      <c r="E21" s="928">
        <f t="shared" si="1"/>
        <v>0.24292101341281669</v>
      </c>
      <c r="F21" s="436">
        <v>21</v>
      </c>
      <c r="G21" s="928">
        <f t="shared" si="18"/>
        <v>3.129657228017884E-2</v>
      </c>
      <c r="H21" s="436">
        <v>164</v>
      </c>
      <c r="I21" s="928">
        <f t="shared" si="3"/>
        <v>0.24441132637853949</v>
      </c>
      <c r="J21" s="436">
        <v>75</v>
      </c>
      <c r="K21" s="928">
        <f t="shared" si="4"/>
        <v>0.11177347242921014</v>
      </c>
      <c r="L21" s="445" t="s">
        <v>114</v>
      </c>
      <c r="M21" s="934"/>
      <c r="N21" s="436">
        <v>0</v>
      </c>
      <c r="O21" s="928">
        <f>N21/V21</f>
        <v>0</v>
      </c>
      <c r="P21" s="436">
        <v>15</v>
      </c>
      <c r="Q21" s="928">
        <f t="shared" ref="Q21:Q23" si="19">P21/V21</f>
        <v>2.2354694485842028E-2</v>
      </c>
      <c r="R21" s="436">
        <v>110</v>
      </c>
      <c r="S21" s="928">
        <f t="shared" ref="S21:S23" si="20">R21/V21</f>
        <v>0.16393442622950818</v>
      </c>
      <c r="T21" s="436">
        <v>15</v>
      </c>
      <c r="U21" s="928">
        <f t="shared" si="17"/>
        <v>2.2354694485842028E-2</v>
      </c>
      <c r="V21" s="438">
        <v>671</v>
      </c>
    </row>
    <row r="22" spans="1:24" ht="14.5" thickBot="1">
      <c r="A22" s="922" t="s">
        <v>567</v>
      </c>
      <c r="B22" s="1487">
        <v>519</v>
      </c>
      <c r="C22" s="939">
        <f t="shared" si="0"/>
        <v>0.24207089552238806</v>
      </c>
      <c r="D22" s="942">
        <v>355</v>
      </c>
      <c r="E22" s="939">
        <f t="shared" si="1"/>
        <v>0.16557835820895522</v>
      </c>
      <c r="F22" s="942">
        <v>91</v>
      </c>
      <c r="G22" s="939">
        <f t="shared" si="18"/>
        <v>4.2444029850746266E-2</v>
      </c>
      <c r="H22" s="942">
        <v>274</v>
      </c>
      <c r="I22" s="939">
        <f t="shared" si="3"/>
        <v>0.12779850746268656</v>
      </c>
      <c r="J22" s="942">
        <v>622</v>
      </c>
      <c r="K22" s="941">
        <f t="shared" si="4"/>
        <v>0.29011194029850745</v>
      </c>
      <c r="L22" s="942">
        <v>22</v>
      </c>
      <c r="M22" s="939">
        <f t="shared" ref="M22:M23" si="21">L22/V22</f>
        <v>1.0261194029850746E-2</v>
      </c>
      <c r="N22" s="942">
        <v>0</v>
      </c>
      <c r="O22" s="939">
        <f t="shared" ref="O22:O23" si="22">N22/V22</f>
        <v>0</v>
      </c>
      <c r="P22" s="942">
        <v>76</v>
      </c>
      <c r="Q22" s="939">
        <f t="shared" si="19"/>
        <v>3.5447761194029849E-2</v>
      </c>
      <c r="R22" s="942">
        <v>76</v>
      </c>
      <c r="S22" s="939">
        <f t="shared" si="20"/>
        <v>3.5447761194029849E-2</v>
      </c>
      <c r="T22" s="942">
        <v>27</v>
      </c>
      <c r="U22" s="939">
        <f t="shared" si="17"/>
        <v>1.2593283582089552E-2</v>
      </c>
      <c r="V22" s="1488">
        <v>2144</v>
      </c>
    </row>
    <row r="23" spans="1:24">
      <c r="A23" s="1489" t="s">
        <v>115</v>
      </c>
      <c r="B23" s="944">
        <v>3000</v>
      </c>
      <c r="C23" s="928">
        <f t="shared" si="0"/>
        <v>0.2329735186767104</v>
      </c>
      <c r="D23" s="944">
        <v>2283</v>
      </c>
      <c r="E23" s="928">
        <f t="shared" si="1"/>
        <v>0.17729284771297663</v>
      </c>
      <c r="F23" s="944">
        <v>668</v>
      </c>
      <c r="G23" s="928">
        <f t="shared" si="18"/>
        <v>5.1875436825347516E-2</v>
      </c>
      <c r="H23" s="944">
        <v>1884</v>
      </c>
      <c r="I23" s="928">
        <f t="shared" si="3"/>
        <v>0.14630736972897415</v>
      </c>
      <c r="J23" s="944">
        <v>3147</v>
      </c>
      <c r="K23" s="928">
        <f t="shared" si="4"/>
        <v>0.24438922109186922</v>
      </c>
      <c r="L23" s="944">
        <v>129</v>
      </c>
      <c r="M23" s="928">
        <f t="shared" si="21"/>
        <v>1.0017861303098547E-2</v>
      </c>
      <c r="N23" s="944">
        <v>0</v>
      </c>
      <c r="O23" s="928">
        <f t="shared" si="22"/>
        <v>0</v>
      </c>
      <c r="P23" s="944">
        <v>390</v>
      </c>
      <c r="Q23" s="928">
        <f t="shared" si="19"/>
        <v>3.0286557427972354E-2</v>
      </c>
      <c r="R23" s="944">
        <v>618</v>
      </c>
      <c r="S23" s="928">
        <f t="shared" si="20"/>
        <v>4.7992544847402348E-2</v>
      </c>
      <c r="T23" s="944">
        <v>173</v>
      </c>
      <c r="U23" s="928">
        <f t="shared" si="17"/>
        <v>1.3434806243690301E-2</v>
      </c>
      <c r="V23" s="1490">
        <v>12877</v>
      </c>
    </row>
    <row r="24" spans="1:24">
      <c r="A24" s="3173" t="s">
        <v>184</v>
      </c>
      <c r="B24" s="3174"/>
      <c r="C24" s="3174"/>
      <c r="D24" s="3174"/>
      <c r="E24" s="3174"/>
      <c r="F24" s="3174"/>
      <c r="G24" s="3174"/>
      <c r="H24" s="3174"/>
      <c r="I24" s="3174"/>
      <c r="J24" s="3174"/>
      <c r="K24" s="3174"/>
      <c r="L24" s="3174"/>
      <c r="M24" s="3174"/>
      <c r="N24" s="3174"/>
      <c r="O24" s="3174"/>
      <c r="P24" s="3174"/>
      <c r="Q24" s="3174"/>
      <c r="R24" s="3174"/>
      <c r="S24" s="3174"/>
      <c r="T24" s="3174"/>
      <c r="U24" s="3174"/>
      <c r="V24" s="3175"/>
    </row>
    <row r="26" spans="1:24">
      <c r="A26" s="2780" t="s">
        <v>535</v>
      </c>
      <c r="B26" s="2780"/>
      <c r="C26" s="2780"/>
      <c r="D26" s="2780"/>
      <c r="E26" s="2780"/>
      <c r="F26" s="2780"/>
      <c r="G26" s="2780"/>
      <c r="H26" s="2780"/>
      <c r="I26" s="2780"/>
      <c r="J26" s="2780"/>
      <c r="K26" s="2780"/>
      <c r="L26" s="2780"/>
      <c r="M26" s="2780"/>
      <c r="N26" s="2780"/>
      <c r="O26" s="2780"/>
      <c r="P26" s="2780"/>
      <c r="Q26" s="2780"/>
      <c r="R26" s="2780"/>
      <c r="S26" s="2780"/>
      <c r="T26" s="2780"/>
      <c r="U26" s="2780"/>
      <c r="V26" s="2780"/>
    </row>
    <row r="29" spans="1:24" ht="25">
      <c r="A29" s="2453" t="s">
        <v>553</v>
      </c>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64"/>
    </row>
    <row r="31" spans="1:24" ht="20">
      <c r="A31" s="3184" t="s">
        <v>554</v>
      </c>
      <c r="B31" s="3179" t="s">
        <v>397</v>
      </c>
      <c r="C31" s="3180"/>
      <c r="D31" s="3180"/>
      <c r="E31" s="3180"/>
      <c r="F31" s="3180"/>
      <c r="G31" s="3180"/>
      <c r="H31" s="3180"/>
      <c r="I31" s="3180"/>
      <c r="J31" s="3180"/>
      <c r="K31" s="3180"/>
      <c r="L31" s="3180"/>
      <c r="M31" s="3180"/>
      <c r="N31" s="3180"/>
      <c r="O31" s="3180"/>
      <c r="P31" s="3180"/>
      <c r="Q31" s="3180"/>
      <c r="R31" s="3180"/>
      <c r="S31" s="3180"/>
      <c r="T31" s="3180"/>
      <c r="U31" s="3181"/>
      <c r="V31" s="3182" t="s">
        <v>115</v>
      </c>
      <c r="W31" s="40"/>
      <c r="X31" s="29"/>
    </row>
    <row r="32" spans="1:24" ht="32.5">
      <c r="A32" s="3185"/>
      <c r="B32" s="2569" t="s">
        <v>89</v>
      </c>
      <c r="C32" s="2536"/>
      <c r="D32" s="2569" t="s">
        <v>85</v>
      </c>
      <c r="E32" s="2536"/>
      <c r="F32" s="2569" t="s">
        <v>90</v>
      </c>
      <c r="G32" s="2536"/>
      <c r="H32" s="2569" t="s">
        <v>91</v>
      </c>
      <c r="I32" s="2536"/>
      <c r="J32" s="2569" t="s">
        <v>92</v>
      </c>
      <c r="K32" s="2536"/>
      <c r="L32" s="2569" t="s">
        <v>93</v>
      </c>
      <c r="M32" s="2536"/>
      <c r="N32" s="2569" t="s">
        <v>94</v>
      </c>
      <c r="O32" s="2536"/>
      <c r="P32" s="2569" t="s">
        <v>95</v>
      </c>
      <c r="Q32" s="2536"/>
      <c r="R32" s="2569" t="s">
        <v>96</v>
      </c>
      <c r="S32" s="2536"/>
      <c r="T32" s="2569" t="s">
        <v>97</v>
      </c>
      <c r="U32" s="2536"/>
      <c r="V32" s="2956"/>
      <c r="W32" s="65"/>
      <c r="X32" s="65"/>
    </row>
    <row r="33" spans="1:24" s="6" customFormat="1" ht="20">
      <c r="A33" s="3186"/>
      <c r="B33" s="920" t="s">
        <v>112</v>
      </c>
      <c r="C33" s="921" t="s">
        <v>555</v>
      </c>
      <c r="D33" s="920" t="s">
        <v>112</v>
      </c>
      <c r="E33" s="921" t="s">
        <v>555</v>
      </c>
      <c r="F33" s="920" t="s">
        <v>112</v>
      </c>
      <c r="G33" s="921" t="s">
        <v>555</v>
      </c>
      <c r="H33" s="920" t="s">
        <v>112</v>
      </c>
      <c r="I33" s="921" t="s">
        <v>555</v>
      </c>
      <c r="J33" s="920" t="s">
        <v>112</v>
      </c>
      <c r="K33" s="921" t="s">
        <v>555</v>
      </c>
      <c r="L33" s="920" t="s">
        <v>112</v>
      </c>
      <c r="M33" s="921" t="s">
        <v>555</v>
      </c>
      <c r="N33" s="920" t="s">
        <v>112</v>
      </c>
      <c r="O33" s="921" t="s">
        <v>555</v>
      </c>
      <c r="P33" s="920" t="s">
        <v>112</v>
      </c>
      <c r="Q33" s="921" t="s">
        <v>555</v>
      </c>
      <c r="R33" s="920" t="s">
        <v>112</v>
      </c>
      <c r="S33" s="921" t="s">
        <v>555</v>
      </c>
      <c r="T33" s="920" t="s">
        <v>112</v>
      </c>
      <c r="U33" s="921" t="s">
        <v>555</v>
      </c>
      <c r="V33" s="3183"/>
      <c r="W33" s="40"/>
      <c r="X33" s="29"/>
    </row>
    <row r="34" spans="1:24">
      <c r="A34" s="922" t="s">
        <v>556</v>
      </c>
      <c r="B34" s="923">
        <v>866</v>
      </c>
      <c r="C34" s="924">
        <f>B34/V34</f>
        <v>0.23418063818280152</v>
      </c>
      <c r="D34" s="925">
        <v>704</v>
      </c>
      <c r="E34" s="924">
        <f>D34/V34</f>
        <v>0.1903731746890211</v>
      </c>
      <c r="F34" s="925">
        <v>198</v>
      </c>
      <c r="G34" s="924">
        <f>F34/V34</f>
        <v>5.3542455381287185E-2</v>
      </c>
      <c r="H34" s="925">
        <v>550</v>
      </c>
      <c r="I34" s="924">
        <f>H34/V34</f>
        <v>0.14872904272579773</v>
      </c>
      <c r="J34" s="925">
        <v>931</v>
      </c>
      <c r="K34" s="924">
        <f>J34/V34</f>
        <v>0.25175770686857762</v>
      </c>
      <c r="L34" s="925">
        <v>38</v>
      </c>
      <c r="M34" s="924">
        <f>L34/V34</f>
        <v>1.0275824770146024E-2</v>
      </c>
      <c r="N34" s="925">
        <v>21</v>
      </c>
      <c r="O34" s="924">
        <f>N34/V34</f>
        <v>5.6787452677122766E-3</v>
      </c>
      <c r="P34" s="925">
        <v>87</v>
      </c>
      <c r="Q34" s="924">
        <f>P34/V34</f>
        <v>2.3526230394808004E-2</v>
      </c>
      <c r="R34" s="925">
        <v>148</v>
      </c>
      <c r="S34" s="924">
        <f>R34/V34</f>
        <v>4.0021633315305567E-2</v>
      </c>
      <c r="T34" s="925">
        <v>38</v>
      </c>
      <c r="U34" s="924">
        <f>T34/V34</f>
        <v>1.0275824770146024E-2</v>
      </c>
      <c r="V34" s="425">
        <v>3698</v>
      </c>
    </row>
    <row r="35" spans="1:24">
      <c r="A35" s="926" t="s">
        <v>557</v>
      </c>
      <c r="B35" s="927">
        <v>662</v>
      </c>
      <c r="C35" s="928">
        <f t="shared" ref="C35:C51" si="23">B35/V35</f>
        <v>0.26715092816787733</v>
      </c>
      <c r="D35" s="929">
        <v>451</v>
      </c>
      <c r="E35" s="928">
        <f t="shared" ref="E35:E51" si="24">D35/V35</f>
        <v>0.18200161420500405</v>
      </c>
      <c r="F35" s="929">
        <v>142</v>
      </c>
      <c r="G35" s="928">
        <f t="shared" ref="G35:G51" si="25">F35/V35</f>
        <v>5.7304277643260695E-2</v>
      </c>
      <c r="H35" s="929">
        <v>350</v>
      </c>
      <c r="I35" s="928">
        <f t="shared" ref="I35:I51" si="26">H35/V35</f>
        <v>0.14124293785310735</v>
      </c>
      <c r="J35" s="929">
        <v>569</v>
      </c>
      <c r="K35" s="928">
        <f t="shared" ref="K35:K51" si="27">J35/V35</f>
        <v>0.22962066182405166</v>
      </c>
      <c r="L35" s="929">
        <v>25</v>
      </c>
      <c r="M35" s="928">
        <f t="shared" ref="M35:M36" si="28">L35/V35</f>
        <v>1.0088781275221953E-2</v>
      </c>
      <c r="N35" s="929">
        <v>18</v>
      </c>
      <c r="O35" s="928">
        <f>N35/V35</f>
        <v>7.2639225181598066E-3</v>
      </c>
      <c r="P35" s="929">
        <v>66</v>
      </c>
      <c r="Q35" s="928">
        <f t="shared" ref="Q35:Q51" si="29">P35/V35</f>
        <v>2.6634382566585957E-2</v>
      </c>
      <c r="R35" s="929">
        <v>104</v>
      </c>
      <c r="S35" s="928">
        <f t="shared" ref="S35:S51" si="30">R35/V35</f>
        <v>4.1969330104923326E-2</v>
      </c>
      <c r="T35" s="929">
        <v>38</v>
      </c>
      <c r="U35" s="928">
        <f t="shared" ref="U35:U51" si="31">T35/V35</f>
        <v>1.5334947538337369E-2</v>
      </c>
      <c r="V35" s="436">
        <v>2478</v>
      </c>
    </row>
    <row r="36" spans="1:24">
      <c r="A36" s="922" t="s">
        <v>539</v>
      </c>
      <c r="B36" s="923">
        <v>147</v>
      </c>
      <c r="C36" s="924">
        <f t="shared" si="23"/>
        <v>0.21842496285289748</v>
      </c>
      <c r="D36" s="925">
        <v>168</v>
      </c>
      <c r="E36" s="924">
        <f t="shared" si="24"/>
        <v>0.24962852897473997</v>
      </c>
      <c r="F36" s="925">
        <v>26</v>
      </c>
      <c r="G36" s="924">
        <f t="shared" si="25"/>
        <v>3.8632986627043092E-2</v>
      </c>
      <c r="H36" s="925">
        <v>81</v>
      </c>
      <c r="I36" s="924">
        <f t="shared" si="26"/>
        <v>0.12035661218424963</v>
      </c>
      <c r="J36" s="925">
        <v>104</v>
      </c>
      <c r="K36" s="924">
        <f t="shared" si="27"/>
        <v>0.15453194650817237</v>
      </c>
      <c r="L36" s="925">
        <v>15</v>
      </c>
      <c r="M36" s="924">
        <f t="shared" si="28"/>
        <v>2.2288261515601784E-2</v>
      </c>
      <c r="N36" s="925" t="s">
        <v>114</v>
      </c>
      <c r="O36" s="930"/>
      <c r="P36" s="925">
        <v>28</v>
      </c>
      <c r="Q36" s="924">
        <f t="shared" si="29"/>
        <v>4.1604754829123326E-2</v>
      </c>
      <c r="R36" s="925">
        <v>41</v>
      </c>
      <c r="S36" s="924">
        <f t="shared" si="30"/>
        <v>6.0921248142644872E-2</v>
      </c>
      <c r="T36" s="925">
        <v>14</v>
      </c>
      <c r="U36" s="924">
        <f t="shared" si="31"/>
        <v>2.0802377414561663E-2</v>
      </c>
      <c r="V36" s="425">
        <v>673</v>
      </c>
    </row>
    <row r="37" spans="1:24">
      <c r="A37" s="926" t="s">
        <v>540</v>
      </c>
      <c r="B37" s="927">
        <v>44</v>
      </c>
      <c r="C37" s="928">
        <f t="shared" si="23"/>
        <v>0.18410041841004185</v>
      </c>
      <c r="D37" s="929">
        <v>29</v>
      </c>
      <c r="E37" s="928">
        <f t="shared" si="24"/>
        <v>0.12133891213389121</v>
      </c>
      <c r="F37" s="929">
        <v>20</v>
      </c>
      <c r="G37" s="928">
        <f t="shared" si="25"/>
        <v>8.3682008368200833E-2</v>
      </c>
      <c r="H37" s="929">
        <v>44</v>
      </c>
      <c r="I37" s="928">
        <f t="shared" si="26"/>
        <v>0.18410041841004185</v>
      </c>
      <c r="J37" s="929">
        <v>69</v>
      </c>
      <c r="K37" s="928">
        <f t="shared" si="27"/>
        <v>0.28870292887029286</v>
      </c>
      <c r="L37" s="929" t="s">
        <v>240</v>
      </c>
      <c r="M37" s="931"/>
      <c r="N37" s="929" t="s">
        <v>240</v>
      </c>
      <c r="O37" s="932"/>
      <c r="P37" s="929">
        <v>10</v>
      </c>
      <c r="Q37" s="928">
        <f t="shared" si="29"/>
        <v>4.1841004184100417E-2</v>
      </c>
      <c r="R37" s="929">
        <v>10</v>
      </c>
      <c r="S37" s="928">
        <f t="shared" si="30"/>
        <v>4.1841004184100417E-2</v>
      </c>
      <c r="T37" s="929" t="s">
        <v>114</v>
      </c>
      <c r="U37" s="928"/>
      <c r="V37" s="436">
        <v>239</v>
      </c>
    </row>
    <row r="38" spans="1:24">
      <c r="A38" s="922" t="s">
        <v>558</v>
      </c>
      <c r="B38" s="923">
        <v>122</v>
      </c>
      <c r="C38" s="924">
        <f t="shared" si="23"/>
        <v>0.32795698924731181</v>
      </c>
      <c r="D38" s="925">
        <v>68</v>
      </c>
      <c r="E38" s="924">
        <f t="shared" si="24"/>
        <v>0.18279569892473119</v>
      </c>
      <c r="F38" s="925" t="s">
        <v>114</v>
      </c>
      <c r="G38" s="924"/>
      <c r="H38" s="925">
        <v>63</v>
      </c>
      <c r="I38" s="924">
        <f t="shared" si="26"/>
        <v>0.16935483870967741</v>
      </c>
      <c r="J38" s="925">
        <v>76</v>
      </c>
      <c r="K38" s="924">
        <f t="shared" si="27"/>
        <v>0.20430107526881722</v>
      </c>
      <c r="L38" s="925" t="s">
        <v>114</v>
      </c>
      <c r="M38" s="930"/>
      <c r="N38" s="925" t="s">
        <v>114</v>
      </c>
      <c r="O38" s="930"/>
      <c r="P38" s="925" t="s">
        <v>114</v>
      </c>
      <c r="Q38" s="924"/>
      <c r="R38" s="925" t="s">
        <v>114</v>
      </c>
      <c r="S38" s="924"/>
      <c r="T38" s="925">
        <v>0</v>
      </c>
      <c r="U38" s="924">
        <f t="shared" si="31"/>
        <v>0</v>
      </c>
      <c r="V38" s="425">
        <v>372</v>
      </c>
    </row>
    <row r="39" spans="1:24">
      <c r="A39" s="926" t="s">
        <v>559</v>
      </c>
      <c r="B39" s="927">
        <v>50</v>
      </c>
      <c r="C39" s="928">
        <f t="shared" si="23"/>
        <v>0.14792899408284024</v>
      </c>
      <c r="D39" s="929">
        <v>79</v>
      </c>
      <c r="E39" s="928">
        <f t="shared" si="24"/>
        <v>0.23372781065088757</v>
      </c>
      <c r="F39" s="929">
        <v>12</v>
      </c>
      <c r="G39" s="928">
        <f t="shared" si="25"/>
        <v>3.5502958579881658E-2</v>
      </c>
      <c r="H39" s="929">
        <v>57</v>
      </c>
      <c r="I39" s="928">
        <f t="shared" si="26"/>
        <v>0.16863905325443787</v>
      </c>
      <c r="J39" s="929">
        <v>77</v>
      </c>
      <c r="K39" s="928">
        <f t="shared" si="27"/>
        <v>0.22781065088757396</v>
      </c>
      <c r="L39" s="929" t="s">
        <v>240</v>
      </c>
      <c r="M39" s="931"/>
      <c r="N39" s="929" t="s">
        <v>240</v>
      </c>
      <c r="O39" s="931"/>
      <c r="P39" s="929" t="s">
        <v>240</v>
      </c>
      <c r="Q39" s="928"/>
      <c r="R39" s="929">
        <v>35</v>
      </c>
      <c r="S39" s="928">
        <f t="shared" si="30"/>
        <v>0.10355029585798817</v>
      </c>
      <c r="T39" s="929" t="s">
        <v>240</v>
      </c>
      <c r="U39" s="928"/>
      <c r="V39" s="436">
        <v>338</v>
      </c>
    </row>
    <row r="40" spans="1:24">
      <c r="A40" s="922" t="s">
        <v>560</v>
      </c>
      <c r="B40" s="923">
        <v>123</v>
      </c>
      <c r="C40" s="924">
        <f t="shared" si="23"/>
        <v>0.2188612099644128</v>
      </c>
      <c r="D40" s="925">
        <v>59</v>
      </c>
      <c r="E40" s="924">
        <f t="shared" si="24"/>
        <v>0.10498220640569395</v>
      </c>
      <c r="F40" s="925">
        <v>38</v>
      </c>
      <c r="G40" s="924">
        <f t="shared" si="25"/>
        <v>6.7615658362989328E-2</v>
      </c>
      <c r="H40" s="925">
        <v>60</v>
      </c>
      <c r="I40" s="924">
        <f t="shared" si="26"/>
        <v>0.10676156583629894</v>
      </c>
      <c r="J40" s="925">
        <v>235</v>
      </c>
      <c r="K40" s="924">
        <f t="shared" si="27"/>
        <v>0.4181494661921708</v>
      </c>
      <c r="L40" s="925" t="s">
        <v>114</v>
      </c>
      <c r="M40" s="930"/>
      <c r="N40" s="925" t="s">
        <v>114</v>
      </c>
      <c r="O40" s="924"/>
      <c r="P40" s="925">
        <v>14</v>
      </c>
      <c r="Q40" s="924">
        <f t="shared" si="29"/>
        <v>2.491103202846975E-2</v>
      </c>
      <c r="R40" s="925" t="s">
        <v>114</v>
      </c>
      <c r="S40" s="924"/>
      <c r="T40" s="925">
        <v>12</v>
      </c>
      <c r="U40" s="924">
        <f t="shared" si="31"/>
        <v>2.1352313167259787E-2</v>
      </c>
      <c r="V40" s="425">
        <v>562</v>
      </c>
    </row>
    <row r="41" spans="1:24">
      <c r="A41" s="926" t="s">
        <v>561</v>
      </c>
      <c r="B41" s="927">
        <v>56</v>
      </c>
      <c r="C41" s="928">
        <f t="shared" si="23"/>
        <v>0.30434782608695654</v>
      </c>
      <c r="D41" s="929">
        <v>50</v>
      </c>
      <c r="E41" s="928">
        <f t="shared" si="24"/>
        <v>0.27173913043478259</v>
      </c>
      <c r="F41" s="929" t="s">
        <v>240</v>
      </c>
      <c r="G41" s="928"/>
      <c r="H41" s="929">
        <v>14</v>
      </c>
      <c r="I41" s="928">
        <f t="shared" si="26"/>
        <v>7.6086956521739135E-2</v>
      </c>
      <c r="J41" s="929">
        <v>23</v>
      </c>
      <c r="K41" s="928">
        <f t="shared" si="27"/>
        <v>0.125</v>
      </c>
      <c r="L41" s="929" t="s">
        <v>240</v>
      </c>
      <c r="M41" s="932"/>
      <c r="N41" s="929" t="s">
        <v>240</v>
      </c>
      <c r="O41" s="932"/>
      <c r="P41" s="929" t="s">
        <v>240</v>
      </c>
      <c r="Q41" s="928"/>
      <c r="R41" s="929">
        <v>10</v>
      </c>
      <c r="S41" s="928">
        <f t="shared" si="30"/>
        <v>5.434782608695652E-2</v>
      </c>
      <c r="T41" s="929" t="s">
        <v>240</v>
      </c>
      <c r="U41" s="928"/>
      <c r="V41" s="436">
        <v>184</v>
      </c>
    </row>
    <row r="42" spans="1:24">
      <c r="A42" s="922" t="s">
        <v>545</v>
      </c>
      <c r="B42" s="923">
        <v>44</v>
      </c>
      <c r="C42" s="924">
        <f t="shared" si="23"/>
        <v>0.26666666666666666</v>
      </c>
      <c r="D42" s="925">
        <v>18</v>
      </c>
      <c r="E42" s="924">
        <f t="shared" si="24"/>
        <v>0.10909090909090909</v>
      </c>
      <c r="F42" s="925" t="s">
        <v>240</v>
      </c>
      <c r="G42" s="924"/>
      <c r="H42" s="925">
        <v>17</v>
      </c>
      <c r="I42" s="924">
        <f t="shared" si="26"/>
        <v>0.10303030303030303</v>
      </c>
      <c r="J42" s="925">
        <v>58</v>
      </c>
      <c r="K42" s="924">
        <f t="shared" si="27"/>
        <v>0.3515151515151515</v>
      </c>
      <c r="L42" s="925">
        <v>0</v>
      </c>
      <c r="M42" s="924">
        <f>L42/V42</f>
        <v>0</v>
      </c>
      <c r="N42" s="925" t="s">
        <v>114</v>
      </c>
      <c r="O42" s="930"/>
      <c r="P42" s="925" t="s">
        <v>114</v>
      </c>
      <c r="Q42" s="924"/>
      <c r="R42" s="925" t="s">
        <v>114</v>
      </c>
      <c r="S42" s="924"/>
      <c r="T42" s="925" t="s">
        <v>114</v>
      </c>
      <c r="U42" s="924"/>
      <c r="V42" s="425">
        <v>165</v>
      </c>
    </row>
    <row r="43" spans="1:24">
      <c r="A43" s="926" t="s">
        <v>562</v>
      </c>
      <c r="B43" s="927">
        <v>24</v>
      </c>
      <c r="C43" s="928">
        <f t="shared" si="23"/>
        <v>0.17142857142857143</v>
      </c>
      <c r="D43" s="929">
        <v>19</v>
      </c>
      <c r="E43" s="928">
        <f t="shared" si="24"/>
        <v>0.1357142857142857</v>
      </c>
      <c r="F43" s="929">
        <v>11</v>
      </c>
      <c r="G43" s="928">
        <f t="shared" si="25"/>
        <v>7.857142857142857E-2</v>
      </c>
      <c r="H43" s="929">
        <v>19</v>
      </c>
      <c r="I43" s="928">
        <f t="shared" si="26"/>
        <v>0.1357142857142857</v>
      </c>
      <c r="J43" s="929">
        <v>45</v>
      </c>
      <c r="K43" s="928">
        <f t="shared" si="27"/>
        <v>0.32142857142857145</v>
      </c>
      <c r="L43" s="929" t="s">
        <v>240</v>
      </c>
      <c r="M43" s="932"/>
      <c r="N43" s="929" t="s">
        <v>240</v>
      </c>
      <c r="O43" s="931"/>
      <c r="P43" s="929" t="s">
        <v>240</v>
      </c>
      <c r="Q43" s="928"/>
      <c r="R43" s="929" t="s">
        <v>240</v>
      </c>
      <c r="S43" s="928"/>
      <c r="T43" s="929">
        <v>0</v>
      </c>
      <c r="U43" s="928">
        <f t="shared" si="31"/>
        <v>0</v>
      </c>
      <c r="V43" s="436">
        <v>140</v>
      </c>
    </row>
    <row r="44" spans="1:24">
      <c r="A44" s="922" t="s">
        <v>547</v>
      </c>
      <c r="B44" s="923">
        <v>18</v>
      </c>
      <c r="C44" s="924">
        <f t="shared" si="23"/>
        <v>0.140625</v>
      </c>
      <c r="D44" s="925">
        <v>22</v>
      </c>
      <c r="E44" s="924">
        <f t="shared" si="24"/>
        <v>0.171875</v>
      </c>
      <c r="F44" s="925" t="s">
        <v>114</v>
      </c>
      <c r="G44" s="924"/>
      <c r="H44" s="925">
        <v>20</v>
      </c>
      <c r="I44" s="924">
        <f t="shared" si="26"/>
        <v>0.15625</v>
      </c>
      <c r="J44" s="925">
        <v>32</v>
      </c>
      <c r="K44" s="924">
        <f t="shared" si="27"/>
        <v>0.25</v>
      </c>
      <c r="L44" s="925" t="s">
        <v>114</v>
      </c>
      <c r="M44" s="933"/>
      <c r="N44" s="925" t="s">
        <v>114</v>
      </c>
      <c r="O44" s="933"/>
      <c r="P44" s="925" t="s">
        <v>114</v>
      </c>
      <c r="Q44" s="924"/>
      <c r="R44" s="925">
        <v>13</v>
      </c>
      <c r="S44" s="924">
        <f t="shared" si="30"/>
        <v>0.1015625</v>
      </c>
      <c r="T44" s="925" t="s">
        <v>114</v>
      </c>
      <c r="U44" s="924"/>
      <c r="V44" s="425">
        <v>128</v>
      </c>
    </row>
    <row r="45" spans="1:24">
      <c r="A45" s="926" t="s">
        <v>563</v>
      </c>
      <c r="B45" s="927">
        <v>14</v>
      </c>
      <c r="C45" s="928">
        <f t="shared" si="23"/>
        <v>0.17499999999999999</v>
      </c>
      <c r="D45" s="929">
        <v>19</v>
      </c>
      <c r="E45" s="928">
        <f t="shared" si="24"/>
        <v>0.23749999999999999</v>
      </c>
      <c r="F45" s="929">
        <v>11</v>
      </c>
      <c r="G45" s="928">
        <f t="shared" si="25"/>
        <v>0.13750000000000001</v>
      </c>
      <c r="H45" s="929">
        <v>17</v>
      </c>
      <c r="I45" s="928">
        <f t="shared" si="26"/>
        <v>0.21249999999999999</v>
      </c>
      <c r="J45" s="929">
        <v>15</v>
      </c>
      <c r="K45" s="928">
        <f t="shared" si="27"/>
        <v>0.1875</v>
      </c>
      <c r="L45" s="929" t="s">
        <v>240</v>
      </c>
      <c r="M45" s="928"/>
      <c r="N45" s="929" t="s">
        <v>240</v>
      </c>
      <c r="O45" s="928"/>
      <c r="P45" s="929">
        <v>0</v>
      </c>
      <c r="Q45" s="928">
        <f t="shared" si="29"/>
        <v>0</v>
      </c>
      <c r="R45" s="929">
        <v>0</v>
      </c>
      <c r="S45" s="928">
        <f t="shared" si="30"/>
        <v>0</v>
      </c>
      <c r="T45" s="929">
        <v>0</v>
      </c>
      <c r="U45" s="928">
        <f t="shared" si="31"/>
        <v>0</v>
      </c>
      <c r="V45" s="436">
        <v>80</v>
      </c>
    </row>
    <row r="46" spans="1:24">
      <c r="A46" s="922" t="s">
        <v>564</v>
      </c>
      <c r="B46" s="923">
        <v>22</v>
      </c>
      <c r="C46" s="924">
        <f t="shared" si="23"/>
        <v>0.22680412371134021</v>
      </c>
      <c r="D46" s="925">
        <v>13</v>
      </c>
      <c r="E46" s="924">
        <f t="shared" si="24"/>
        <v>0.13402061855670103</v>
      </c>
      <c r="F46" s="925" t="s">
        <v>240</v>
      </c>
      <c r="G46" s="924"/>
      <c r="H46" s="925">
        <v>17</v>
      </c>
      <c r="I46" s="924">
        <f t="shared" si="26"/>
        <v>0.17525773195876287</v>
      </c>
      <c r="J46" s="925">
        <v>31</v>
      </c>
      <c r="K46" s="924">
        <f t="shared" si="27"/>
        <v>0.31958762886597936</v>
      </c>
      <c r="L46" s="925" t="s">
        <v>114</v>
      </c>
      <c r="M46" s="924"/>
      <c r="N46" s="925" t="s">
        <v>114</v>
      </c>
      <c r="O46" s="924"/>
      <c r="P46" s="925" t="s">
        <v>114</v>
      </c>
      <c r="Q46" s="924"/>
      <c r="R46" s="925" t="s">
        <v>114</v>
      </c>
      <c r="S46" s="924"/>
      <c r="T46" s="925">
        <v>0</v>
      </c>
      <c r="U46" s="924">
        <f t="shared" si="31"/>
        <v>0</v>
      </c>
      <c r="V46" s="425">
        <v>97</v>
      </c>
    </row>
    <row r="47" spans="1:24">
      <c r="A47" s="926" t="s">
        <v>565</v>
      </c>
      <c r="B47" s="927">
        <v>69</v>
      </c>
      <c r="C47" s="928">
        <f t="shared" si="23"/>
        <v>0.46621621621621623</v>
      </c>
      <c r="D47" s="929">
        <v>22</v>
      </c>
      <c r="E47" s="928">
        <f t="shared" si="24"/>
        <v>0.14864864864864866</v>
      </c>
      <c r="F47" s="929" t="s">
        <v>240</v>
      </c>
      <c r="G47" s="928"/>
      <c r="H47" s="929" t="s">
        <v>240</v>
      </c>
      <c r="I47" s="928"/>
      <c r="J47" s="929">
        <v>32</v>
      </c>
      <c r="K47" s="928">
        <f t="shared" si="27"/>
        <v>0.21621621621621623</v>
      </c>
      <c r="L47" s="929" t="s">
        <v>240</v>
      </c>
      <c r="M47" s="931"/>
      <c r="N47" s="929" t="s">
        <v>240</v>
      </c>
      <c r="O47" s="932"/>
      <c r="P47" s="929" t="s">
        <v>240</v>
      </c>
      <c r="Q47" s="928"/>
      <c r="R47" s="929" t="s">
        <v>240</v>
      </c>
      <c r="S47" s="928"/>
      <c r="T47" s="929" t="s">
        <v>240</v>
      </c>
      <c r="U47" s="928"/>
      <c r="V47" s="436">
        <v>148</v>
      </c>
    </row>
    <row r="48" spans="1:24">
      <c r="A48" s="922" t="s">
        <v>566</v>
      </c>
      <c r="B48" s="923">
        <v>36</v>
      </c>
      <c r="C48" s="924">
        <f t="shared" si="23"/>
        <v>0.22929936305732485</v>
      </c>
      <c r="D48" s="925">
        <v>17</v>
      </c>
      <c r="E48" s="924">
        <f t="shared" si="24"/>
        <v>0.10828025477707007</v>
      </c>
      <c r="F48" s="925">
        <v>14</v>
      </c>
      <c r="G48" s="924">
        <f t="shared" si="25"/>
        <v>8.9171974522292988E-2</v>
      </c>
      <c r="H48" s="925">
        <v>22</v>
      </c>
      <c r="I48" s="924">
        <f t="shared" si="26"/>
        <v>0.14012738853503184</v>
      </c>
      <c r="J48" s="925">
        <v>50</v>
      </c>
      <c r="K48" s="924">
        <f t="shared" si="27"/>
        <v>0.31847133757961782</v>
      </c>
      <c r="L48" s="925">
        <v>0</v>
      </c>
      <c r="M48" s="924">
        <f>L48/V48</f>
        <v>0</v>
      </c>
      <c r="N48" s="925">
        <v>0</v>
      </c>
      <c r="O48" s="924">
        <f>N48/V48</f>
        <v>0</v>
      </c>
      <c r="P48" s="925">
        <v>13</v>
      </c>
      <c r="Q48" s="924">
        <f t="shared" si="29"/>
        <v>8.2802547770700632E-2</v>
      </c>
      <c r="R48" s="925" t="s">
        <v>114</v>
      </c>
      <c r="S48" s="924"/>
      <c r="T48" s="925" t="s">
        <v>114</v>
      </c>
      <c r="U48" s="924"/>
      <c r="V48" s="425">
        <v>157</v>
      </c>
    </row>
    <row r="49" spans="1:24">
      <c r="A49" s="926" t="s">
        <v>532</v>
      </c>
      <c r="B49" s="927">
        <v>31</v>
      </c>
      <c r="C49" s="928">
        <f t="shared" si="23"/>
        <v>9.627329192546584E-2</v>
      </c>
      <c r="D49" s="929">
        <v>36</v>
      </c>
      <c r="E49" s="928">
        <f t="shared" si="24"/>
        <v>0.11180124223602485</v>
      </c>
      <c r="F49" s="929">
        <v>17</v>
      </c>
      <c r="G49" s="928">
        <f t="shared" si="25"/>
        <v>5.2795031055900624E-2</v>
      </c>
      <c r="H49" s="929">
        <v>72</v>
      </c>
      <c r="I49" s="928">
        <f t="shared" si="26"/>
        <v>0.2236024844720497</v>
      </c>
      <c r="J49" s="929">
        <v>69</v>
      </c>
      <c r="K49" s="928">
        <f t="shared" si="27"/>
        <v>0.21428571428571427</v>
      </c>
      <c r="L49" s="929" t="s">
        <v>240</v>
      </c>
      <c r="M49" s="934"/>
      <c r="N49" s="929" t="s">
        <v>240</v>
      </c>
      <c r="O49" s="934"/>
      <c r="P49" s="929">
        <v>20</v>
      </c>
      <c r="Q49" s="928">
        <f t="shared" si="29"/>
        <v>6.2111801242236024E-2</v>
      </c>
      <c r="R49" s="929">
        <v>63</v>
      </c>
      <c r="S49" s="928">
        <f t="shared" si="30"/>
        <v>0.19565217391304349</v>
      </c>
      <c r="T49" s="929" t="s">
        <v>240</v>
      </c>
      <c r="U49" s="928"/>
      <c r="V49" s="436">
        <v>322</v>
      </c>
    </row>
    <row r="50" spans="1:24" ht="14.5" thickBot="1">
      <c r="A50" s="922" t="s">
        <v>567</v>
      </c>
      <c r="B50" s="935">
        <v>454</v>
      </c>
      <c r="C50" s="936">
        <f t="shared" si="23"/>
        <v>0.21224871435250117</v>
      </c>
      <c r="D50" s="937">
        <v>358</v>
      </c>
      <c r="E50" s="936">
        <f t="shared" si="24"/>
        <v>0.16736792893875643</v>
      </c>
      <c r="F50" s="937">
        <v>140</v>
      </c>
      <c r="G50" s="936">
        <f t="shared" si="25"/>
        <v>6.5451145395044416E-2</v>
      </c>
      <c r="H50" s="938">
        <v>284</v>
      </c>
      <c r="I50" s="939">
        <f t="shared" si="26"/>
        <v>0.13277232351566151</v>
      </c>
      <c r="J50" s="940">
        <v>623</v>
      </c>
      <c r="K50" s="941">
        <f t="shared" si="27"/>
        <v>0.29125759700794762</v>
      </c>
      <c r="L50" s="940">
        <v>35</v>
      </c>
      <c r="M50" s="939">
        <f t="shared" ref="M50:M51" si="32">L50/V50</f>
        <v>1.6362786348761104E-2</v>
      </c>
      <c r="N50" s="940">
        <v>13</v>
      </c>
      <c r="O50" s="939">
        <f t="shared" ref="O50:O51" si="33">N50/V50</f>
        <v>6.0776063581112674E-3</v>
      </c>
      <c r="P50" s="940">
        <v>62</v>
      </c>
      <c r="Q50" s="939">
        <f t="shared" si="29"/>
        <v>2.8985507246376812E-2</v>
      </c>
      <c r="R50" s="940">
        <v>79</v>
      </c>
      <c r="S50" s="939">
        <f t="shared" si="30"/>
        <v>3.6933146330060777E-2</v>
      </c>
      <c r="T50" s="940">
        <v>30</v>
      </c>
      <c r="U50" s="939">
        <f t="shared" si="31"/>
        <v>1.4025245441795231E-2</v>
      </c>
      <c r="V50" s="942">
        <v>2139</v>
      </c>
    </row>
    <row r="51" spans="1:24">
      <c r="A51" s="1489" t="s">
        <v>115</v>
      </c>
      <c r="B51" s="943">
        <v>2805</v>
      </c>
      <c r="C51" s="928">
        <f t="shared" si="23"/>
        <v>0.23811544991511036</v>
      </c>
      <c r="D51" s="943">
        <v>2147</v>
      </c>
      <c r="E51" s="928">
        <f t="shared" si="24"/>
        <v>0.18225806451612903</v>
      </c>
      <c r="F51" s="943">
        <v>673</v>
      </c>
      <c r="G51" s="928">
        <f t="shared" si="25"/>
        <v>5.713073005093379E-2</v>
      </c>
      <c r="H51" s="943">
        <v>1702</v>
      </c>
      <c r="I51" s="928">
        <f t="shared" si="26"/>
        <v>0.14448217317487266</v>
      </c>
      <c r="J51" s="943">
        <v>3055</v>
      </c>
      <c r="K51" s="928">
        <f t="shared" si="27"/>
        <v>0.2593378607809847</v>
      </c>
      <c r="L51" s="943">
        <v>144</v>
      </c>
      <c r="M51" s="928">
        <f t="shared" si="32"/>
        <v>1.2224108658743633E-2</v>
      </c>
      <c r="N51" s="943">
        <v>82</v>
      </c>
      <c r="O51" s="928">
        <f t="shared" si="33"/>
        <v>6.9609507640067915E-3</v>
      </c>
      <c r="P51" s="943">
        <v>338</v>
      </c>
      <c r="Q51" s="928">
        <f t="shared" si="29"/>
        <v>2.8692699490662138E-2</v>
      </c>
      <c r="R51" s="943">
        <v>547</v>
      </c>
      <c r="S51" s="928">
        <f t="shared" si="30"/>
        <v>4.6434634974533109E-2</v>
      </c>
      <c r="T51" s="943">
        <v>162</v>
      </c>
      <c r="U51" s="928">
        <f t="shared" si="31"/>
        <v>1.3752122241086587E-2</v>
      </c>
      <c r="V51" s="944">
        <v>11780</v>
      </c>
    </row>
    <row r="52" spans="1:24">
      <c r="A52" s="3173" t="s">
        <v>184</v>
      </c>
      <c r="B52" s="3174"/>
      <c r="C52" s="3174"/>
      <c r="D52" s="3174"/>
      <c r="E52" s="3174"/>
      <c r="F52" s="3174"/>
      <c r="G52" s="3174"/>
      <c r="H52" s="3174"/>
      <c r="I52" s="3174"/>
      <c r="J52" s="3174"/>
      <c r="K52" s="3174"/>
      <c r="L52" s="3174"/>
      <c r="M52" s="3174"/>
      <c r="N52" s="3174"/>
      <c r="O52" s="3174"/>
      <c r="P52" s="3174"/>
      <c r="Q52" s="3174"/>
      <c r="R52" s="3174"/>
      <c r="S52" s="3174"/>
      <c r="T52" s="3174"/>
      <c r="U52" s="3174"/>
      <c r="V52" s="3175"/>
    </row>
    <row r="54" spans="1:24">
      <c r="A54" s="2780" t="s">
        <v>535</v>
      </c>
      <c r="B54" s="2780"/>
      <c r="C54" s="2780"/>
      <c r="D54" s="2780"/>
      <c r="E54" s="2780"/>
      <c r="F54" s="2780"/>
      <c r="G54" s="2780"/>
      <c r="H54" s="2780"/>
      <c r="I54" s="2780"/>
      <c r="J54" s="2780"/>
      <c r="K54" s="2780"/>
      <c r="L54" s="2780"/>
      <c r="M54" s="2780"/>
      <c r="N54" s="2780"/>
      <c r="O54" s="2780"/>
      <c r="P54" s="2780"/>
      <c r="Q54" s="2780"/>
      <c r="R54" s="2780"/>
      <c r="S54" s="2780"/>
      <c r="T54" s="2780"/>
      <c r="U54" s="2780"/>
      <c r="V54" s="2780"/>
    </row>
    <row r="57" spans="1:24">
      <c r="A57" s="2606" t="s">
        <v>568</v>
      </c>
      <c r="B57" s="2606"/>
      <c r="C57" s="2606"/>
      <c r="D57" s="2606"/>
      <c r="E57" s="2606"/>
      <c r="F57" s="2606"/>
      <c r="G57" s="2606"/>
      <c r="H57" s="2606"/>
      <c r="I57" s="2606"/>
      <c r="J57" s="2606"/>
      <c r="K57" s="2606"/>
      <c r="L57" s="2606"/>
      <c r="M57" s="2606"/>
      <c r="N57" s="2606"/>
      <c r="O57" s="2606"/>
      <c r="P57" s="2606"/>
      <c r="Q57" s="2606"/>
      <c r="R57" s="2606"/>
      <c r="S57" s="2606"/>
      <c r="T57" s="2606"/>
      <c r="U57" s="2606"/>
      <c r="V57" s="2606"/>
    </row>
    <row r="59" spans="1:24" ht="17.5">
      <c r="A59" s="3176" t="s">
        <v>554</v>
      </c>
      <c r="B59" s="3179" t="s">
        <v>397</v>
      </c>
      <c r="C59" s="3180"/>
      <c r="D59" s="3180"/>
      <c r="E59" s="3180"/>
      <c r="F59" s="3180"/>
      <c r="G59" s="3180"/>
      <c r="H59" s="3180"/>
      <c r="I59" s="3180"/>
      <c r="J59" s="3180"/>
      <c r="K59" s="3180"/>
      <c r="L59" s="3180"/>
      <c r="M59" s="3180"/>
      <c r="N59" s="3180"/>
      <c r="O59" s="3180"/>
      <c r="P59" s="3180"/>
      <c r="Q59" s="3180"/>
      <c r="R59" s="3180"/>
      <c r="S59" s="3180"/>
      <c r="T59" s="3180"/>
      <c r="U59" s="3181"/>
      <c r="V59" s="3182" t="s">
        <v>115</v>
      </c>
      <c r="W59" s="29"/>
      <c r="X59" s="29"/>
    </row>
    <row r="60" spans="1:24" ht="32.5">
      <c r="A60" s="3177"/>
      <c r="B60" s="2569" t="s">
        <v>89</v>
      </c>
      <c r="C60" s="2536"/>
      <c r="D60" s="2569" t="s">
        <v>85</v>
      </c>
      <c r="E60" s="2536"/>
      <c r="F60" s="2569" t="s">
        <v>90</v>
      </c>
      <c r="G60" s="2536"/>
      <c r="H60" s="2569" t="s">
        <v>91</v>
      </c>
      <c r="I60" s="2536"/>
      <c r="J60" s="2569" t="s">
        <v>92</v>
      </c>
      <c r="K60" s="2536"/>
      <c r="L60" s="2569" t="s">
        <v>93</v>
      </c>
      <c r="M60" s="2536"/>
      <c r="N60" s="2569" t="s">
        <v>94</v>
      </c>
      <c r="O60" s="2536"/>
      <c r="P60" s="2569" t="s">
        <v>95</v>
      </c>
      <c r="Q60" s="2536"/>
      <c r="R60" s="2569" t="s">
        <v>96</v>
      </c>
      <c r="S60" s="2536"/>
      <c r="T60" s="2569" t="s">
        <v>97</v>
      </c>
      <c r="U60" s="2536"/>
      <c r="V60" s="2956"/>
      <c r="W60" s="65"/>
      <c r="X60" s="65"/>
    </row>
    <row r="61" spans="1:24" s="6" customFormat="1" ht="17.5">
      <c r="A61" s="3178"/>
      <c r="B61" s="920" t="s">
        <v>112</v>
      </c>
      <c r="C61" s="921" t="s">
        <v>555</v>
      </c>
      <c r="D61" s="920" t="s">
        <v>112</v>
      </c>
      <c r="E61" s="921" t="s">
        <v>555</v>
      </c>
      <c r="F61" s="920" t="s">
        <v>112</v>
      </c>
      <c r="G61" s="921" t="s">
        <v>555</v>
      </c>
      <c r="H61" s="920" t="s">
        <v>112</v>
      </c>
      <c r="I61" s="921" t="s">
        <v>555</v>
      </c>
      <c r="J61" s="920" t="s">
        <v>112</v>
      </c>
      <c r="K61" s="921" t="s">
        <v>555</v>
      </c>
      <c r="L61" s="920" t="s">
        <v>112</v>
      </c>
      <c r="M61" s="921" t="s">
        <v>555</v>
      </c>
      <c r="N61" s="920" t="s">
        <v>112</v>
      </c>
      <c r="O61" s="921" t="s">
        <v>555</v>
      </c>
      <c r="P61" s="920" t="s">
        <v>112</v>
      </c>
      <c r="Q61" s="921" t="s">
        <v>555</v>
      </c>
      <c r="R61" s="920" t="s">
        <v>112</v>
      </c>
      <c r="S61" s="921" t="s">
        <v>555</v>
      </c>
      <c r="T61" s="920" t="s">
        <v>112</v>
      </c>
      <c r="U61" s="921" t="s">
        <v>555</v>
      </c>
      <c r="V61" s="3183"/>
      <c r="W61" s="29"/>
      <c r="X61" s="29"/>
    </row>
    <row r="62" spans="1:24">
      <c r="A62" s="945" t="s">
        <v>556</v>
      </c>
      <c r="B62" s="479">
        <v>857</v>
      </c>
      <c r="C62" s="946">
        <f>B62/V62</f>
        <v>0.23628342983181694</v>
      </c>
      <c r="D62" s="475">
        <v>683</v>
      </c>
      <c r="E62" s="946">
        <f>D62/V62</f>
        <v>0.18830989798731734</v>
      </c>
      <c r="F62" s="475">
        <v>202</v>
      </c>
      <c r="G62" s="946">
        <f>F62/V62</f>
        <v>5.5693410532120208E-2</v>
      </c>
      <c r="H62" s="475">
        <v>514</v>
      </c>
      <c r="I62" s="946">
        <f>H62/V62</f>
        <v>0.1417149159084643</v>
      </c>
      <c r="J62" s="947">
        <v>1029</v>
      </c>
      <c r="K62" s="946">
        <f>J62/V62</f>
        <v>0.28370554177005791</v>
      </c>
      <c r="L62" s="475">
        <v>38</v>
      </c>
      <c r="M62" s="946">
        <f>L62/V62</f>
        <v>1.0476978218913703E-2</v>
      </c>
      <c r="N62" s="475">
        <v>14</v>
      </c>
      <c r="O62" s="946">
        <f>N62/V62</f>
        <v>3.8599393438103115E-3</v>
      </c>
      <c r="P62" s="475">
        <v>81</v>
      </c>
      <c r="Q62" s="946">
        <f>P62/V62</f>
        <v>2.2332506203473945E-2</v>
      </c>
      <c r="R62" s="475">
        <v>134</v>
      </c>
      <c r="S62" s="946">
        <f>R62/V62</f>
        <v>3.6945133719327269E-2</v>
      </c>
      <c r="T62" s="475">
        <v>42</v>
      </c>
      <c r="U62" s="946">
        <f>T62/V62</f>
        <v>1.1579818031430935E-2</v>
      </c>
      <c r="V62" s="183">
        <v>3627</v>
      </c>
    </row>
    <row r="63" spans="1:24">
      <c r="A63" s="948" t="s">
        <v>557</v>
      </c>
      <c r="B63" s="476">
        <v>642</v>
      </c>
      <c r="C63" s="949">
        <f t="shared" ref="C63:C78" si="34">B63/V63</f>
        <v>0.25845410628019322</v>
      </c>
      <c r="D63" s="477">
        <v>446</v>
      </c>
      <c r="E63" s="949">
        <f t="shared" ref="E63:E73" si="35">D63/V63</f>
        <v>0.17954911433172302</v>
      </c>
      <c r="F63" s="477">
        <v>150</v>
      </c>
      <c r="G63" s="949">
        <f t="shared" ref="G63:G69" si="36">F63/V63</f>
        <v>6.0386473429951688E-2</v>
      </c>
      <c r="H63" s="477">
        <v>364</v>
      </c>
      <c r="I63" s="949">
        <f t="shared" ref="I63:I69" si="37">H63/V63</f>
        <v>0.14653784219001612</v>
      </c>
      <c r="J63" s="477">
        <v>614</v>
      </c>
      <c r="K63" s="949">
        <f t="shared" ref="K63:K78" si="38">J63/V63</f>
        <v>0.24718196457326891</v>
      </c>
      <c r="L63" s="477">
        <v>28</v>
      </c>
      <c r="M63" s="949">
        <f t="shared" ref="M63:M64" si="39">L63/V63</f>
        <v>1.1272141706924315E-2</v>
      </c>
      <c r="N63" s="477">
        <v>12</v>
      </c>
      <c r="O63" s="949">
        <f>N63/V63</f>
        <v>4.830917874396135E-3</v>
      </c>
      <c r="P63" s="477">
        <v>76</v>
      </c>
      <c r="Q63" s="949">
        <f t="shared" ref="Q63:Q65" si="40">P63/V63</f>
        <v>3.0595813204508857E-2</v>
      </c>
      <c r="R63" s="477">
        <v>100</v>
      </c>
      <c r="S63" s="949">
        <f t="shared" ref="S63:S65" si="41">R63/V63</f>
        <v>4.0257648953301126E-2</v>
      </c>
      <c r="T63" s="477">
        <v>33</v>
      </c>
      <c r="U63" s="949">
        <f t="shared" ref="U63:U64" si="42">T63/V63</f>
        <v>1.3285024154589372E-2</v>
      </c>
      <c r="V63" s="285">
        <v>2484</v>
      </c>
    </row>
    <row r="64" spans="1:24">
      <c r="A64" s="950" t="s">
        <v>539</v>
      </c>
      <c r="B64" s="479">
        <v>221</v>
      </c>
      <c r="C64" s="946">
        <f t="shared" si="34"/>
        <v>0.30068027210884352</v>
      </c>
      <c r="D64" s="475">
        <v>164</v>
      </c>
      <c r="E64" s="946">
        <f t="shared" si="35"/>
        <v>0.22312925170068026</v>
      </c>
      <c r="F64" s="475">
        <v>37</v>
      </c>
      <c r="G64" s="946">
        <f t="shared" si="36"/>
        <v>5.0340136054421766E-2</v>
      </c>
      <c r="H64" s="475">
        <v>84</v>
      </c>
      <c r="I64" s="946">
        <f t="shared" si="37"/>
        <v>0.11428571428571428</v>
      </c>
      <c r="J64" s="475">
        <v>121</v>
      </c>
      <c r="K64" s="946">
        <f t="shared" si="38"/>
        <v>0.16462585034013605</v>
      </c>
      <c r="L64" s="475">
        <v>24</v>
      </c>
      <c r="M64" s="946">
        <f t="shared" si="39"/>
        <v>3.2653061224489799E-2</v>
      </c>
      <c r="N64" s="475" t="s">
        <v>114</v>
      </c>
      <c r="O64" s="951"/>
      <c r="P64" s="475">
        <v>29</v>
      </c>
      <c r="Q64" s="946">
        <f t="shared" si="40"/>
        <v>3.9455782312925167E-2</v>
      </c>
      <c r="R64" s="475">
        <v>29</v>
      </c>
      <c r="S64" s="946">
        <f t="shared" si="41"/>
        <v>3.9455782312925167E-2</v>
      </c>
      <c r="T64" s="475">
        <v>11</v>
      </c>
      <c r="U64" s="946">
        <f t="shared" si="42"/>
        <v>1.4965986394557823E-2</v>
      </c>
      <c r="V64" s="129">
        <v>735</v>
      </c>
    </row>
    <row r="65" spans="1:22">
      <c r="A65" s="948" t="s">
        <v>540</v>
      </c>
      <c r="B65" s="476">
        <v>72</v>
      </c>
      <c r="C65" s="949">
        <f t="shared" si="34"/>
        <v>0.19459459459459461</v>
      </c>
      <c r="D65" s="477">
        <v>42</v>
      </c>
      <c r="E65" s="949">
        <f t="shared" si="35"/>
        <v>0.11351351351351352</v>
      </c>
      <c r="F65" s="477">
        <v>35</v>
      </c>
      <c r="G65" s="949">
        <f t="shared" si="36"/>
        <v>9.45945945945946E-2</v>
      </c>
      <c r="H65" s="477">
        <v>59</v>
      </c>
      <c r="I65" s="949">
        <f t="shared" si="37"/>
        <v>0.15945945945945947</v>
      </c>
      <c r="J65" s="477">
        <v>131</v>
      </c>
      <c r="K65" s="949">
        <f t="shared" si="38"/>
        <v>0.35405405405405405</v>
      </c>
      <c r="L65" s="477" t="s">
        <v>114</v>
      </c>
      <c r="M65" s="952"/>
      <c r="N65" s="477" t="s">
        <v>114</v>
      </c>
      <c r="O65" s="953"/>
      <c r="P65" s="477">
        <v>10</v>
      </c>
      <c r="Q65" s="949">
        <f t="shared" si="40"/>
        <v>2.7027027027027029E-2</v>
      </c>
      <c r="R65" s="477">
        <v>13</v>
      </c>
      <c r="S65" s="949">
        <f t="shared" si="41"/>
        <v>3.5135135135135137E-2</v>
      </c>
      <c r="T65" s="477" t="s">
        <v>114</v>
      </c>
      <c r="U65" s="953"/>
      <c r="V65" s="136">
        <v>370</v>
      </c>
    </row>
    <row r="66" spans="1:22">
      <c r="A66" s="950" t="s">
        <v>558</v>
      </c>
      <c r="B66" s="479">
        <v>122</v>
      </c>
      <c r="C66" s="946">
        <f t="shared" si="34"/>
        <v>0.33701657458563539</v>
      </c>
      <c r="D66" s="475">
        <v>70</v>
      </c>
      <c r="E66" s="946">
        <f t="shared" si="35"/>
        <v>0.19337016574585636</v>
      </c>
      <c r="F66" s="475">
        <v>14</v>
      </c>
      <c r="G66" s="946">
        <f t="shared" si="36"/>
        <v>3.8674033149171269E-2</v>
      </c>
      <c r="H66" s="475">
        <v>52</v>
      </c>
      <c r="I66" s="946">
        <f t="shared" si="37"/>
        <v>0.143646408839779</v>
      </c>
      <c r="J66" s="475">
        <v>80</v>
      </c>
      <c r="K66" s="946">
        <f t="shared" si="38"/>
        <v>0.22099447513812154</v>
      </c>
      <c r="L66" s="475" t="s">
        <v>114</v>
      </c>
      <c r="M66" s="951"/>
      <c r="N66" s="475" t="s">
        <v>114</v>
      </c>
      <c r="O66" s="951"/>
      <c r="P66" s="475" t="s">
        <v>114</v>
      </c>
      <c r="Q66" s="954"/>
      <c r="R66" s="475" t="s">
        <v>114</v>
      </c>
      <c r="S66" s="951"/>
      <c r="T66" s="475" t="s">
        <v>114</v>
      </c>
      <c r="U66" s="951"/>
      <c r="V66" s="129">
        <v>362</v>
      </c>
    </row>
    <row r="67" spans="1:22">
      <c r="A67" s="948" t="s">
        <v>559</v>
      </c>
      <c r="B67" s="476">
        <v>42</v>
      </c>
      <c r="C67" s="949">
        <f t="shared" si="34"/>
        <v>0.13770491803278689</v>
      </c>
      <c r="D67" s="477">
        <v>78</v>
      </c>
      <c r="E67" s="949">
        <f t="shared" si="35"/>
        <v>0.25573770491803277</v>
      </c>
      <c r="F67" s="477">
        <v>22</v>
      </c>
      <c r="G67" s="949">
        <f t="shared" si="36"/>
        <v>7.2131147540983612E-2</v>
      </c>
      <c r="H67" s="477">
        <v>48</v>
      </c>
      <c r="I67" s="949">
        <f t="shared" si="37"/>
        <v>0.15737704918032788</v>
      </c>
      <c r="J67" s="477">
        <v>75</v>
      </c>
      <c r="K67" s="949">
        <f t="shared" si="38"/>
        <v>0.24590163934426229</v>
      </c>
      <c r="L67" s="477" t="s">
        <v>114</v>
      </c>
      <c r="M67" s="952"/>
      <c r="N67" s="477" t="s">
        <v>114</v>
      </c>
      <c r="O67" s="952"/>
      <c r="P67" s="477">
        <v>10</v>
      </c>
      <c r="Q67" s="949">
        <f t="shared" ref="Q67:Q68" si="43">P67/V67</f>
        <v>3.2786885245901641E-2</v>
      </c>
      <c r="R67" s="477">
        <v>19</v>
      </c>
      <c r="S67" s="949">
        <f>R67/V67</f>
        <v>6.2295081967213117E-2</v>
      </c>
      <c r="T67" s="477" t="s">
        <v>114</v>
      </c>
      <c r="U67" s="953"/>
      <c r="V67" s="136">
        <v>305</v>
      </c>
    </row>
    <row r="68" spans="1:22">
      <c r="A68" s="950" t="s">
        <v>560</v>
      </c>
      <c r="B68" s="479">
        <v>108</v>
      </c>
      <c r="C68" s="946">
        <f t="shared" si="34"/>
        <v>0.23126338329764454</v>
      </c>
      <c r="D68" s="475">
        <v>39</v>
      </c>
      <c r="E68" s="946">
        <f t="shared" si="35"/>
        <v>8.3511777301927201E-2</v>
      </c>
      <c r="F68" s="475">
        <v>36</v>
      </c>
      <c r="G68" s="946">
        <f t="shared" si="36"/>
        <v>7.7087794432548179E-2</v>
      </c>
      <c r="H68" s="475">
        <v>47</v>
      </c>
      <c r="I68" s="946">
        <f t="shared" si="37"/>
        <v>0.1006423982869379</v>
      </c>
      <c r="J68" s="475">
        <v>219</v>
      </c>
      <c r="K68" s="946">
        <f t="shared" si="38"/>
        <v>0.46895074946466808</v>
      </c>
      <c r="L68" s="475" t="s">
        <v>114</v>
      </c>
      <c r="M68" s="951"/>
      <c r="N68" s="475">
        <v>0</v>
      </c>
      <c r="O68" s="946">
        <f>N68/V68</f>
        <v>0</v>
      </c>
      <c r="P68" s="475">
        <v>10</v>
      </c>
      <c r="Q68" s="946">
        <f t="shared" si="43"/>
        <v>2.1413276231263382E-2</v>
      </c>
      <c r="R68" s="475" t="s">
        <v>114</v>
      </c>
      <c r="S68" s="951"/>
      <c r="T68" s="475" t="s">
        <v>114</v>
      </c>
      <c r="U68" s="951"/>
      <c r="V68" s="129">
        <v>467</v>
      </c>
    </row>
    <row r="69" spans="1:22">
      <c r="A69" s="948" t="s">
        <v>561</v>
      </c>
      <c r="B69" s="476">
        <v>86</v>
      </c>
      <c r="C69" s="949">
        <f t="shared" si="34"/>
        <v>0.36752136752136755</v>
      </c>
      <c r="D69" s="477">
        <v>48</v>
      </c>
      <c r="E69" s="949">
        <f t="shared" si="35"/>
        <v>0.20512820512820512</v>
      </c>
      <c r="F69" s="477">
        <v>10</v>
      </c>
      <c r="G69" s="949">
        <f t="shared" si="36"/>
        <v>4.2735042735042736E-2</v>
      </c>
      <c r="H69" s="477">
        <v>27</v>
      </c>
      <c r="I69" s="949">
        <f t="shared" si="37"/>
        <v>0.11538461538461539</v>
      </c>
      <c r="J69" s="477">
        <v>27</v>
      </c>
      <c r="K69" s="949">
        <f t="shared" si="38"/>
        <v>0.11538461538461539</v>
      </c>
      <c r="L69" s="477" t="s">
        <v>114</v>
      </c>
      <c r="M69" s="953"/>
      <c r="N69" s="477" t="s">
        <v>114</v>
      </c>
      <c r="O69" s="953"/>
      <c r="P69" s="477" t="s">
        <v>114</v>
      </c>
      <c r="Q69" s="953"/>
      <c r="R69" s="477">
        <v>16</v>
      </c>
      <c r="S69" s="949">
        <f>R69/V69</f>
        <v>6.8376068376068383E-2</v>
      </c>
      <c r="T69" s="477" t="s">
        <v>114</v>
      </c>
      <c r="U69" s="953"/>
      <c r="V69" s="136">
        <v>234</v>
      </c>
    </row>
    <row r="70" spans="1:22">
      <c r="A70" s="950" t="s">
        <v>545</v>
      </c>
      <c r="B70" s="479">
        <v>37</v>
      </c>
      <c r="C70" s="946">
        <f t="shared" si="34"/>
        <v>0.2868217054263566</v>
      </c>
      <c r="D70" s="475">
        <v>16</v>
      </c>
      <c r="E70" s="946">
        <f t="shared" si="35"/>
        <v>0.12403100775193798</v>
      </c>
      <c r="F70" s="475" t="s">
        <v>114</v>
      </c>
      <c r="G70" s="951"/>
      <c r="H70" s="475" t="s">
        <v>114</v>
      </c>
      <c r="I70" s="951"/>
      <c r="J70" s="475">
        <v>49</v>
      </c>
      <c r="K70" s="946">
        <f t="shared" si="38"/>
        <v>0.37984496124031009</v>
      </c>
      <c r="L70" s="475">
        <v>0</v>
      </c>
      <c r="M70" s="946">
        <f>L70/V70</f>
        <v>0</v>
      </c>
      <c r="N70" s="475" t="s">
        <v>114</v>
      </c>
      <c r="O70" s="951"/>
      <c r="P70" s="475" t="s">
        <v>114</v>
      </c>
      <c r="Q70" s="951"/>
      <c r="R70" s="475" t="s">
        <v>114</v>
      </c>
      <c r="S70" s="951"/>
      <c r="T70" s="475" t="s">
        <v>114</v>
      </c>
      <c r="U70" s="951"/>
      <c r="V70" s="129">
        <v>129</v>
      </c>
    </row>
    <row r="71" spans="1:22">
      <c r="A71" s="948" t="s">
        <v>562</v>
      </c>
      <c r="B71" s="476">
        <v>42</v>
      </c>
      <c r="C71" s="949">
        <f t="shared" si="34"/>
        <v>0.25149700598802394</v>
      </c>
      <c r="D71" s="477">
        <v>37</v>
      </c>
      <c r="E71" s="949">
        <f t="shared" si="35"/>
        <v>0.22155688622754491</v>
      </c>
      <c r="F71" s="477" t="s">
        <v>114</v>
      </c>
      <c r="G71" s="953"/>
      <c r="H71" s="477">
        <v>20</v>
      </c>
      <c r="I71" s="949">
        <f t="shared" ref="I71:I74" si="44">H71/V71</f>
        <v>0.11976047904191617</v>
      </c>
      <c r="J71" s="477">
        <v>35</v>
      </c>
      <c r="K71" s="949">
        <f t="shared" si="38"/>
        <v>0.20958083832335328</v>
      </c>
      <c r="L71" s="477" t="s">
        <v>114</v>
      </c>
      <c r="M71" s="953"/>
      <c r="N71" s="477" t="s">
        <v>114</v>
      </c>
      <c r="O71" s="952"/>
      <c r="P71" s="477" t="s">
        <v>114</v>
      </c>
      <c r="Q71" s="953"/>
      <c r="R71" s="477" t="s">
        <v>114</v>
      </c>
      <c r="S71" s="953"/>
      <c r="T71" s="477" t="s">
        <v>114</v>
      </c>
      <c r="U71" s="953"/>
      <c r="V71" s="136">
        <v>167</v>
      </c>
    </row>
    <row r="72" spans="1:22">
      <c r="A72" s="950" t="s">
        <v>547</v>
      </c>
      <c r="B72" s="479">
        <v>24</v>
      </c>
      <c r="C72" s="946">
        <f t="shared" si="34"/>
        <v>0.20512820512820512</v>
      </c>
      <c r="D72" s="475">
        <v>26</v>
      </c>
      <c r="E72" s="946">
        <f t="shared" si="35"/>
        <v>0.22222222222222221</v>
      </c>
      <c r="F72" s="475" t="s">
        <v>114</v>
      </c>
      <c r="G72" s="951"/>
      <c r="H72" s="475">
        <v>24</v>
      </c>
      <c r="I72" s="946">
        <f t="shared" si="44"/>
        <v>0.20512820512820512</v>
      </c>
      <c r="J72" s="475">
        <v>23</v>
      </c>
      <c r="K72" s="946">
        <f t="shared" si="38"/>
        <v>0.19658119658119658</v>
      </c>
      <c r="L72" s="475" t="s">
        <v>114</v>
      </c>
      <c r="M72" s="954"/>
      <c r="N72" s="475" t="s">
        <v>114</v>
      </c>
      <c r="O72" s="954"/>
      <c r="P72" s="475" t="s">
        <v>114</v>
      </c>
      <c r="Q72" s="951"/>
      <c r="R72" s="475" t="s">
        <v>114</v>
      </c>
      <c r="S72" s="951"/>
      <c r="T72" s="475" t="s">
        <v>114</v>
      </c>
      <c r="U72" s="951"/>
      <c r="V72" s="129">
        <v>117</v>
      </c>
    </row>
    <row r="73" spans="1:22">
      <c r="A73" s="948" t="s">
        <v>563</v>
      </c>
      <c r="B73" s="476">
        <v>19</v>
      </c>
      <c r="C73" s="949">
        <f t="shared" si="34"/>
        <v>0.1743119266055046</v>
      </c>
      <c r="D73" s="477">
        <v>18</v>
      </c>
      <c r="E73" s="949">
        <f t="shared" si="35"/>
        <v>0.16513761467889909</v>
      </c>
      <c r="F73" s="477" t="s">
        <v>114</v>
      </c>
      <c r="G73" s="953"/>
      <c r="H73" s="477">
        <v>27</v>
      </c>
      <c r="I73" s="949">
        <f t="shared" si="44"/>
        <v>0.24770642201834864</v>
      </c>
      <c r="J73" s="477">
        <v>28</v>
      </c>
      <c r="K73" s="949">
        <f t="shared" si="38"/>
        <v>0.25688073394495414</v>
      </c>
      <c r="L73" s="477">
        <v>0</v>
      </c>
      <c r="M73" s="949">
        <f t="shared" ref="M73:M74" si="45">L73/V73</f>
        <v>0</v>
      </c>
      <c r="N73" s="477">
        <v>0</v>
      </c>
      <c r="O73" s="949">
        <f t="shared" ref="O73:O74" si="46">N73/V73</f>
        <v>0</v>
      </c>
      <c r="P73" s="477" t="s">
        <v>114</v>
      </c>
      <c r="Q73" s="952"/>
      <c r="R73" s="477" t="s">
        <v>114</v>
      </c>
      <c r="S73" s="953"/>
      <c r="T73" s="477" t="s">
        <v>114</v>
      </c>
      <c r="U73" s="953"/>
      <c r="V73" s="136">
        <v>109</v>
      </c>
    </row>
    <row r="74" spans="1:22">
      <c r="A74" s="950" t="s">
        <v>564</v>
      </c>
      <c r="B74" s="479">
        <v>26</v>
      </c>
      <c r="C74" s="946">
        <f t="shared" si="34"/>
        <v>0.22807017543859648</v>
      </c>
      <c r="D74" s="475" t="s">
        <v>114</v>
      </c>
      <c r="E74" s="951"/>
      <c r="F74" s="475">
        <v>10</v>
      </c>
      <c r="G74" s="946">
        <f>F74/V74</f>
        <v>8.771929824561403E-2</v>
      </c>
      <c r="H74" s="475">
        <v>21</v>
      </c>
      <c r="I74" s="946">
        <f t="shared" si="44"/>
        <v>0.18421052631578946</v>
      </c>
      <c r="J74" s="475">
        <v>38</v>
      </c>
      <c r="K74" s="946">
        <f t="shared" si="38"/>
        <v>0.33333333333333331</v>
      </c>
      <c r="L74" s="475">
        <v>0</v>
      </c>
      <c r="M74" s="946">
        <f t="shared" si="45"/>
        <v>0</v>
      </c>
      <c r="N74" s="475">
        <v>0</v>
      </c>
      <c r="O74" s="946">
        <f t="shared" si="46"/>
        <v>0</v>
      </c>
      <c r="P74" s="475" t="s">
        <v>114</v>
      </c>
      <c r="Q74" s="954"/>
      <c r="R74" s="475" t="s">
        <v>114</v>
      </c>
      <c r="S74" s="951"/>
      <c r="T74" s="475" t="s">
        <v>114</v>
      </c>
      <c r="U74" s="951"/>
      <c r="V74" s="129">
        <v>114</v>
      </c>
    </row>
    <row r="75" spans="1:22">
      <c r="A75" s="948" t="s">
        <v>565</v>
      </c>
      <c r="B75" s="476">
        <v>53</v>
      </c>
      <c r="C75" s="949">
        <f t="shared" si="34"/>
        <v>0.4140625</v>
      </c>
      <c r="D75" s="477">
        <v>27</v>
      </c>
      <c r="E75" s="949">
        <f t="shared" ref="E75:E78" si="47">D75/V75</f>
        <v>0.2109375</v>
      </c>
      <c r="F75" s="477" t="s">
        <v>114</v>
      </c>
      <c r="G75" s="953"/>
      <c r="H75" s="477" t="s">
        <v>114</v>
      </c>
      <c r="I75" s="953"/>
      <c r="J75" s="477">
        <v>23</v>
      </c>
      <c r="K75" s="949">
        <f t="shared" si="38"/>
        <v>0.1796875</v>
      </c>
      <c r="L75" s="477" t="s">
        <v>114</v>
      </c>
      <c r="M75" s="952"/>
      <c r="N75" s="477" t="s">
        <v>114</v>
      </c>
      <c r="O75" s="953"/>
      <c r="P75" s="477" t="s">
        <v>114</v>
      </c>
      <c r="Q75" s="953"/>
      <c r="R75" s="477" t="s">
        <v>114</v>
      </c>
      <c r="S75" s="953"/>
      <c r="T75" s="477" t="s">
        <v>114</v>
      </c>
      <c r="U75" s="953"/>
      <c r="V75" s="136">
        <v>128</v>
      </c>
    </row>
    <row r="76" spans="1:22">
      <c r="A76" s="950" t="s">
        <v>566</v>
      </c>
      <c r="B76" s="479">
        <v>56</v>
      </c>
      <c r="C76" s="946">
        <f t="shared" si="34"/>
        <v>0.32</v>
      </c>
      <c r="D76" s="475">
        <v>13</v>
      </c>
      <c r="E76" s="946">
        <f t="shared" si="47"/>
        <v>7.4285714285714288E-2</v>
      </c>
      <c r="F76" s="475">
        <v>15</v>
      </c>
      <c r="G76" s="946">
        <f t="shared" ref="G76:G78" si="48">F76/V76</f>
        <v>8.5714285714285715E-2</v>
      </c>
      <c r="H76" s="475">
        <v>18</v>
      </c>
      <c r="I76" s="946">
        <f t="shared" ref="I76:I78" si="49">H76/V76</f>
        <v>0.10285714285714286</v>
      </c>
      <c r="J76" s="475">
        <v>64</v>
      </c>
      <c r="K76" s="946">
        <f t="shared" si="38"/>
        <v>0.36571428571428571</v>
      </c>
      <c r="L76" s="475" t="s">
        <v>114</v>
      </c>
      <c r="M76" s="954"/>
      <c r="N76" s="475">
        <v>0</v>
      </c>
      <c r="O76" s="946">
        <f t="shared" ref="O76:O78" si="50">N76/V76</f>
        <v>0</v>
      </c>
      <c r="P76" s="475" t="s">
        <v>114</v>
      </c>
      <c r="Q76" s="951"/>
      <c r="R76" s="475" t="s">
        <v>114</v>
      </c>
      <c r="S76" s="951"/>
      <c r="T76" s="475">
        <v>0</v>
      </c>
      <c r="U76" s="946">
        <f t="shared" ref="U76:U78" si="51">T76/V76</f>
        <v>0</v>
      </c>
      <c r="V76" s="129">
        <v>175</v>
      </c>
    </row>
    <row r="77" spans="1:22" ht="14.5" thickBot="1">
      <c r="A77" s="948" t="s">
        <v>567</v>
      </c>
      <c r="B77" s="955">
        <v>519</v>
      </c>
      <c r="C77" s="956">
        <f t="shared" si="34"/>
        <v>0.23452327157704472</v>
      </c>
      <c r="D77" s="957">
        <v>364</v>
      </c>
      <c r="E77" s="956">
        <f t="shared" si="47"/>
        <v>0.16448260280162674</v>
      </c>
      <c r="F77" s="957">
        <v>136</v>
      </c>
      <c r="G77" s="956">
        <f t="shared" si="48"/>
        <v>6.1455038409399004E-2</v>
      </c>
      <c r="H77" s="957">
        <v>285</v>
      </c>
      <c r="I77" s="956">
        <f t="shared" si="49"/>
        <v>0.12878445549028469</v>
      </c>
      <c r="J77" s="957">
        <v>643</v>
      </c>
      <c r="K77" s="956">
        <f t="shared" si="38"/>
        <v>0.29055580659737912</v>
      </c>
      <c r="L77" s="957">
        <v>22</v>
      </c>
      <c r="M77" s="956">
        <f t="shared" ref="M77:M78" si="52">L77/V77</f>
        <v>9.9412562132851334E-3</v>
      </c>
      <c r="N77" s="957">
        <v>19</v>
      </c>
      <c r="O77" s="956">
        <f t="shared" si="50"/>
        <v>8.5856303660189794E-3</v>
      </c>
      <c r="P77" s="957">
        <v>71</v>
      </c>
      <c r="Q77" s="956">
        <f t="shared" ref="Q77:Q78" si="53">P77/V77</f>
        <v>3.2083145051965654E-2</v>
      </c>
      <c r="R77" s="957">
        <v>101</v>
      </c>
      <c r="S77" s="956">
        <f t="shared" ref="S77:S78" si="54">R77/V77</f>
        <v>4.5639403524627205E-2</v>
      </c>
      <c r="T77" s="957">
        <v>24</v>
      </c>
      <c r="U77" s="956">
        <f t="shared" si="51"/>
        <v>1.0845006778129237E-2</v>
      </c>
      <c r="V77" s="848">
        <v>2213</v>
      </c>
    </row>
    <row r="78" spans="1:22">
      <c r="A78" s="958" t="s">
        <v>115</v>
      </c>
      <c r="B78" s="158">
        <v>2926</v>
      </c>
      <c r="C78" s="946">
        <f t="shared" si="34"/>
        <v>0.24931833674164963</v>
      </c>
      <c r="D78" s="158">
        <v>2080</v>
      </c>
      <c r="E78" s="946">
        <f t="shared" si="47"/>
        <v>0.17723244717109748</v>
      </c>
      <c r="F78" s="153">
        <v>698</v>
      </c>
      <c r="G78" s="946">
        <f t="shared" si="48"/>
        <v>5.947511929107021E-2</v>
      </c>
      <c r="H78" s="158">
        <v>1604</v>
      </c>
      <c r="I78" s="946">
        <f t="shared" si="49"/>
        <v>0.13667348329925016</v>
      </c>
      <c r="J78" s="158">
        <v>3199</v>
      </c>
      <c r="K78" s="946">
        <f t="shared" si="38"/>
        <v>0.27258009543285616</v>
      </c>
      <c r="L78" s="153">
        <v>131</v>
      </c>
      <c r="M78" s="946">
        <f t="shared" si="52"/>
        <v>1.1162235855487389E-2</v>
      </c>
      <c r="N78" s="153">
        <v>62</v>
      </c>
      <c r="O78" s="946">
        <f t="shared" si="50"/>
        <v>5.2828902522154058E-3</v>
      </c>
      <c r="P78" s="153">
        <v>322</v>
      </c>
      <c r="Q78" s="946">
        <f t="shared" si="53"/>
        <v>2.7436946148602589E-2</v>
      </c>
      <c r="R78" s="153">
        <v>453</v>
      </c>
      <c r="S78" s="946">
        <f t="shared" si="54"/>
        <v>3.8599182004089981E-2</v>
      </c>
      <c r="T78" s="153">
        <v>146</v>
      </c>
      <c r="U78" s="946">
        <f t="shared" si="51"/>
        <v>1.2440354464894342E-2</v>
      </c>
      <c r="V78" s="158">
        <v>11736</v>
      </c>
    </row>
    <row r="79" spans="1:22">
      <c r="A79" s="3173" t="s">
        <v>153</v>
      </c>
      <c r="B79" s="3174"/>
      <c r="C79" s="3174"/>
      <c r="D79" s="3174"/>
      <c r="E79" s="3174"/>
      <c r="F79" s="3174"/>
      <c r="G79" s="3174"/>
      <c r="H79" s="3174"/>
      <c r="I79" s="3174"/>
      <c r="J79" s="3174"/>
      <c r="K79" s="3174"/>
      <c r="L79" s="3174"/>
      <c r="M79" s="3174"/>
      <c r="N79" s="3174"/>
      <c r="O79" s="3174"/>
      <c r="P79" s="3174"/>
      <c r="Q79" s="3174"/>
      <c r="R79" s="3174"/>
      <c r="S79" s="3174"/>
      <c r="T79" s="3174"/>
      <c r="U79" s="3174"/>
      <c r="V79" s="3175"/>
    </row>
    <row r="81" spans="1:24">
      <c r="A81" s="63" t="s">
        <v>535</v>
      </c>
    </row>
    <row r="84" spans="1:24">
      <c r="A84" s="2606" t="s">
        <v>569</v>
      </c>
      <c r="B84" s="2606"/>
      <c r="C84" s="2606"/>
      <c r="D84" s="2606"/>
      <c r="E84" s="2606"/>
      <c r="F84" s="2606"/>
      <c r="G84" s="2606"/>
      <c r="H84" s="2606"/>
      <c r="I84" s="2606"/>
      <c r="J84" s="2606"/>
      <c r="K84" s="2606"/>
      <c r="L84" s="2606"/>
      <c r="M84" s="2606"/>
    </row>
    <row r="86" spans="1:24" ht="17.5">
      <c r="A86" s="3176" t="s">
        <v>554</v>
      </c>
      <c r="B86" s="3179" t="s">
        <v>397</v>
      </c>
      <c r="C86" s="3180"/>
      <c r="D86" s="3180"/>
      <c r="E86" s="3180"/>
      <c r="F86" s="3180"/>
      <c r="G86" s="3180"/>
      <c r="H86" s="3180"/>
      <c r="I86" s="3180"/>
      <c r="J86" s="3180"/>
      <c r="K86" s="3180"/>
      <c r="L86" s="3180"/>
      <c r="M86" s="3180"/>
      <c r="N86" s="3180"/>
      <c r="O86" s="3180"/>
      <c r="P86" s="3180"/>
      <c r="Q86" s="3180"/>
      <c r="R86" s="3180"/>
      <c r="S86" s="3180"/>
      <c r="T86" s="3180"/>
      <c r="U86" s="3181"/>
      <c r="V86" s="3182" t="s">
        <v>115</v>
      </c>
      <c r="X86" s="29"/>
    </row>
    <row r="87" spans="1:24" ht="32.5">
      <c r="A87" s="3177"/>
      <c r="B87" s="2569" t="s">
        <v>89</v>
      </c>
      <c r="C87" s="2536"/>
      <c r="D87" s="2569" t="s">
        <v>85</v>
      </c>
      <c r="E87" s="2536"/>
      <c r="F87" s="2569" t="s">
        <v>90</v>
      </c>
      <c r="G87" s="2536"/>
      <c r="H87" s="2569" t="s">
        <v>91</v>
      </c>
      <c r="I87" s="2536"/>
      <c r="J87" s="2569" t="s">
        <v>92</v>
      </c>
      <c r="K87" s="2536"/>
      <c r="L87" s="2569" t="s">
        <v>93</v>
      </c>
      <c r="M87" s="2536"/>
      <c r="N87" s="2569" t="s">
        <v>94</v>
      </c>
      <c r="O87" s="2536"/>
      <c r="P87" s="2569" t="s">
        <v>95</v>
      </c>
      <c r="Q87" s="2536"/>
      <c r="R87" s="2569" t="s">
        <v>96</v>
      </c>
      <c r="S87" s="2536"/>
      <c r="T87" s="2569" t="s">
        <v>97</v>
      </c>
      <c r="U87" s="2536"/>
      <c r="V87" s="2956"/>
      <c r="W87" s="65"/>
      <c r="X87" s="65"/>
    </row>
    <row r="88" spans="1:24" s="6" customFormat="1" ht="17.5">
      <c r="A88" s="3178"/>
      <c r="B88" s="920" t="s">
        <v>112</v>
      </c>
      <c r="C88" s="921" t="s">
        <v>555</v>
      </c>
      <c r="D88" s="920" t="s">
        <v>112</v>
      </c>
      <c r="E88" s="921" t="s">
        <v>555</v>
      </c>
      <c r="F88" s="920" t="s">
        <v>112</v>
      </c>
      <c r="G88" s="921" t="s">
        <v>555</v>
      </c>
      <c r="H88" s="920" t="s">
        <v>112</v>
      </c>
      <c r="I88" s="921" t="s">
        <v>555</v>
      </c>
      <c r="J88" s="920" t="s">
        <v>112</v>
      </c>
      <c r="K88" s="921" t="s">
        <v>555</v>
      </c>
      <c r="L88" s="920" t="s">
        <v>112</v>
      </c>
      <c r="M88" s="921" t="s">
        <v>555</v>
      </c>
      <c r="N88" s="920" t="s">
        <v>112</v>
      </c>
      <c r="O88" s="921" t="s">
        <v>555</v>
      </c>
      <c r="P88" s="920" t="s">
        <v>112</v>
      </c>
      <c r="Q88" s="921" t="s">
        <v>555</v>
      </c>
      <c r="R88" s="920" t="s">
        <v>112</v>
      </c>
      <c r="S88" s="921" t="s">
        <v>555</v>
      </c>
      <c r="T88" s="920" t="s">
        <v>112</v>
      </c>
      <c r="U88" s="921" t="s">
        <v>555</v>
      </c>
      <c r="V88" s="3183"/>
      <c r="X88" s="29"/>
    </row>
    <row r="89" spans="1:24">
      <c r="A89" s="959" t="s">
        <v>556</v>
      </c>
      <c r="B89" s="960">
        <v>850</v>
      </c>
      <c r="C89" s="961">
        <f>B89/V89</f>
        <v>0.23467697404748758</v>
      </c>
      <c r="D89" s="960">
        <v>667</v>
      </c>
      <c r="E89" s="961">
        <f>D89/V89</f>
        <v>0.18415240198785202</v>
      </c>
      <c r="F89" s="960">
        <v>246</v>
      </c>
      <c r="G89" s="961">
        <f>F89/V89</f>
        <v>6.791827719491994E-2</v>
      </c>
      <c r="H89" s="960">
        <v>517</v>
      </c>
      <c r="I89" s="961">
        <f>H89/V89</f>
        <v>0.14273881833241303</v>
      </c>
      <c r="J89" s="960">
        <v>995</v>
      </c>
      <c r="K89" s="961">
        <f>J89/V89</f>
        <v>0.27471010491441195</v>
      </c>
      <c r="L89" s="960">
        <v>36</v>
      </c>
      <c r="M89" s="961">
        <f>L89/V89</f>
        <v>9.9392600773053567E-3</v>
      </c>
      <c r="N89" s="960">
        <v>17</v>
      </c>
      <c r="O89" s="961">
        <f>N89/V89</f>
        <v>4.6935394809497514E-3</v>
      </c>
      <c r="P89" s="960">
        <v>107</v>
      </c>
      <c r="Q89" s="961">
        <f>P89/V89</f>
        <v>2.9541689674213143E-2</v>
      </c>
      <c r="R89" s="960">
        <v>134</v>
      </c>
      <c r="S89" s="961">
        <f>R89/V89</f>
        <v>3.6996134732192161E-2</v>
      </c>
      <c r="T89" s="960">
        <v>53</v>
      </c>
      <c r="U89" s="961">
        <f>T89/V89</f>
        <v>1.4632799558255107E-2</v>
      </c>
      <c r="V89" s="960">
        <v>3622</v>
      </c>
    </row>
    <row r="90" spans="1:24">
      <c r="A90" s="948" t="s">
        <v>562</v>
      </c>
      <c r="B90" s="473">
        <v>15</v>
      </c>
      <c r="C90" s="953">
        <f t="shared" ref="C90:C105" si="55">B90/V90</f>
        <v>0.13513513513513514</v>
      </c>
      <c r="D90" s="473">
        <v>27</v>
      </c>
      <c r="E90" s="953">
        <f t="shared" ref="E90:E93" si="56">D90/V90</f>
        <v>0.24324324324324326</v>
      </c>
      <c r="F90" s="473" t="s">
        <v>114</v>
      </c>
      <c r="G90" s="952"/>
      <c r="H90" s="473">
        <v>10</v>
      </c>
      <c r="I90" s="953">
        <f t="shared" ref="I90:I105" si="57">H90/V90</f>
        <v>9.0090090090090086E-2</v>
      </c>
      <c r="J90" s="473">
        <v>37</v>
      </c>
      <c r="K90" s="953">
        <f t="shared" ref="K90:K105" si="58">J90/V90</f>
        <v>0.33333333333333331</v>
      </c>
      <c r="L90" s="473">
        <v>0</v>
      </c>
      <c r="M90" s="953">
        <f>L90/V90</f>
        <v>0</v>
      </c>
      <c r="N90" s="473" t="s">
        <v>114</v>
      </c>
      <c r="O90" s="952"/>
      <c r="P90" s="473" t="s">
        <v>114</v>
      </c>
      <c r="Q90" s="952"/>
      <c r="R90" s="473">
        <v>10</v>
      </c>
      <c r="S90" s="953">
        <f t="shared" ref="S90:S105" si="59">R90/V90</f>
        <v>9.0090090090090086E-2</v>
      </c>
      <c r="T90" s="473" t="s">
        <v>114</v>
      </c>
      <c r="U90" s="953"/>
      <c r="V90" s="473">
        <v>111</v>
      </c>
    </row>
    <row r="91" spans="1:24">
      <c r="A91" s="950" t="s">
        <v>547</v>
      </c>
      <c r="B91" s="470">
        <v>38</v>
      </c>
      <c r="C91" s="962">
        <f t="shared" si="55"/>
        <v>0.27737226277372262</v>
      </c>
      <c r="D91" s="470">
        <v>33</v>
      </c>
      <c r="E91" s="962">
        <f t="shared" si="56"/>
        <v>0.24087591240875914</v>
      </c>
      <c r="F91" s="470" t="s">
        <v>114</v>
      </c>
      <c r="G91" s="954"/>
      <c r="H91" s="470">
        <v>26</v>
      </c>
      <c r="I91" s="962">
        <f t="shared" si="57"/>
        <v>0.18978102189781021</v>
      </c>
      <c r="J91" s="470">
        <v>14</v>
      </c>
      <c r="K91" s="962">
        <f t="shared" si="58"/>
        <v>0.10218978102189781</v>
      </c>
      <c r="L91" s="470" t="s">
        <v>114</v>
      </c>
      <c r="M91" s="954"/>
      <c r="N91" s="470">
        <v>0</v>
      </c>
      <c r="O91" s="962">
        <f t="shared" ref="O91:O93" si="60">N91/V91</f>
        <v>0</v>
      </c>
      <c r="P91" s="470" t="s">
        <v>114</v>
      </c>
      <c r="Q91" s="954"/>
      <c r="R91" s="470">
        <v>14</v>
      </c>
      <c r="S91" s="962">
        <f t="shared" si="59"/>
        <v>0.10218978102189781</v>
      </c>
      <c r="T91" s="470" t="s">
        <v>114</v>
      </c>
      <c r="U91" s="962"/>
      <c r="V91" s="470">
        <v>137</v>
      </c>
    </row>
    <row r="92" spans="1:24">
      <c r="A92" s="948" t="s">
        <v>563</v>
      </c>
      <c r="B92" s="473">
        <v>14</v>
      </c>
      <c r="C92" s="953">
        <f t="shared" si="55"/>
        <v>0.1891891891891892</v>
      </c>
      <c r="D92" s="473">
        <v>12</v>
      </c>
      <c r="E92" s="953">
        <f t="shared" si="56"/>
        <v>0.16216216216216217</v>
      </c>
      <c r="F92" s="473" t="s">
        <v>114</v>
      </c>
      <c r="G92" s="952"/>
      <c r="H92" s="473">
        <v>15</v>
      </c>
      <c r="I92" s="953">
        <f t="shared" si="57"/>
        <v>0.20270270270270271</v>
      </c>
      <c r="J92" s="473">
        <v>21</v>
      </c>
      <c r="K92" s="953">
        <f t="shared" si="58"/>
        <v>0.28378378378378377</v>
      </c>
      <c r="L92" s="473" t="s">
        <v>114</v>
      </c>
      <c r="M92" s="952"/>
      <c r="N92" s="473">
        <v>0</v>
      </c>
      <c r="O92" s="953">
        <f t="shared" si="60"/>
        <v>0</v>
      </c>
      <c r="P92" s="473" t="s">
        <v>114</v>
      </c>
      <c r="Q92" s="952"/>
      <c r="R92" s="473" t="s">
        <v>114</v>
      </c>
      <c r="S92" s="953"/>
      <c r="T92" s="473" t="s">
        <v>114</v>
      </c>
      <c r="U92" s="953"/>
      <c r="V92" s="473">
        <v>74</v>
      </c>
    </row>
    <row r="93" spans="1:24">
      <c r="A93" s="950" t="s">
        <v>564</v>
      </c>
      <c r="B93" s="470">
        <v>19</v>
      </c>
      <c r="C93" s="962">
        <f t="shared" si="55"/>
        <v>0.19587628865979381</v>
      </c>
      <c r="D93" s="470">
        <v>12</v>
      </c>
      <c r="E93" s="962">
        <f t="shared" si="56"/>
        <v>0.12371134020618557</v>
      </c>
      <c r="F93" s="470" t="s">
        <v>114</v>
      </c>
      <c r="G93" s="954"/>
      <c r="H93" s="470">
        <v>11</v>
      </c>
      <c r="I93" s="962">
        <f t="shared" si="57"/>
        <v>0.1134020618556701</v>
      </c>
      <c r="J93" s="470">
        <v>40</v>
      </c>
      <c r="K93" s="962">
        <f t="shared" si="58"/>
        <v>0.41237113402061853</v>
      </c>
      <c r="L93" s="470">
        <v>0</v>
      </c>
      <c r="M93" s="962">
        <f>L93/V93</f>
        <v>0</v>
      </c>
      <c r="N93" s="470">
        <v>0</v>
      </c>
      <c r="O93" s="962">
        <f t="shared" si="60"/>
        <v>0</v>
      </c>
      <c r="P93" s="470" t="s">
        <v>114</v>
      </c>
      <c r="Q93" s="954"/>
      <c r="R93" s="470" t="s">
        <v>114</v>
      </c>
      <c r="S93" s="962"/>
      <c r="T93" s="470" t="s">
        <v>114</v>
      </c>
      <c r="U93" s="962"/>
      <c r="V93" s="470">
        <v>97</v>
      </c>
    </row>
    <row r="94" spans="1:24">
      <c r="A94" s="948" t="s">
        <v>565</v>
      </c>
      <c r="B94" s="473">
        <v>52</v>
      </c>
      <c r="C94" s="953">
        <f t="shared" si="55"/>
        <v>0.45217391304347826</v>
      </c>
      <c r="D94" s="473">
        <v>10</v>
      </c>
      <c r="E94" s="953">
        <f>D94/V94</f>
        <v>8.6956521739130432E-2</v>
      </c>
      <c r="F94" s="473" t="s">
        <v>114</v>
      </c>
      <c r="G94" s="952"/>
      <c r="H94" s="473">
        <v>12</v>
      </c>
      <c r="I94" s="953">
        <f t="shared" si="57"/>
        <v>0.10434782608695652</v>
      </c>
      <c r="J94" s="473">
        <v>20</v>
      </c>
      <c r="K94" s="953">
        <f t="shared" si="58"/>
        <v>0.17391304347826086</v>
      </c>
      <c r="L94" s="473" t="s">
        <v>114</v>
      </c>
      <c r="M94" s="952"/>
      <c r="N94" s="473" t="s">
        <v>114</v>
      </c>
      <c r="O94" s="952"/>
      <c r="P94" s="473" t="s">
        <v>114</v>
      </c>
      <c r="Q94" s="952"/>
      <c r="R94" s="473" t="s">
        <v>114</v>
      </c>
      <c r="S94" s="953"/>
      <c r="T94" s="473" t="s">
        <v>114</v>
      </c>
      <c r="U94" s="953"/>
      <c r="V94" s="473">
        <v>115</v>
      </c>
    </row>
    <row r="95" spans="1:24">
      <c r="A95" s="950" t="s">
        <v>566</v>
      </c>
      <c r="B95" s="470">
        <v>49</v>
      </c>
      <c r="C95" s="962">
        <f t="shared" si="55"/>
        <v>0.2752808988764045</v>
      </c>
      <c r="D95" s="470">
        <v>12</v>
      </c>
      <c r="E95" s="962">
        <f t="shared" ref="E95:E105" si="61">D95/V95</f>
        <v>6.741573033707865E-2</v>
      </c>
      <c r="F95" s="470">
        <v>12</v>
      </c>
      <c r="G95" s="962">
        <f t="shared" ref="G95:G102" si="62">F95/V95</f>
        <v>6.741573033707865E-2</v>
      </c>
      <c r="H95" s="470">
        <v>19</v>
      </c>
      <c r="I95" s="962">
        <f t="shared" si="57"/>
        <v>0.10674157303370786</v>
      </c>
      <c r="J95" s="470">
        <v>78</v>
      </c>
      <c r="K95" s="962">
        <f t="shared" si="58"/>
        <v>0.43820224719101125</v>
      </c>
      <c r="L95" s="470">
        <v>0</v>
      </c>
      <c r="M95" s="962">
        <f t="shared" ref="M95:M98" si="63">L95/V95</f>
        <v>0</v>
      </c>
      <c r="N95" s="470">
        <v>0</v>
      </c>
      <c r="O95" s="962">
        <f t="shared" ref="O95:O97" si="64">N95/V95</f>
        <v>0</v>
      </c>
      <c r="P95" s="470" t="s">
        <v>114</v>
      </c>
      <c r="Q95" s="954"/>
      <c r="R95" s="470">
        <v>0</v>
      </c>
      <c r="S95" s="962">
        <f t="shared" si="59"/>
        <v>0</v>
      </c>
      <c r="T95" s="470">
        <v>0</v>
      </c>
      <c r="U95" s="962">
        <f t="shared" ref="U95:U105" si="65">T95/V95</f>
        <v>0</v>
      </c>
      <c r="V95" s="470">
        <v>178</v>
      </c>
    </row>
    <row r="96" spans="1:24">
      <c r="A96" s="948" t="s">
        <v>567</v>
      </c>
      <c r="B96" s="473">
        <v>477</v>
      </c>
      <c r="C96" s="953">
        <f t="shared" si="55"/>
        <v>0.24262461851475076</v>
      </c>
      <c r="D96" s="473">
        <v>350</v>
      </c>
      <c r="E96" s="953">
        <f t="shared" si="61"/>
        <v>0.17802644964394709</v>
      </c>
      <c r="F96" s="473">
        <v>120</v>
      </c>
      <c r="G96" s="953">
        <f t="shared" si="62"/>
        <v>6.1037639877924724E-2</v>
      </c>
      <c r="H96" s="473">
        <v>249</v>
      </c>
      <c r="I96" s="953">
        <f t="shared" si="57"/>
        <v>0.12665310274669381</v>
      </c>
      <c r="J96" s="473">
        <v>574</v>
      </c>
      <c r="K96" s="953">
        <f t="shared" si="58"/>
        <v>0.29196337741607326</v>
      </c>
      <c r="L96" s="473">
        <v>25</v>
      </c>
      <c r="M96" s="953">
        <f t="shared" si="63"/>
        <v>1.2716174974567651E-2</v>
      </c>
      <c r="N96" s="473">
        <v>13</v>
      </c>
      <c r="O96" s="953">
        <f t="shared" si="64"/>
        <v>6.6124109867751781E-3</v>
      </c>
      <c r="P96" s="473">
        <v>60</v>
      </c>
      <c r="Q96" s="953">
        <f t="shared" ref="Q96:Q99" si="66">P96/V96</f>
        <v>3.0518819938962362E-2</v>
      </c>
      <c r="R96" s="473">
        <v>64</v>
      </c>
      <c r="S96" s="953">
        <f t="shared" si="59"/>
        <v>3.2553407934893183E-2</v>
      </c>
      <c r="T96" s="473">
        <v>34</v>
      </c>
      <c r="U96" s="953">
        <f t="shared" si="65"/>
        <v>1.7293997965412006E-2</v>
      </c>
      <c r="V96" s="473">
        <v>1966</v>
      </c>
    </row>
    <row r="97" spans="1:22">
      <c r="A97" s="950" t="s">
        <v>557</v>
      </c>
      <c r="B97" s="470">
        <v>683</v>
      </c>
      <c r="C97" s="962">
        <f t="shared" si="55"/>
        <v>0.28553511705685619</v>
      </c>
      <c r="D97" s="470">
        <v>434</v>
      </c>
      <c r="E97" s="962">
        <f t="shared" si="61"/>
        <v>0.18143812709030099</v>
      </c>
      <c r="F97" s="470">
        <v>147</v>
      </c>
      <c r="G97" s="962">
        <f t="shared" si="62"/>
        <v>6.145484949832776E-2</v>
      </c>
      <c r="H97" s="470">
        <v>358</v>
      </c>
      <c r="I97" s="962">
        <f t="shared" si="57"/>
        <v>0.14966555183946489</v>
      </c>
      <c r="J97" s="470">
        <v>531</v>
      </c>
      <c r="K97" s="962">
        <f t="shared" si="58"/>
        <v>0.22198996655518394</v>
      </c>
      <c r="L97" s="470">
        <v>28</v>
      </c>
      <c r="M97" s="962">
        <f t="shared" si="63"/>
        <v>1.1705685618729096E-2</v>
      </c>
      <c r="N97" s="470">
        <v>10</v>
      </c>
      <c r="O97" s="962">
        <f t="shared" si="64"/>
        <v>4.180602006688963E-3</v>
      </c>
      <c r="P97" s="470">
        <v>77</v>
      </c>
      <c r="Q97" s="962">
        <f t="shared" si="66"/>
        <v>3.2190635451505016E-2</v>
      </c>
      <c r="R97" s="470">
        <v>107</v>
      </c>
      <c r="S97" s="962">
        <f t="shared" si="59"/>
        <v>4.4732441471571904E-2</v>
      </c>
      <c r="T97" s="470">
        <v>17</v>
      </c>
      <c r="U97" s="962">
        <f t="shared" si="65"/>
        <v>7.1070234113712371E-3</v>
      </c>
      <c r="V97" s="470">
        <v>2392</v>
      </c>
    </row>
    <row r="98" spans="1:22">
      <c r="A98" s="948" t="s">
        <v>539</v>
      </c>
      <c r="B98" s="473">
        <v>203</v>
      </c>
      <c r="C98" s="953">
        <f t="shared" si="55"/>
        <v>0.29852941176470588</v>
      </c>
      <c r="D98" s="473">
        <v>153</v>
      </c>
      <c r="E98" s="953">
        <f t="shared" si="61"/>
        <v>0.22500000000000001</v>
      </c>
      <c r="F98" s="473">
        <v>38</v>
      </c>
      <c r="G98" s="953">
        <f t="shared" si="62"/>
        <v>5.5882352941176473E-2</v>
      </c>
      <c r="H98" s="473">
        <v>72</v>
      </c>
      <c r="I98" s="953">
        <f t="shared" si="57"/>
        <v>0.10588235294117647</v>
      </c>
      <c r="J98" s="473">
        <v>129</v>
      </c>
      <c r="K98" s="953">
        <f t="shared" si="58"/>
        <v>0.18970588235294117</v>
      </c>
      <c r="L98" s="473">
        <v>10</v>
      </c>
      <c r="M98" s="953">
        <f t="shared" si="63"/>
        <v>1.4705882352941176E-2</v>
      </c>
      <c r="N98" s="473" t="s">
        <v>114</v>
      </c>
      <c r="O98" s="952"/>
      <c r="P98" s="473">
        <v>20</v>
      </c>
      <c r="Q98" s="953">
        <f t="shared" si="66"/>
        <v>2.9411764705882353E-2</v>
      </c>
      <c r="R98" s="473">
        <v>39</v>
      </c>
      <c r="S98" s="953">
        <f t="shared" si="59"/>
        <v>5.7352941176470586E-2</v>
      </c>
      <c r="T98" s="473">
        <v>10</v>
      </c>
      <c r="U98" s="953">
        <f t="shared" si="65"/>
        <v>1.4705882352941176E-2</v>
      </c>
      <c r="V98" s="473">
        <v>680</v>
      </c>
    </row>
    <row r="99" spans="1:22">
      <c r="A99" s="950" t="s">
        <v>540</v>
      </c>
      <c r="B99" s="470">
        <v>94</v>
      </c>
      <c r="C99" s="962">
        <f t="shared" si="55"/>
        <v>0.17602996254681649</v>
      </c>
      <c r="D99" s="470">
        <v>45</v>
      </c>
      <c r="E99" s="962">
        <f t="shared" si="61"/>
        <v>8.4269662921348312E-2</v>
      </c>
      <c r="F99" s="470">
        <v>51</v>
      </c>
      <c r="G99" s="962">
        <f t="shared" si="62"/>
        <v>9.5505617977528087E-2</v>
      </c>
      <c r="H99" s="470">
        <v>76</v>
      </c>
      <c r="I99" s="962">
        <f t="shared" si="57"/>
        <v>0.14232209737827714</v>
      </c>
      <c r="J99" s="470">
        <v>234</v>
      </c>
      <c r="K99" s="962">
        <f t="shared" si="58"/>
        <v>0.43820224719101125</v>
      </c>
      <c r="L99" s="470" t="s">
        <v>114</v>
      </c>
      <c r="M99" s="954"/>
      <c r="N99" s="470" t="s">
        <v>114</v>
      </c>
      <c r="O99" s="954"/>
      <c r="P99" s="470">
        <v>18</v>
      </c>
      <c r="Q99" s="962">
        <f t="shared" si="66"/>
        <v>3.3707865168539325E-2</v>
      </c>
      <c r="R99" s="470">
        <v>10</v>
      </c>
      <c r="S99" s="962">
        <f t="shared" si="59"/>
        <v>1.8726591760299626E-2</v>
      </c>
      <c r="T99" s="470" t="s">
        <v>114</v>
      </c>
      <c r="U99" s="962"/>
      <c r="V99" s="470">
        <v>534</v>
      </c>
    </row>
    <row r="100" spans="1:22">
      <c r="A100" s="948" t="s">
        <v>558</v>
      </c>
      <c r="B100" s="473">
        <v>130</v>
      </c>
      <c r="C100" s="953">
        <f t="shared" si="55"/>
        <v>0.33678756476683935</v>
      </c>
      <c r="D100" s="473">
        <v>68</v>
      </c>
      <c r="E100" s="953">
        <f t="shared" si="61"/>
        <v>0.17616580310880828</v>
      </c>
      <c r="F100" s="473">
        <v>14</v>
      </c>
      <c r="G100" s="953">
        <f t="shared" si="62"/>
        <v>3.6269430051813469E-2</v>
      </c>
      <c r="H100" s="473">
        <v>64</v>
      </c>
      <c r="I100" s="953">
        <f t="shared" si="57"/>
        <v>0.16580310880829016</v>
      </c>
      <c r="J100" s="473">
        <v>83</v>
      </c>
      <c r="K100" s="953">
        <f t="shared" si="58"/>
        <v>0.21502590673575128</v>
      </c>
      <c r="L100" s="473" t="s">
        <v>114</v>
      </c>
      <c r="M100" s="952"/>
      <c r="N100" s="473" t="s">
        <v>114</v>
      </c>
      <c r="O100" s="952"/>
      <c r="P100" s="473" t="s">
        <v>114</v>
      </c>
      <c r="Q100" s="952"/>
      <c r="R100" s="473" t="s">
        <v>114</v>
      </c>
      <c r="S100" s="953"/>
      <c r="T100" s="473" t="s">
        <v>114</v>
      </c>
      <c r="U100" s="953"/>
      <c r="V100" s="473">
        <v>386</v>
      </c>
    </row>
    <row r="101" spans="1:22">
      <c r="A101" s="950" t="s">
        <v>559</v>
      </c>
      <c r="B101" s="470">
        <v>47</v>
      </c>
      <c r="C101" s="962">
        <f t="shared" si="55"/>
        <v>0.14873417721518986</v>
      </c>
      <c r="D101" s="470">
        <v>89</v>
      </c>
      <c r="E101" s="962">
        <f t="shared" si="61"/>
        <v>0.28164556962025317</v>
      </c>
      <c r="F101" s="470">
        <v>12</v>
      </c>
      <c r="G101" s="962">
        <f t="shared" si="62"/>
        <v>3.7974683544303799E-2</v>
      </c>
      <c r="H101" s="470">
        <v>55</v>
      </c>
      <c r="I101" s="962">
        <f t="shared" si="57"/>
        <v>0.17405063291139242</v>
      </c>
      <c r="J101" s="470">
        <v>79</v>
      </c>
      <c r="K101" s="962">
        <f t="shared" si="58"/>
        <v>0.25</v>
      </c>
      <c r="L101" s="470" t="s">
        <v>114</v>
      </c>
      <c r="M101" s="954"/>
      <c r="N101" s="470" t="s">
        <v>114</v>
      </c>
      <c r="O101" s="954"/>
      <c r="P101" s="470" t="s">
        <v>114</v>
      </c>
      <c r="Q101" s="954"/>
      <c r="R101" s="470">
        <v>22</v>
      </c>
      <c r="S101" s="962">
        <f t="shared" si="59"/>
        <v>6.9620253164556958E-2</v>
      </c>
      <c r="T101" s="470" t="s">
        <v>114</v>
      </c>
      <c r="U101" s="962"/>
      <c r="V101" s="470">
        <v>316</v>
      </c>
    </row>
    <row r="102" spans="1:22">
      <c r="A102" s="948" t="s">
        <v>560</v>
      </c>
      <c r="B102" s="473">
        <v>111</v>
      </c>
      <c r="C102" s="953">
        <f t="shared" si="55"/>
        <v>0.23270440251572327</v>
      </c>
      <c r="D102" s="473">
        <v>43</v>
      </c>
      <c r="E102" s="953">
        <f t="shared" si="61"/>
        <v>9.0146750524109018E-2</v>
      </c>
      <c r="F102" s="473">
        <v>30</v>
      </c>
      <c r="G102" s="953">
        <f t="shared" si="62"/>
        <v>6.2893081761006289E-2</v>
      </c>
      <c r="H102" s="473">
        <v>39</v>
      </c>
      <c r="I102" s="953">
        <f t="shared" si="57"/>
        <v>8.1761006289308172E-2</v>
      </c>
      <c r="J102" s="473">
        <v>236</v>
      </c>
      <c r="K102" s="953">
        <f t="shared" si="58"/>
        <v>0.4947589098532495</v>
      </c>
      <c r="L102" s="473" t="s">
        <v>114</v>
      </c>
      <c r="M102" s="952"/>
      <c r="N102" s="473">
        <v>0</v>
      </c>
      <c r="O102" s="953">
        <f>N102/V102</f>
        <v>0</v>
      </c>
      <c r="P102" s="473">
        <v>13</v>
      </c>
      <c r="Q102" s="953">
        <f t="shared" ref="Q102:Q103" si="67">P102/V102</f>
        <v>2.7253668763102725E-2</v>
      </c>
      <c r="R102" s="473" t="s">
        <v>114</v>
      </c>
      <c r="S102" s="953"/>
      <c r="T102" s="473" t="s">
        <v>114</v>
      </c>
      <c r="U102" s="953"/>
      <c r="V102" s="473">
        <v>477</v>
      </c>
    </row>
    <row r="103" spans="1:22">
      <c r="A103" s="950" t="s">
        <v>561</v>
      </c>
      <c r="B103" s="470">
        <v>63</v>
      </c>
      <c r="C103" s="962">
        <f t="shared" si="55"/>
        <v>0.3539325842696629</v>
      </c>
      <c r="D103" s="470">
        <v>39</v>
      </c>
      <c r="E103" s="962">
        <f t="shared" si="61"/>
        <v>0.21910112359550563</v>
      </c>
      <c r="F103" s="470" t="s">
        <v>114</v>
      </c>
      <c r="G103" s="954"/>
      <c r="H103" s="470">
        <v>15</v>
      </c>
      <c r="I103" s="962">
        <f t="shared" si="57"/>
        <v>8.4269662921348312E-2</v>
      </c>
      <c r="J103" s="470">
        <v>22</v>
      </c>
      <c r="K103" s="962">
        <f t="shared" si="58"/>
        <v>0.12359550561797752</v>
      </c>
      <c r="L103" s="470" t="s">
        <v>114</v>
      </c>
      <c r="M103" s="954"/>
      <c r="N103" s="470" t="s">
        <v>114</v>
      </c>
      <c r="O103" s="954"/>
      <c r="P103" s="470">
        <v>10</v>
      </c>
      <c r="Q103" s="962">
        <f t="shared" si="67"/>
        <v>5.6179775280898875E-2</v>
      </c>
      <c r="R103" s="470">
        <v>14</v>
      </c>
      <c r="S103" s="962">
        <f t="shared" si="59"/>
        <v>7.8651685393258425E-2</v>
      </c>
      <c r="T103" s="470" t="s">
        <v>114</v>
      </c>
      <c r="U103" s="962"/>
      <c r="V103" s="470">
        <v>178</v>
      </c>
    </row>
    <row r="104" spans="1:22" ht="14.5" thickBot="1">
      <c r="A104" s="948" t="s">
        <v>545</v>
      </c>
      <c r="B104" s="963">
        <v>46</v>
      </c>
      <c r="C104" s="956">
        <f t="shared" si="55"/>
        <v>0.29113924050632911</v>
      </c>
      <c r="D104" s="964">
        <v>17</v>
      </c>
      <c r="E104" s="956">
        <f t="shared" si="61"/>
        <v>0.10759493670886076</v>
      </c>
      <c r="F104" s="964" t="s">
        <v>114</v>
      </c>
      <c r="G104" s="965"/>
      <c r="H104" s="963">
        <v>16</v>
      </c>
      <c r="I104" s="956">
        <f t="shared" si="57"/>
        <v>0.10126582278481013</v>
      </c>
      <c r="J104" s="964">
        <v>61</v>
      </c>
      <c r="K104" s="956">
        <f t="shared" si="58"/>
        <v>0.38607594936708861</v>
      </c>
      <c r="L104" s="964" t="s">
        <v>114</v>
      </c>
      <c r="M104" s="965"/>
      <c r="N104" s="964">
        <v>0</v>
      </c>
      <c r="O104" s="956">
        <f t="shared" ref="O104:O105" si="68">N104/V104</f>
        <v>0</v>
      </c>
      <c r="P104" s="964" t="s">
        <v>114</v>
      </c>
      <c r="Q104" s="965"/>
      <c r="R104" s="964" t="s">
        <v>114</v>
      </c>
      <c r="S104" s="956"/>
      <c r="T104" s="964" t="s">
        <v>114</v>
      </c>
      <c r="U104" s="956"/>
      <c r="V104" s="964">
        <v>158</v>
      </c>
    </row>
    <row r="105" spans="1:22">
      <c r="A105" s="958" t="s">
        <v>115</v>
      </c>
      <c r="B105" s="960">
        <v>2891</v>
      </c>
      <c r="C105" s="961">
        <f t="shared" si="55"/>
        <v>0.25313019875667631</v>
      </c>
      <c r="D105" s="960">
        <v>2011</v>
      </c>
      <c r="E105" s="961">
        <f t="shared" si="61"/>
        <v>0.17607915243849051</v>
      </c>
      <c r="F105" s="960">
        <v>712</v>
      </c>
      <c r="G105" s="961">
        <f>F105/V105</f>
        <v>6.2341301111986692E-2</v>
      </c>
      <c r="H105" s="960">
        <v>1554</v>
      </c>
      <c r="I105" s="961">
        <f t="shared" si="57"/>
        <v>0.13606514315734175</v>
      </c>
      <c r="J105" s="960">
        <v>3154</v>
      </c>
      <c r="K105" s="961">
        <f t="shared" si="58"/>
        <v>0.2761579546449523</v>
      </c>
      <c r="L105" s="960">
        <v>119</v>
      </c>
      <c r="M105" s="961">
        <f>L105/V105</f>
        <v>1.0419402854391035E-2</v>
      </c>
      <c r="N105" s="960">
        <v>56</v>
      </c>
      <c r="O105" s="961">
        <f t="shared" si="68"/>
        <v>4.9032484020663687E-3</v>
      </c>
      <c r="P105" s="960">
        <v>343</v>
      </c>
      <c r="Q105" s="961">
        <f>P105/V105</f>
        <v>3.003239646265651E-2</v>
      </c>
      <c r="R105" s="960">
        <v>433</v>
      </c>
      <c r="S105" s="961">
        <f t="shared" si="59"/>
        <v>3.7912617108834604E-2</v>
      </c>
      <c r="T105" s="960">
        <v>148</v>
      </c>
      <c r="U105" s="961">
        <f t="shared" si="65"/>
        <v>1.2958585062603976E-2</v>
      </c>
      <c r="V105" s="960">
        <v>11421</v>
      </c>
    </row>
    <row r="106" spans="1:22">
      <c r="A106" s="3173" t="s">
        <v>153</v>
      </c>
      <c r="B106" s="3174"/>
      <c r="C106" s="3174"/>
      <c r="D106" s="3174"/>
      <c r="E106" s="3174"/>
      <c r="F106" s="3174"/>
      <c r="G106" s="3174"/>
      <c r="H106" s="3174"/>
      <c r="I106" s="3174"/>
      <c r="J106" s="3174"/>
      <c r="K106" s="3174"/>
      <c r="L106" s="3174"/>
      <c r="M106" s="3174"/>
      <c r="N106" s="3174"/>
      <c r="O106" s="3174"/>
      <c r="P106" s="3174"/>
      <c r="Q106" s="3174"/>
      <c r="R106" s="3174"/>
      <c r="S106" s="3174"/>
      <c r="T106" s="3174"/>
      <c r="U106" s="3174"/>
      <c r="V106" s="3175"/>
    </row>
    <row r="108" spans="1:22">
      <c r="A108" s="63" t="s">
        <v>535</v>
      </c>
    </row>
    <row r="111" spans="1:22">
      <c r="A111" s="2606" t="s">
        <v>570</v>
      </c>
      <c r="B111" s="2606"/>
      <c r="C111" s="2606"/>
      <c r="D111" s="2606"/>
      <c r="E111" s="2606"/>
      <c r="F111" s="2606"/>
      <c r="G111" s="2606"/>
      <c r="H111" s="2606"/>
      <c r="I111" s="2606"/>
      <c r="J111" s="2606"/>
      <c r="K111" s="2606"/>
      <c r="L111" s="2606"/>
      <c r="M111" s="2606"/>
    </row>
    <row r="113" spans="1:24" ht="17.5">
      <c r="A113" s="3176" t="s">
        <v>554</v>
      </c>
      <c r="B113" s="3179" t="s">
        <v>397</v>
      </c>
      <c r="C113" s="3180"/>
      <c r="D113" s="3180"/>
      <c r="E113" s="3180"/>
      <c r="F113" s="3180"/>
      <c r="G113" s="3180"/>
      <c r="H113" s="3180"/>
      <c r="I113" s="3180"/>
      <c r="J113" s="3180"/>
      <c r="K113" s="3180"/>
      <c r="L113" s="3180"/>
      <c r="M113" s="3180"/>
      <c r="N113" s="3180"/>
      <c r="O113" s="3180"/>
      <c r="P113" s="3180"/>
      <c r="Q113" s="3180"/>
      <c r="R113" s="3180"/>
      <c r="S113" s="3180"/>
      <c r="T113" s="3180"/>
      <c r="U113" s="3181"/>
      <c r="V113" s="3182" t="s">
        <v>115</v>
      </c>
      <c r="X113" s="29"/>
    </row>
    <row r="114" spans="1:24" ht="32.5">
      <c r="A114" s="3177"/>
      <c r="B114" s="2569" t="s">
        <v>89</v>
      </c>
      <c r="C114" s="2536"/>
      <c r="D114" s="2569" t="s">
        <v>85</v>
      </c>
      <c r="E114" s="2536"/>
      <c r="F114" s="2569" t="s">
        <v>90</v>
      </c>
      <c r="G114" s="2536"/>
      <c r="H114" s="2569" t="s">
        <v>91</v>
      </c>
      <c r="I114" s="2536"/>
      <c r="J114" s="2568" t="s">
        <v>92</v>
      </c>
      <c r="K114" s="2536"/>
      <c r="L114" s="2568" t="s">
        <v>93</v>
      </c>
      <c r="M114" s="2536"/>
      <c r="N114" s="2568" t="s">
        <v>94</v>
      </c>
      <c r="O114" s="2536"/>
      <c r="P114" s="2568" t="s">
        <v>95</v>
      </c>
      <c r="Q114" s="2536"/>
      <c r="R114" s="2568" t="s">
        <v>96</v>
      </c>
      <c r="S114" s="2536"/>
      <c r="T114" s="2569" t="s">
        <v>97</v>
      </c>
      <c r="U114" s="2536"/>
      <c r="V114" s="2956"/>
      <c r="X114" s="65"/>
    </row>
    <row r="115" spans="1:24" s="6" customFormat="1" ht="17.5">
      <c r="A115" s="3178"/>
      <c r="B115" s="920" t="s">
        <v>112</v>
      </c>
      <c r="C115" s="921" t="s">
        <v>555</v>
      </c>
      <c r="D115" s="920" t="s">
        <v>112</v>
      </c>
      <c r="E115" s="921" t="s">
        <v>555</v>
      </c>
      <c r="F115" s="920" t="s">
        <v>112</v>
      </c>
      <c r="G115" s="921" t="s">
        <v>555</v>
      </c>
      <c r="H115" s="920" t="s">
        <v>112</v>
      </c>
      <c r="I115" s="921" t="s">
        <v>555</v>
      </c>
      <c r="J115" s="966" t="s">
        <v>112</v>
      </c>
      <c r="K115" s="921" t="s">
        <v>555</v>
      </c>
      <c r="L115" s="966" t="s">
        <v>112</v>
      </c>
      <c r="M115" s="921" t="s">
        <v>555</v>
      </c>
      <c r="N115" s="966" t="s">
        <v>112</v>
      </c>
      <c r="O115" s="921" t="s">
        <v>555</v>
      </c>
      <c r="P115" s="966" t="s">
        <v>112</v>
      </c>
      <c r="Q115" s="921" t="s">
        <v>555</v>
      </c>
      <c r="R115" s="966" t="s">
        <v>112</v>
      </c>
      <c r="S115" s="921" t="s">
        <v>555</v>
      </c>
      <c r="T115" s="920" t="s">
        <v>112</v>
      </c>
      <c r="U115" s="921" t="s">
        <v>555</v>
      </c>
      <c r="V115" s="3183"/>
      <c r="X115" s="29"/>
    </row>
    <row r="116" spans="1:24">
      <c r="A116" s="967" t="s">
        <v>556</v>
      </c>
      <c r="B116" s="968">
        <v>868</v>
      </c>
      <c r="C116" s="969">
        <f>B116/V116</f>
        <v>0.24124513618677043</v>
      </c>
      <c r="D116" s="699">
        <v>646</v>
      </c>
      <c r="E116" s="969">
        <f>D116/V116</f>
        <v>0.17954419121734297</v>
      </c>
      <c r="F116" s="699">
        <v>230</v>
      </c>
      <c r="G116" s="969">
        <f>F116/V116</f>
        <v>6.3924402445803219E-2</v>
      </c>
      <c r="H116" s="699">
        <v>567</v>
      </c>
      <c r="I116" s="969">
        <f>H116/V116</f>
        <v>0.15758754863813229</v>
      </c>
      <c r="J116" s="699">
        <v>952</v>
      </c>
      <c r="K116" s="969">
        <f>J116/V116</f>
        <v>0.26459143968871596</v>
      </c>
      <c r="L116" s="699">
        <v>35</v>
      </c>
      <c r="M116" s="969">
        <f>L116/V116</f>
        <v>9.727626459143969E-3</v>
      </c>
      <c r="N116" s="699">
        <v>15</v>
      </c>
      <c r="O116" s="969">
        <f>N116/V116</f>
        <v>4.168982768204558E-3</v>
      </c>
      <c r="P116" s="699">
        <v>94</v>
      </c>
      <c r="Q116" s="969">
        <f>P116/V116</f>
        <v>2.6125625347415232E-2</v>
      </c>
      <c r="R116" s="699">
        <v>131</v>
      </c>
      <c r="S116" s="969">
        <f>R116/V116</f>
        <v>3.6409116175653143E-2</v>
      </c>
      <c r="T116" s="699">
        <v>60</v>
      </c>
      <c r="U116" s="969">
        <f>T116/V116</f>
        <v>1.6675931072818232E-2</v>
      </c>
      <c r="V116" s="699">
        <v>3598</v>
      </c>
    </row>
    <row r="117" spans="1:24">
      <c r="A117" s="970" t="s">
        <v>562</v>
      </c>
      <c r="B117" s="971">
        <v>23</v>
      </c>
      <c r="C117" s="972">
        <f t="shared" ref="C117:C132" si="69">B117/V117</f>
        <v>0.19491525423728814</v>
      </c>
      <c r="D117" s="700">
        <v>20</v>
      </c>
      <c r="E117" s="972">
        <f t="shared" ref="E117:E132" si="70">D117/V117</f>
        <v>0.16949152542372881</v>
      </c>
      <c r="F117" s="700">
        <v>10</v>
      </c>
      <c r="G117" s="972">
        <f>F117/V117</f>
        <v>8.4745762711864403E-2</v>
      </c>
      <c r="H117" s="700">
        <v>18</v>
      </c>
      <c r="I117" s="972">
        <f t="shared" ref="I117:I132" si="71">H117/V117</f>
        <v>0.15254237288135594</v>
      </c>
      <c r="J117" s="700">
        <v>31</v>
      </c>
      <c r="K117" s="972">
        <f t="shared" ref="K117:K132" si="72">J117/V117</f>
        <v>0.26271186440677968</v>
      </c>
      <c r="L117" s="700" t="s">
        <v>114</v>
      </c>
      <c r="M117" s="972"/>
      <c r="N117" s="700" t="s">
        <v>114</v>
      </c>
      <c r="O117" s="972"/>
      <c r="P117" s="700" t="s">
        <v>114</v>
      </c>
      <c r="Q117" s="972"/>
      <c r="R117" s="700" t="s">
        <v>114</v>
      </c>
      <c r="S117" s="973"/>
      <c r="T117" s="700" t="s">
        <v>114</v>
      </c>
      <c r="U117" s="973"/>
      <c r="V117" s="700">
        <v>118</v>
      </c>
    </row>
    <row r="118" spans="1:24">
      <c r="A118" s="974" t="s">
        <v>547</v>
      </c>
      <c r="B118" s="968">
        <v>23</v>
      </c>
      <c r="C118" s="969">
        <f t="shared" si="69"/>
        <v>0.18852459016393441</v>
      </c>
      <c r="D118" s="699">
        <v>25</v>
      </c>
      <c r="E118" s="969">
        <f t="shared" si="70"/>
        <v>0.20491803278688525</v>
      </c>
      <c r="F118" s="699" t="s">
        <v>114</v>
      </c>
      <c r="G118" s="969"/>
      <c r="H118" s="699">
        <v>20</v>
      </c>
      <c r="I118" s="969">
        <f t="shared" si="71"/>
        <v>0.16393442622950818</v>
      </c>
      <c r="J118" s="699">
        <v>36</v>
      </c>
      <c r="K118" s="969">
        <f t="shared" si="72"/>
        <v>0.29508196721311475</v>
      </c>
      <c r="L118" s="699" t="s">
        <v>114</v>
      </c>
      <c r="M118" s="969"/>
      <c r="N118" s="699">
        <v>0</v>
      </c>
      <c r="O118" s="969">
        <f t="shared" ref="O118:O120" si="73">N118/V118</f>
        <v>0</v>
      </c>
      <c r="P118" s="699" t="s">
        <v>114</v>
      </c>
      <c r="Q118" s="969"/>
      <c r="R118" s="699">
        <v>10</v>
      </c>
      <c r="S118" s="969">
        <f>R118/V118</f>
        <v>8.1967213114754092E-2</v>
      </c>
      <c r="T118" s="699" t="s">
        <v>114</v>
      </c>
      <c r="U118" s="975"/>
      <c r="V118" s="699">
        <v>122</v>
      </c>
    </row>
    <row r="119" spans="1:24">
      <c r="A119" s="970" t="s">
        <v>563</v>
      </c>
      <c r="B119" s="971">
        <v>14</v>
      </c>
      <c r="C119" s="972">
        <f t="shared" si="69"/>
        <v>0.14893617021276595</v>
      </c>
      <c r="D119" s="700">
        <v>18</v>
      </c>
      <c r="E119" s="972">
        <f t="shared" si="70"/>
        <v>0.19148936170212766</v>
      </c>
      <c r="F119" s="700" t="s">
        <v>114</v>
      </c>
      <c r="G119" s="972"/>
      <c r="H119" s="700">
        <v>19</v>
      </c>
      <c r="I119" s="972">
        <f t="shared" si="71"/>
        <v>0.20212765957446807</v>
      </c>
      <c r="J119" s="700">
        <v>30</v>
      </c>
      <c r="K119" s="972">
        <f t="shared" si="72"/>
        <v>0.31914893617021278</v>
      </c>
      <c r="L119" s="700" t="s">
        <v>114</v>
      </c>
      <c r="M119" s="972"/>
      <c r="N119" s="700">
        <v>0</v>
      </c>
      <c r="O119" s="972">
        <f t="shared" si="73"/>
        <v>0</v>
      </c>
      <c r="P119" s="700" t="s">
        <v>114</v>
      </c>
      <c r="Q119" s="972"/>
      <c r="R119" s="700" t="s">
        <v>114</v>
      </c>
      <c r="S119" s="973"/>
      <c r="T119" s="700">
        <v>0</v>
      </c>
      <c r="U119" s="972">
        <f t="shared" ref="U119:U120" si="74">T119/V119</f>
        <v>0</v>
      </c>
      <c r="V119" s="700">
        <v>94</v>
      </c>
    </row>
    <row r="120" spans="1:24">
      <c r="A120" s="974" t="s">
        <v>564</v>
      </c>
      <c r="B120" s="968">
        <v>20</v>
      </c>
      <c r="C120" s="969">
        <f t="shared" si="69"/>
        <v>0.21978021978021978</v>
      </c>
      <c r="D120" s="699">
        <v>11</v>
      </c>
      <c r="E120" s="969">
        <f t="shared" si="70"/>
        <v>0.12087912087912088</v>
      </c>
      <c r="F120" s="699" t="s">
        <v>114</v>
      </c>
      <c r="G120" s="969"/>
      <c r="H120" s="699">
        <v>11</v>
      </c>
      <c r="I120" s="969">
        <f t="shared" si="71"/>
        <v>0.12087912087912088</v>
      </c>
      <c r="J120" s="699">
        <v>40</v>
      </c>
      <c r="K120" s="969">
        <f t="shared" si="72"/>
        <v>0.43956043956043955</v>
      </c>
      <c r="L120" s="699">
        <v>0</v>
      </c>
      <c r="M120" s="969">
        <f t="shared" ref="M120:M121" si="75">L120/V120</f>
        <v>0</v>
      </c>
      <c r="N120" s="699">
        <v>0</v>
      </c>
      <c r="O120" s="969">
        <f t="shared" si="73"/>
        <v>0</v>
      </c>
      <c r="P120" s="699" t="s">
        <v>114</v>
      </c>
      <c r="Q120" s="969"/>
      <c r="R120" s="699" t="s">
        <v>114</v>
      </c>
      <c r="S120" s="975"/>
      <c r="T120" s="699">
        <v>0</v>
      </c>
      <c r="U120" s="969">
        <f t="shared" si="74"/>
        <v>0</v>
      </c>
      <c r="V120" s="699">
        <v>91</v>
      </c>
    </row>
    <row r="121" spans="1:24">
      <c r="A121" s="970" t="s">
        <v>565</v>
      </c>
      <c r="B121" s="971">
        <v>66</v>
      </c>
      <c r="C121" s="972">
        <f t="shared" si="69"/>
        <v>0.51162790697674421</v>
      </c>
      <c r="D121" s="700">
        <v>11</v>
      </c>
      <c r="E121" s="972">
        <f t="shared" si="70"/>
        <v>8.5271317829457363E-2</v>
      </c>
      <c r="F121" s="700" t="s">
        <v>114</v>
      </c>
      <c r="G121" s="972"/>
      <c r="H121" s="700">
        <v>13</v>
      </c>
      <c r="I121" s="972">
        <f t="shared" si="71"/>
        <v>0.10077519379844961</v>
      </c>
      <c r="J121" s="700">
        <v>20</v>
      </c>
      <c r="K121" s="972">
        <f t="shared" si="72"/>
        <v>0.15503875968992248</v>
      </c>
      <c r="L121" s="700">
        <v>0</v>
      </c>
      <c r="M121" s="972">
        <f t="shared" si="75"/>
        <v>0</v>
      </c>
      <c r="N121" s="700" t="s">
        <v>114</v>
      </c>
      <c r="O121" s="972"/>
      <c r="P121" s="700" t="s">
        <v>114</v>
      </c>
      <c r="Q121" s="972"/>
      <c r="R121" s="700" t="s">
        <v>114</v>
      </c>
      <c r="S121" s="973"/>
      <c r="T121" s="700" t="s">
        <v>114</v>
      </c>
      <c r="U121" s="973"/>
      <c r="V121" s="700">
        <v>129</v>
      </c>
    </row>
    <row r="122" spans="1:24">
      <c r="A122" s="974" t="s">
        <v>566</v>
      </c>
      <c r="B122" s="968">
        <v>50</v>
      </c>
      <c r="C122" s="969">
        <f t="shared" si="69"/>
        <v>0.34482758620689657</v>
      </c>
      <c r="D122" s="699">
        <v>14</v>
      </c>
      <c r="E122" s="969">
        <f t="shared" si="70"/>
        <v>9.6551724137931033E-2</v>
      </c>
      <c r="F122" s="699" t="s">
        <v>114</v>
      </c>
      <c r="G122" s="969"/>
      <c r="H122" s="699">
        <v>11</v>
      </c>
      <c r="I122" s="969">
        <f t="shared" si="71"/>
        <v>7.586206896551724E-2</v>
      </c>
      <c r="J122" s="699">
        <v>56</v>
      </c>
      <c r="K122" s="969">
        <f t="shared" si="72"/>
        <v>0.38620689655172413</v>
      </c>
      <c r="L122" s="699" t="s">
        <v>114</v>
      </c>
      <c r="M122" s="969"/>
      <c r="N122" s="699">
        <v>0</v>
      </c>
      <c r="O122" s="969">
        <f t="shared" ref="O122:O125" si="76">N122/V122</f>
        <v>0</v>
      </c>
      <c r="P122" s="699" t="s">
        <v>114</v>
      </c>
      <c r="Q122" s="969"/>
      <c r="R122" s="699">
        <v>0</v>
      </c>
      <c r="S122" s="969">
        <f t="shared" ref="S122:S126" si="77">R122/V122</f>
        <v>0</v>
      </c>
      <c r="T122" s="699" t="s">
        <v>114</v>
      </c>
      <c r="U122" s="975"/>
      <c r="V122" s="699">
        <v>145</v>
      </c>
    </row>
    <row r="123" spans="1:24">
      <c r="A123" s="970" t="s">
        <v>567</v>
      </c>
      <c r="B123" s="971">
        <v>468</v>
      </c>
      <c r="C123" s="972">
        <f t="shared" si="69"/>
        <v>0.24554039874081846</v>
      </c>
      <c r="D123" s="700">
        <v>308</v>
      </c>
      <c r="E123" s="972">
        <f t="shared" si="70"/>
        <v>0.16159496327387199</v>
      </c>
      <c r="F123" s="700">
        <v>97</v>
      </c>
      <c r="G123" s="972">
        <f t="shared" ref="G123:G129" si="78">F123/V123</f>
        <v>5.0891920251836309E-2</v>
      </c>
      <c r="H123" s="700">
        <v>231</v>
      </c>
      <c r="I123" s="972">
        <f t="shared" si="71"/>
        <v>0.12119622245540398</v>
      </c>
      <c r="J123" s="700">
        <v>598</v>
      </c>
      <c r="K123" s="972">
        <f t="shared" si="72"/>
        <v>0.31374606505771246</v>
      </c>
      <c r="L123" s="700">
        <v>30</v>
      </c>
      <c r="M123" s="972">
        <f t="shared" ref="M123:M125" si="79">L123/V123</f>
        <v>1.5739769150052464E-2</v>
      </c>
      <c r="N123" s="700">
        <v>10</v>
      </c>
      <c r="O123" s="972">
        <f t="shared" si="76"/>
        <v>5.246589716684155E-3</v>
      </c>
      <c r="P123" s="700">
        <v>62</v>
      </c>
      <c r="Q123" s="972">
        <f t="shared" ref="Q123:Q126" si="80">P123/V123</f>
        <v>3.2528856243441762E-2</v>
      </c>
      <c r="R123" s="700">
        <v>73</v>
      </c>
      <c r="S123" s="972">
        <f t="shared" si="77"/>
        <v>3.8300104931794331E-2</v>
      </c>
      <c r="T123" s="700">
        <v>29</v>
      </c>
      <c r="U123" s="972">
        <f t="shared" ref="U123:U125" si="81">T123/V123</f>
        <v>1.5215110178384051E-2</v>
      </c>
      <c r="V123" s="700">
        <v>1906</v>
      </c>
    </row>
    <row r="124" spans="1:24">
      <c r="A124" s="974" t="s">
        <v>557</v>
      </c>
      <c r="B124" s="968">
        <v>681</v>
      </c>
      <c r="C124" s="969">
        <f t="shared" si="69"/>
        <v>0.28268991282689915</v>
      </c>
      <c r="D124" s="699">
        <v>436</v>
      </c>
      <c r="E124" s="969">
        <f t="shared" si="70"/>
        <v>0.18098796180987961</v>
      </c>
      <c r="F124" s="699">
        <v>131</v>
      </c>
      <c r="G124" s="969">
        <f t="shared" si="78"/>
        <v>5.4379410543794103E-2</v>
      </c>
      <c r="H124" s="699">
        <v>347</v>
      </c>
      <c r="I124" s="969">
        <f t="shared" si="71"/>
        <v>0.14404317144043172</v>
      </c>
      <c r="J124" s="699">
        <v>577</v>
      </c>
      <c r="K124" s="969">
        <f t="shared" si="72"/>
        <v>0.23951847239518473</v>
      </c>
      <c r="L124" s="699">
        <v>19</v>
      </c>
      <c r="M124" s="969">
        <f t="shared" si="79"/>
        <v>7.8870900788709005E-3</v>
      </c>
      <c r="N124" s="699">
        <v>14</v>
      </c>
      <c r="O124" s="969">
        <f t="shared" si="76"/>
        <v>5.811540058115401E-3</v>
      </c>
      <c r="P124" s="699">
        <v>77</v>
      </c>
      <c r="Q124" s="969">
        <f t="shared" si="80"/>
        <v>3.1963470319634701E-2</v>
      </c>
      <c r="R124" s="699">
        <v>97</v>
      </c>
      <c r="S124" s="969">
        <f t="shared" si="77"/>
        <v>4.0265670402656703E-2</v>
      </c>
      <c r="T124" s="699">
        <v>30</v>
      </c>
      <c r="U124" s="969">
        <f t="shared" si="81"/>
        <v>1.2453300124533001E-2</v>
      </c>
      <c r="V124" s="699">
        <v>2409</v>
      </c>
    </row>
    <row r="125" spans="1:24">
      <c r="A125" s="970" t="s">
        <v>539</v>
      </c>
      <c r="B125" s="971">
        <v>196</v>
      </c>
      <c r="C125" s="972">
        <f t="shared" si="69"/>
        <v>0.31210191082802546</v>
      </c>
      <c r="D125" s="700">
        <v>124</v>
      </c>
      <c r="E125" s="972">
        <f t="shared" si="70"/>
        <v>0.19745222929936307</v>
      </c>
      <c r="F125" s="700">
        <v>34</v>
      </c>
      <c r="G125" s="972">
        <f t="shared" si="78"/>
        <v>5.4140127388535034E-2</v>
      </c>
      <c r="H125" s="700">
        <v>69</v>
      </c>
      <c r="I125" s="972">
        <f t="shared" si="71"/>
        <v>0.10987261146496816</v>
      </c>
      <c r="J125" s="700">
        <v>111</v>
      </c>
      <c r="K125" s="972">
        <f t="shared" si="72"/>
        <v>0.17675159235668789</v>
      </c>
      <c r="L125" s="700">
        <v>15</v>
      </c>
      <c r="M125" s="972">
        <f t="shared" si="79"/>
        <v>2.3885350318471339E-2</v>
      </c>
      <c r="N125" s="700">
        <v>10</v>
      </c>
      <c r="O125" s="972">
        <f t="shared" si="76"/>
        <v>1.5923566878980892E-2</v>
      </c>
      <c r="P125" s="700">
        <v>23</v>
      </c>
      <c r="Q125" s="972">
        <f t="shared" si="80"/>
        <v>3.662420382165605E-2</v>
      </c>
      <c r="R125" s="700">
        <v>35</v>
      </c>
      <c r="S125" s="972">
        <f t="shared" si="77"/>
        <v>5.5732484076433123E-2</v>
      </c>
      <c r="T125" s="700">
        <v>11</v>
      </c>
      <c r="U125" s="972">
        <f t="shared" si="81"/>
        <v>1.751592356687898E-2</v>
      </c>
      <c r="V125" s="700">
        <v>628</v>
      </c>
    </row>
    <row r="126" spans="1:24">
      <c r="A126" s="974" t="s">
        <v>540</v>
      </c>
      <c r="B126" s="968">
        <v>95</v>
      </c>
      <c r="C126" s="969">
        <f t="shared" si="69"/>
        <v>0.15175718849840256</v>
      </c>
      <c r="D126" s="699">
        <v>76</v>
      </c>
      <c r="E126" s="969">
        <f t="shared" si="70"/>
        <v>0.12140575079872204</v>
      </c>
      <c r="F126" s="699">
        <v>60</v>
      </c>
      <c r="G126" s="969">
        <f t="shared" si="78"/>
        <v>9.5846645367412137E-2</v>
      </c>
      <c r="H126" s="699">
        <v>88</v>
      </c>
      <c r="I126" s="969">
        <f t="shared" si="71"/>
        <v>0.14057507987220447</v>
      </c>
      <c r="J126" s="699">
        <v>261</v>
      </c>
      <c r="K126" s="969">
        <f t="shared" si="72"/>
        <v>0.41693290734824279</v>
      </c>
      <c r="L126" s="699" t="s">
        <v>114</v>
      </c>
      <c r="M126" s="969"/>
      <c r="N126" s="699" t="s">
        <v>114</v>
      </c>
      <c r="O126" s="969"/>
      <c r="P126" s="699">
        <v>18</v>
      </c>
      <c r="Q126" s="969">
        <f t="shared" si="80"/>
        <v>2.8753993610223641E-2</v>
      </c>
      <c r="R126" s="699">
        <v>16</v>
      </c>
      <c r="S126" s="969">
        <f t="shared" si="77"/>
        <v>2.5559105431309903E-2</v>
      </c>
      <c r="T126" s="699" t="s">
        <v>114</v>
      </c>
      <c r="U126" s="975"/>
      <c r="V126" s="699">
        <v>626</v>
      </c>
    </row>
    <row r="127" spans="1:24">
      <c r="A127" s="970" t="s">
        <v>558</v>
      </c>
      <c r="B127" s="971">
        <v>132</v>
      </c>
      <c r="C127" s="972">
        <f t="shared" si="69"/>
        <v>0.35106382978723405</v>
      </c>
      <c r="D127" s="700">
        <v>64</v>
      </c>
      <c r="E127" s="972">
        <f t="shared" si="70"/>
        <v>0.1702127659574468</v>
      </c>
      <c r="F127" s="700">
        <v>18</v>
      </c>
      <c r="G127" s="972">
        <f t="shared" si="78"/>
        <v>4.7872340425531915E-2</v>
      </c>
      <c r="H127" s="700">
        <v>56</v>
      </c>
      <c r="I127" s="972">
        <f t="shared" si="71"/>
        <v>0.14893617021276595</v>
      </c>
      <c r="J127" s="700">
        <v>77</v>
      </c>
      <c r="K127" s="972">
        <f t="shared" si="72"/>
        <v>0.2047872340425532</v>
      </c>
      <c r="L127" s="700" t="s">
        <v>114</v>
      </c>
      <c r="M127" s="972"/>
      <c r="N127" s="700" t="s">
        <v>114</v>
      </c>
      <c r="O127" s="972"/>
      <c r="P127" s="700" t="s">
        <v>114</v>
      </c>
      <c r="Q127" s="972"/>
      <c r="R127" s="700" t="s">
        <v>114</v>
      </c>
      <c r="S127" s="973"/>
      <c r="T127" s="700" t="s">
        <v>114</v>
      </c>
      <c r="U127" s="973"/>
      <c r="V127" s="700">
        <v>376</v>
      </c>
    </row>
    <row r="128" spans="1:24">
      <c r="A128" s="974" t="s">
        <v>559</v>
      </c>
      <c r="B128" s="968">
        <v>38</v>
      </c>
      <c r="C128" s="969">
        <f t="shared" si="69"/>
        <v>0.12794612794612795</v>
      </c>
      <c r="D128" s="699">
        <v>85</v>
      </c>
      <c r="E128" s="969">
        <f t="shared" si="70"/>
        <v>0.28619528619528617</v>
      </c>
      <c r="F128" s="699">
        <v>11</v>
      </c>
      <c r="G128" s="969">
        <f t="shared" si="78"/>
        <v>3.7037037037037035E-2</v>
      </c>
      <c r="H128" s="699">
        <v>56</v>
      </c>
      <c r="I128" s="969">
        <f t="shared" si="71"/>
        <v>0.18855218855218855</v>
      </c>
      <c r="J128" s="699">
        <v>73</v>
      </c>
      <c r="K128" s="969">
        <f t="shared" si="72"/>
        <v>0.24579124579124578</v>
      </c>
      <c r="L128" s="699" t="s">
        <v>114</v>
      </c>
      <c r="M128" s="969"/>
      <c r="N128" s="699" t="s">
        <v>114</v>
      </c>
      <c r="O128" s="969"/>
      <c r="P128" s="699" t="s">
        <v>114</v>
      </c>
      <c r="Q128" s="969"/>
      <c r="R128" s="699">
        <v>17</v>
      </c>
      <c r="S128" s="969">
        <f>R128/V128</f>
        <v>5.7239057239057242E-2</v>
      </c>
      <c r="T128" s="699" t="s">
        <v>114</v>
      </c>
      <c r="U128" s="975"/>
      <c r="V128" s="699">
        <v>297</v>
      </c>
    </row>
    <row r="129" spans="1:24">
      <c r="A129" s="970" t="s">
        <v>560</v>
      </c>
      <c r="B129" s="971">
        <v>126</v>
      </c>
      <c r="C129" s="972">
        <f t="shared" si="69"/>
        <v>0.27272727272727271</v>
      </c>
      <c r="D129" s="700">
        <v>41</v>
      </c>
      <c r="E129" s="972">
        <f t="shared" si="70"/>
        <v>8.8744588744588751E-2</v>
      </c>
      <c r="F129" s="700">
        <v>19</v>
      </c>
      <c r="G129" s="972">
        <f t="shared" si="78"/>
        <v>4.1125541125541128E-2</v>
      </c>
      <c r="H129" s="700">
        <v>51</v>
      </c>
      <c r="I129" s="972">
        <f t="shared" si="71"/>
        <v>0.11038961038961038</v>
      </c>
      <c r="J129" s="700">
        <v>204</v>
      </c>
      <c r="K129" s="972">
        <f t="shared" si="72"/>
        <v>0.44155844155844154</v>
      </c>
      <c r="L129" s="700" t="s">
        <v>114</v>
      </c>
      <c r="M129" s="972"/>
      <c r="N129" s="700" t="s">
        <v>114</v>
      </c>
      <c r="O129" s="972"/>
      <c r="P129" s="700" t="s">
        <v>114</v>
      </c>
      <c r="Q129" s="972"/>
      <c r="R129" s="700" t="s">
        <v>114</v>
      </c>
      <c r="S129" s="973"/>
      <c r="T129" s="700" t="s">
        <v>114</v>
      </c>
      <c r="U129" s="973"/>
      <c r="V129" s="700">
        <v>462</v>
      </c>
    </row>
    <row r="130" spans="1:24">
      <c r="A130" s="974" t="s">
        <v>561</v>
      </c>
      <c r="B130" s="968">
        <v>92</v>
      </c>
      <c r="C130" s="969">
        <f t="shared" si="69"/>
        <v>0.40528634361233479</v>
      </c>
      <c r="D130" s="699">
        <v>54</v>
      </c>
      <c r="E130" s="969">
        <f t="shared" si="70"/>
        <v>0.23788546255506607</v>
      </c>
      <c r="F130" s="699" t="s">
        <v>114</v>
      </c>
      <c r="G130" s="969"/>
      <c r="H130" s="699">
        <v>32</v>
      </c>
      <c r="I130" s="969">
        <f t="shared" si="71"/>
        <v>0.14096916299559473</v>
      </c>
      <c r="J130" s="699">
        <v>21</v>
      </c>
      <c r="K130" s="969">
        <f t="shared" si="72"/>
        <v>9.2511013215859028E-2</v>
      </c>
      <c r="L130" s="699" t="s">
        <v>114</v>
      </c>
      <c r="M130" s="969"/>
      <c r="N130" s="699" t="s">
        <v>114</v>
      </c>
      <c r="O130" s="969"/>
      <c r="P130" s="699" t="s">
        <v>114</v>
      </c>
      <c r="Q130" s="969"/>
      <c r="R130" s="699">
        <v>14</v>
      </c>
      <c r="S130" s="969">
        <f>R130/V130</f>
        <v>6.1674008810572688E-2</v>
      </c>
      <c r="T130" s="699" t="s">
        <v>114</v>
      </c>
      <c r="U130" s="975"/>
      <c r="V130" s="699">
        <v>227</v>
      </c>
    </row>
    <row r="131" spans="1:24" ht="14.5" thickBot="1">
      <c r="A131" s="970" t="s">
        <v>545</v>
      </c>
      <c r="B131" s="976">
        <v>41</v>
      </c>
      <c r="C131" s="977">
        <f t="shared" si="69"/>
        <v>0.25949367088607594</v>
      </c>
      <c r="D131" s="701">
        <v>18</v>
      </c>
      <c r="E131" s="977">
        <f t="shared" si="70"/>
        <v>0.11392405063291139</v>
      </c>
      <c r="F131" s="701">
        <v>10</v>
      </c>
      <c r="G131" s="977">
        <f t="shared" ref="G131:G132" si="82">F131/V131</f>
        <v>6.3291139240506333E-2</v>
      </c>
      <c r="H131" s="701">
        <v>15</v>
      </c>
      <c r="I131" s="977">
        <f t="shared" si="71"/>
        <v>9.49367088607595E-2</v>
      </c>
      <c r="J131" s="701">
        <v>63</v>
      </c>
      <c r="K131" s="977">
        <f t="shared" si="72"/>
        <v>0.39873417721518989</v>
      </c>
      <c r="L131" s="701" t="s">
        <v>114</v>
      </c>
      <c r="M131" s="977"/>
      <c r="N131" s="701" t="s">
        <v>114</v>
      </c>
      <c r="O131" s="977"/>
      <c r="P131" s="701" t="s">
        <v>114</v>
      </c>
      <c r="Q131" s="977"/>
      <c r="R131" s="701" t="s">
        <v>114</v>
      </c>
      <c r="S131" s="978"/>
      <c r="T131" s="701" t="s">
        <v>114</v>
      </c>
      <c r="U131" s="978"/>
      <c r="V131" s="701">
        <v>158</v>
      </c>
    </row>
    <row r="132" spans="1:24">
      <c r="A132" s="958" t="s">
        <v>115</v>
      </c>
      <c r="B132" s="979">
        <v>2933</v>
      </c>
      <c r="C132" s="980">
        <f t="shared" si="69"/>
        <v>0.25759704900755315</v>
      </c>
      <c r="D132" s="981">
        <v>1951</v>
      </c>
      <c r="E132" s="980">
        <f t="shared" si="70"/>
        <v>0.17135078166168979</v>
      </c>
      <c r="F132" s="981">
        <v>651</v>
      </c>
      <c r="G132" s="980">
        <f t="shared" si="82"/>
        <v>5.7175478658001051E-2</v>
      </c>
      <c r="H132" s="981">
        <v>1604</v>
      </c>
      <c r="I132" s="980">
        <f t="shared" si="71"/>
        <v>0.14087475847532058</v>
      </c>
      <c r="J132" s="981">
        <v>3150</v>
      </c>
      <c r="K132" s="980">
        <f t="shared" si="72"/>
        <v>0.27665554189355351</v>
      </c>
      <c r="L132" s="981">
        <v>127</v>
      </c>
      <c r="M132" s="980">
        <f t="shared" ref="M132" si="83">L132/V132</f>
        <v>1.1154048831898824E-2</v>
      </c>
      <c r="N132" s="981">
        <v>68</v>
      </c>
      <c r="O132" s="980">
        <f t="shared" ref="O132" si="84">N132/V132</f>
        <v>5.9722466186544884E-3</v>
      </c>
      <c r="P132" s="981">
        <v>315</v>
      </c>
      <c r="Q132" s="980">
        <f>P132/V132</f>
        <v>2.7665554189355349E-2</v>
      </c>
      <c r="R132" s="981">
        <v>426</v>
      </c>
      <c r="S132" s="980">
        <f>R132/V132</f>
        <v>3.7414368522747231E-2</v>
      </c>
      <c r="T132" s="981">
        <v>161</v>
      </c>
      <c r="U132" s="980">
        <f>T132/V132</f>
        <v>1.4140172141226067E-2</v>
      </c>
      <c r="V132" s="981">
        <v>11386</v>
      </c>
    </row>
    <row r="133" spans="1:24">
      <c r="A133" s="3173" t="s">
        <v>153</v>
      </c>
      <c r="B133" s="3174"/>
      <c r="C133" s="3174"/>
      <c r="D133" s="3174"/>
      <c r="E133" s="3174"/>
      <c r="F133" s="3174"/>
      <c r="G133" s="3174"/>
      <c r="H133" s="3174"/>
      <c r="I133" s="3174"/>
      <c r="J133" s="3174"/>
      <c r="K133" s="3174"/>
      <c r="L133" s="3174"/>
      <c r="M133" s="3174"/>
      <c r="N133" s="3174"/>
      <c r="O133" s="3174"/>
      <c r="P133" s="3174"/>
      <c r="Q133" s="3174"/>
      <c r="R133" s="3174"/>
      <c r="S133" s="3174"/>
      <c r="T133" s="3174"/>
      <c r="U133" s="3174"/>
      <c r="V133" s="3175"/>
    </row>
    <row r="135" spans="1:24">
      <c r="A135" s="63" t="s">
        <v>535</v>
      </c>
    </row>
    <row r="138" spans="1:24">
      <c r="A138" s="2606" t="s">
        <v>571</v>
      </c>
      <c r="B138" s="2606"/>
      <c r="C138" s="2606"/>
      <c r="D138" s="2606"/>
      <c r="E138" s="2606"/>
      <c r="F138" s="2606"/>
      <c r="G138" s="2606"/>
      <c r="H138" s="2606"/>
      <c r="I138" s="2606"/>
      <c r="J138" s="2606"/>
      <c r="K138" s="2606"/>
      <c r="L138" s="2606"/>
      <c r="M138" s="2606"/>
    </row>
    <row r="140" spans="1:24" ht="17.5">
      <c r="A140" s="3176" t="s">
        <v>554</v>
      </c>
      <c r="B140" s="3179" t="s">
        <v>397</v>
      </c>
      <c r="C140" s="3180"/>
      <c r="D140" s="3180"/>
      <c r="E140" s="3180"/>
      <c r="F140" s="3180"/>
      <c r="G140" s="3180"/>
      <c r="H140" s="3180"/>
      <c r="I140" s="3180"/>
      <c r="J140" s="3180"/>
      <c r="K140" s="3180"/>
      <c r="L140" s="3180"/>
      <c r="M140" s="3180"/>
      <c r="N140" s="3180"/>
      <c r="O140" s="3180"/>
      <c r="P140" s="3180"/>
      <c r="Q140" s="3180"/>
      <c r="R140" s="3180"/>
      <c r="S140" s="3180"/>
      <c r="T140" s="3180"/>
      <c r="U140" s="3181"/>
      <c r="V140" s="3182" t="s">
        <v>115</v>
      </c>
      <c r="X140" s="29"/>
    </row>
    <row r="141" spans="1:24" ht="32.5">
      <c r="A141" s="3177"/>
      <c r="B141" s="2569" t="s">
        <v>89</v>
      </c>
      <c r="C141" s="2536"/>
      <c r="D141" s="2569" t="s">
        <v>85</v>
      </c>
      <c r="E141" s="2536"/>
      <c r="F141" s="2569" t="s">
        <v>90</v>
      </c>
      <c r="G141" s="2536"/>
      <c r="H141" s="2569" t="s">
        <v>91</v>
      </c>
      <c r="I141" s="2536"/>
      <c r="J141" s="2568" t="s">
        <v>92</v>
      </c>
      <c r="K141" s="2536"/>
      <c r="L141" s="2568" t="s">
        <v>93</v>
      </c>
      <c r="M141" s="2536"/>
      <c r="N141" s="2568" t="s">
        <v>94</v>
      </c>
      <c r="O141" s="2536"/>
      <c r="P141" s="2568" t="s">
        <v>95</v>
      </c>
      <c r="Q141" s="2536"/>
      <c r="R141" s="2568" t="s">
        <v>96</v>
      </c>
      <c r="S141" s="2536"/>
      <c r="T141" s="2569" t="s">
        <v>97</v>
      </c>
      <c r="U141" s="2536"/>
      <c r="V141" s="2956"/>
      <c r="X141" s="65"/>
    </row>
    <row r="142" spans="1:24" s="6" customFormat="1" ht="17.5">
      <c r="A142" s="3178"/>
      <c r="B142" s="920" t="s">
        <v>112</v>
      </c>
      <c r="C142" s="921" t="s">
        <v>555</v>
      </c>
      <c r="D142" s="920" t="s">
        <v>112</v>
      </c>
      <c r="E142" s="921" t="s">
        <v>555</v>
      </c>
      <c r="F142" s="920" t="s">
        <v>112</v>
      </c>
      <c r="G142" s="921" t="s">
        <v>555</v>
      </c>
      <c r="H142" s="920" t="s">
        <v>112</v>
      </c>
      <c r="I142" s="921" t="s">
        <v>555</v>
      </c>
      <c r="J142" s="966" t="s">
        <v>112</v>
      </c>
      <c r="K142" s="921" t="s">
        <v>555</v>
      </c>
      <c r="L142" s="966" t="s">
        <v>112</v>
      </c>
      <c r="M142" s="921" t="s">
        <v>555</v>
      </c>
      <c r="N142" s="966" t="s">
        <v>112</v>
      </c>
      <c r="O142" s="921" t="s">
        <v>555</v>
      </c>
      <c r="P142" s="966" t="s">
        <v>112</v>
      </c>
      <c r="Q142" s="921" t="s">
        <v>555</v>
      </c>
      <c r="R142" s="966" t="s">
        <v>112</v>
      </c>
      <c r="S142" s="921" t="s">
        <v>555</v>
      </c>
      <c r="T142" s="920" t="s">
        <v>112</v>
      </c>
      <c r="U142" s="921" t="s">
        <v>555</v>
      </c>
      <c r="V142" s="3183"/>
      <c r="X142" s="29"/>
    </row>
    <row r="143" spans="1:24">
      <c r="A143" s="967" t="s">
        <v>556</v>
      </c>
      <c r="B143" s="968">
        <v>850</v>
      </c>
      <c r="C143" s="982">
        <f>B143/V143</f>
        <v>0.25140490979000296</v>
      </c>
      <c r="D143" s="699">
        <v>582</v>
      </c>
      <c r="E143" s="982">
        <f>D143/V143</f>
        <v>0.17213842058562556</v>
      </c>
      <c r="F143" s="699">
        <v>223</v>
      </c>
      <c r="G143" s="982">
        <f>F143/V143</f>
        <v>6.5956817509612548E-2</v>
      </c>
      <c r="H143" s="699">
        <v>463</v>
      </c>
      <c r="I143" s="982">
        <f>H143/V143</f>
        <v>0.13694173321502515</v>
      </c>
      <c r="J143" s="699">
        <v>959</v>
      </c>
      <c r="K143" s="982">
        <f>J143/V143</f>
        <v>0.28364389233954451</v>
      </c>
      <c r="L143" s="699">
        <v>28</v>
      </c>
      <c r="M143" s="982">
        <f>L143/V143</f>
        <v>8.2815734989648039E-3</v>
      </c>
      <c r="N143" s="699">
        <v>14</v>
      </c>
      <c r="O143" s="982">
        <f>N143/V143</f>
        <v>4.140786749482402E-3</v>
      </c>
      <c r="P143" s="699">
        <v>90</v>
      </c>
      <c r="Q143" s="982">
        <f>P143/V143</f>
        <v>2.6619343389529725E-2</v>
      </c>
      <c r="R143" s="699">
        <v>130</v>
      </c>
      <c r="S143" s="982">
        <f>R143/V143</f>
        <v>3.8450162673765158E-2</v>
      </c>
      <c r="T143" s="699">
        <v>42</v>
      </c>
      <c r="U143" s="982">
        <f>T143/V143</f>
        <v>1.2422360248447204E-2</v>
      </c>
      <c r="V143" s="699">
        <v>3381</v>
      </c>
    </row>
    <row r="144" spans="1:24">
      <c r="A144" s="970" t="s">
        <v>562</v>
      </c>
      <c r="B144" s="971">
        <v>38</v>
      </c>
      <c r="C144" s="983">
        <f t="shared" ref="C144:C159" si="85">B144/V144</f>
        <v>0.25165562913907286</v>
      </c>
      <c r="D144" s="700">
        <v>29</v>
      </c>
      <c r="E144" s="983">
        <f t="shared" ref="E144:E159" si="86">D144/V144</f>
        <v>0.19205298013245034</v>
      </c>
      <c r="F144" s="700" t="s">
        <v>114</v>
      </c>
      <c r="G144" s="983"/>
      <c r="H144" s="700">
        <v>14</v>
      </c>
      <c r="I144" s="983">
        <f t="shared" ref="I144:I159" si="87">H144/V144</f>
        <v>9.2715231788079472E-2</v>
      </c>
      <c r="J144" s="700">
        <v>51</v>
      </c>
      <c r="K144" s="983">
        <f t="shared" ref="K144:K159" si="88">J144/V144</f>
        <v>0.33774834437086093</v>
      </c>
      <c r="L144" s="700" t="s">
        <v>114</v>
      </c>
      <c r="M144" s="983"/>
      <c r="N144" s="700" t="s">
        <v>114</v>
      </c>
      <c r="O144" s="983"/>
      <c r="P144" s="700" t="s">
        <v>114</v>
      </c>
      <c r="Q144" s="983"/>
      <c r="R144" s="700" t="s">
        <v>114</v>
      </c>
      <c r="S144" s="983"/>
      <c r="T144" s="700" t="s">
        <v>114</v>
      </c>
      <c r="U144" s="983"/>
      <c r="V144" s="700">
        <v>151</v>
      </c>
    </row>
    <row r="145" spans="1:22">
      <c r="A145" s="974" t="s">
        <v>547</v>
      </c>
      <c r="B145" s="968">
        <v>28</v>
      </c>
      <c r="C145" s="982">
        <f t="shared" si="85"/>
        <v>0.23140495867768596</v>
      </c>
      <c r="D145" s="699">
        <v>32</v>
      </c>
      <c r="E145" s="982">
        <f t="shared" si="86"/>
        <v>0.26446280991735538</v>
      </c>
      <c r="F145" s="699" t="s">
        <v>114</v>
      </c>
      <c r="G145" s="982"/>
      <c r="H145" s="699">
        <v>18</v>
      </c>
      <c r="I145" s="982">
        <f t="shared" si="87"/>
        <v>0.1487603305785124</v>
      </c>
      <c r="J145" s="699">
        <v>26</v>
      </c>
      <c r="K145" s="982">
        <f t="shared" si="88"/>
        <v>0.21487603305785125</v>
      </c>
      <c r="L145" s="699">
        <v>0</v>
      </c>
      <c r="M145" s="982">
        <f t="shared" ref="M145:M147" si="89">L145/V145</f>
        <v>0</v>
      </c>
      <c r="N145" s="699" t="s">
        <v>114</v>
      </c>
      <c r="O145" s="982"/>
      <c r="P145" s="699" t="s">
        <v>114</v>
      </c>
      <c r="Q145" s="982"/>
      <c r="R145" s="699" t="s">
        <v>114</v>
      </c>
      <c r="S145" s="982"/>
      <c r="T145" s="699" t="s">
        <v>114</v>
      </c>
      <c r="U145" s="982"/>
      <c r="V145" s="699">
        <v>121</v>
      </c>
    </row>
    <row r="146" spans="1:22">
      <c r="A146" s="970" t="s">
        <v>563</v>
      </c>
      <c r="B146" s="971">
        <v>17</v>
      </c>
      <c r="C146" s="983">
        <f t="shared" si="85"/>
        <v>0.16666666666666666</v>
      </c>
      <c r="D146" s="700">
        <v>19</v>
      </c>
      <c r="E146" s="983">
        <f t="shared" si="86"/>
        <v>0.18627450980392157</v>
      </c>
      <c r="F146" s="700" t="s">
        <v>114</v>
      </c>
      <c r="G146" s="983"/>
      <c r="H146" s="700">
        <v>14</v>
      </c>
      <c r="I146" s="983">
        <f t="shared" si="87"/>
        <v>0.13725490196078433</v>
      </c>
      <c r="J146" s="700">
        <v>35</v>
      </c>
      <c r="K146" s="983">
        <f t="shared" si="88"/>
        <v>0.34313725490196079</v>
      </c>
      <c r="L146" s="700">
        <v>0</v>
      </c>
      <c r="M146" s="983">
        <f t="shared" si="89"/>
        <v>0</v>
      </c>
      <c r="N146" s="700">
        <v>0</v>
      </c>
      <c r="O146" s="983">
        <f t="shared" ref="O146:O147" si="90">N146/V146</f>
        <v>0</v>
      </c>
      <c r="P146" s="700" t="s">
        <v>114</v>
      </c>
      <c r="Q146" s="983"/>
      <c r="R146" s="700" t="s">
        <v>114</v>
      </c>
      <c r="S146" s="983"/>
      <c r="T146" s="700" t="s">
        <v>114</v>
      </c>
      <c r="U146" s="983"/>
      <c r="V146" s="700">
        <v>102</v>
      </c>
    </row>
    <row r="147" spans="1:22">
      <c r="A147" s="974" t="s">
        <v>564</v>
      </c>
      <c r="B147" s="968">
        <v>16</v>
      </c>
      <c r="C147" s="982">
        <f t="shared" si="85"/>
        <v>0.15841584158415842</v>
      </c>
      <c r="D147" s="699">
        <v>10</v>
      </c>
      <c r="E147" s="982">
        <f t="shared" si="86"/>
        <v>9.9009900990099015E-2</v>
      </c>
      <c r="F147" s="699" t="s">
        <v>114</v>
      </c>
      <c r="G147" s="982"/>
      <c r="H147" s="699">
        <v>13</v>
      </c>
      <c r="I147" s="982">
        <f t="shared" si="87"/>
        <v>0.12871287128712872</v>
      </c>
      <c r="J147" s="699">
        <v>46</v>
      </c>
      <c r="K147" s="982">
        <f t="shared" si="88"/>
        <v>0.45544554455445546</v>
      </c>
      <c r="L147" s="699">
        <v>0</v>
      </c>
      <c r="M147" s="982">
        <f t="shared" si="89"/>
        <v>0</v>
      </c>
      <c r="N147" s="699">
        <v>0</v>
      </c>
      <c r="O147" s="982">
        <f t="shared" si="90"/>
        <v>0</v>
      </c>
      <c r="P147" s="699" t="s">
        <v>114</v>
      </c>
      <c r="Q147" s="982"/>
      <c r="R147" s="699" t="s">
        <v>114</v>
      </c>
      <c r="S147" s="982"/>
      <c r="T147" s="699" t="s">
        <v>114</v>
      </c>
      <c r="U147" s="982"/>
      <c r="V147" s="699">
        <v>101</v>
      </c>
    </row>
    <row r="148" spans="1:22">
      <c r="A148" s="970" t="s">
        <v>565</v>
      </c>
      <c r="B148" s="971">
        <v>67</v>
      </c>
      <c r="C148" s="983">
        <f t="shared" si="85"/>
        <v>0.55371900826446285</v>
      </c>
      <c r="D148" s="700">
        <v>12</v>
      </c>
      <c r="E148" s="983">
        <f t="shared" si="86"/>
        <v>9.9173553719008267E-2</v>
      </c>
      <c r="F148" s="700" t="s">
        <v>114</v>
      </c>
      <c r="G148" s="983"/>
      <c r="H148" s="700" t="s">
        <v>114</v>
      </c>
      <c r="I148" s="983"/>
      <c r="J148" s="700">
        <v>20</v>
      </c>
      <c r="K148" s="983">
        <f t="shared" si="88"/>
        <v>0.16528925619834711</v>
      </c>
      <c r="L148" s="700" t="s">
        <v>114</v>
      </c>
      <c r="M148" s="983"/>
      <c r="N148" s="700" t="s">
        <v>114</v>
      </c>
      <c r="O148" s="983"/>
      <c r="P148" s="700" t="s">
        <v>114</v>
      </c>
      <c r="Q148" s="983"/>
      <c r="R148" s="700" t="s">
        <v>114</v>
      </c>
      <c r="S148" s="983"/>
      <c r="T148" s="700" t="s">
        <v>114</v>
      </c>
      <c r="U148" s="983"/>
      <c r="V148" s="700">
        <v>121</v>
      </c>
    </row>
    <row r="149" spans="1:22">
      <c r="A149" s="974" t="s">
        <v>566</v>
      </c>
      <c r="B149" s="968">
        <v>33</v>
      </c>
      <c r="C149" s="982">
        <f t="shared" si="85"/>
        <v>0.3</v>
      </c>
      <c r="D149" s="699" t="s">
        <v>114</v>
      </c>
      <c r="E149" s="982"/>
      <c r="F149" s="699">
        <v>10</v>
      </c>
      <c r="G149" s="982">
        <f t="shared" ref="G149:G156" si="91">F149/V149</f>
        <v>9.0909090909090912E-2</v>
      </c>
      <c r="H149" s="699">
        <v>15</v>
      </c>
      <c r="I149" s="982">
        <f t="shared" si="87"/>
        <v>0.13636363636363635</v>
      </c>
      <c r="J149" s="699">
        <v>39</v>
      </c>
      <c r="K149" s="982">
        <f t="shared" si="88"/>
        <v>0.35454545454545455</v>
      </c>
      <c r="L149" s="699">
        <v>0</v>
      </c>
      <c r="M149" s="982">
        <f t="shared" ref="M149:M152" si="92">L149/V149</f>
        <v>0</v>
      </c>
      <c r="N149" s="699" t="s">
        <v>114</v>
      </c>
      <c r="O149" s="982"/>
      <c r="P149" s="699" t="s">
        <v>114</v>
      </c>
      <c r="Q149" s="982"/>
      <c r="R149" s="699">
        <v>0</v>
      </c>
      <c r="S149" s="982">
        <f t="shared" ref="S149:S153" si="93">R149/V149</f>
        <v>0</v>
      </c>
      <c r="T149" s="699" t="s">
        <v>114</v>
      </c>
      <c r="U149" s="982"/>
      <c r="V149" s="699">
        <v>110</v>
      </c>
    </row>
    <row r="150" spans="1:22">
      <c r="A150" s="970" t="s">
        <v>567</v>
      </c>
      <c r="B150" s="971">
        <v>468</v>
      </c>
      <c r="C150" s="983">
        <f t="shared" si="85"/>
        <v>0.24173553719008264</v>
      </c>
      <c r="D150" s="700">
        <v>314</v>
      </c>
      <c r="E150" s="983">
        <f t="shared" si="86"/>
        <v>0.16219008264462809</v>
      </c>
      <c r="F150" s="700">
        <v>115</v>
      </c>
      <c r="G150" s="983">
        <f t="shared" si="91"/>
        <v>5.9400826446280995E-2</v>
      </c>
      <c r="H150" s="700">
        <v>243</v>
      </c>
      <c r="I150" s="983">
        <f t="shared" si="87"/>
        <v>0.12551652892561985</v>
      </c>
      <c r="J150" s="700">
        <v>603</v>
      </c>
      <c r="K150" s="983">
        <f t="shared" si="88"/>
        <v>0.31146694214876031</v>
      </c>
      <c r="L150" s="700">
        <v>32</v>
      </c>
      <c r="M150" s="983">
        <f t="shared" si="92"/>
        <v>1.6528925619834711E-2</v>
      </c>
      <c r="N150" s="700" t="s">
        <v>114</v>
      </c>
      <c r="O150" s="983"/>
      <c r="P150" s="700">
        <v>45</v>
      </c>
      <c r="Q150" s="983">
        <f t="shared" ref="Q150:Q153" si="94">P150/V150</f>
        <v>2.3243801652892561E-2</v>
      </c>
      <c r="R150" s="700">
        <v>86</v>
      </c>
      <c r="S150" s="983">
        <f t="shared" si="93"/>
        <v>4.4421487603305783E-2</v>
      </c>
      <c r="T150" s="700">
        <v>22</v>
      </c>
      <c r="U150" s="983">
        <f t="shared" ref="U150:U152" si="95">T150/V150</f>
        <v>1.1363636363636364E-2</v>
      </c>
      <c r="V150" s="700">
        <v>1936</v>
      </c>
    </row>
    <row r="151" spans="1:22">
      <c r="A151" s="974" t="s">
        <v>557</v>
      </c>
      <c r="B151" s="968">
        <v>640</v>
      </c>
      <c r="C151" s="982">
        <f t="shared" si="85"/>
        <v>0.27210884353741499</v>
      </c>
      <c r="D151" s="699">
        <v>440</v>
      </c>
      <c r="E151" s="982">
        <f t="shared" si="86"/>
        <v>0.1870748299319728</v>
      </c>
      <c r="F151" s="699">
        <v>159</v>
      </c>
      <c r="G151" s="982">
        <f t="shared" si="91"/>
        <v>6.7602040816326536E-2</v>
      </c>
      <c r="H151" s="699">
        <v>327</v>
      </c>
      <c r="I151" s="982">
        <f t="shared" si="87"/>
        <v>0.13903061224489796</v>
      </c>
      <c r="J151" s="699">
        <v>579</v>
      </c>
      <c r="K151" s="982">
        <f t="shared" si="88"/>
        <v>0.24617346938775511</v>
      </c>
      <c r="L151" s="699">
        <v>20</v>
      </c>
      <c r="M151" s="982">
        <f t="shared" si="92"/>
        <v>8.5034013605442185E-3</v>
      </c>
      <c r="N151" s="699">
        <v>15</v>
      </c>
      <c r="O151" s="982">
        <f t="shared" ref="O151:O152" si="96">N151/V151</f>
        <v>6.3775510204081634E-3</v>
      </c>
      <c r="P151" s="699">
        <v>51</v>
      </c>
      <c r="Q151" s="982">
        <f t="shared" si="94"/>
        <v>2.1683673469387755E-2</v>
      </c>
      <c r="R151" s="699">
        <v>90</v>
      </c>
      <c r="S151" s="982">
        <f t="shared" si="93"/>
        <v>3.826530612244898E-2</v>
      </c>
      <c r="T151" s="699">
        <v>31</v>
      </c>
      <c r="U151" s="982">
        <f t="shared" si="95"/>
        <v>1.3180272108843538E-2</v>
      </c>
      <c r="V151" s="699">
        <v>2352</v>
      </c>
    </row>
    <row r="152" spans="1:22">
      <c r="A152" s="970" t="s">
        <v>539</v>
      </c>
      <c r="B152" s="971">
        <v>203</v>
      </c>
      <c r="C152" s="983">
        <f t="shared" si="85"/>
        <v>0.3258426966292135</v>
      </c>
      <c r="D152" s="700">
        <v>145</v>
      </c>
      <c r="E152" s="983">
        <f t="shared" si="86"/>
        <v>0.23274478330658105</v>
      </c>
      <c r="F152" s="700">
        <v>29</v>
      </c>
      <c r="G152" s="983">
        <f t="shared" si="91"/>
        <v>4.6548956661316213E-2</v>
      </c>
      <c r="H152" s="700">
        <v>54</v>
      </c>
      <c r="I152" s="983">
        <f t="shared" si="87"/>
        <v>8.6677367576243974E-2</v>
      </c>
      <c r="J152" s="700">
        <v>116</v>
      </c>
      <c r="K152" s="983">
        <f t="shared" si="88"/>
        <v>0.18619582664526485</v>
      </c>
      <c r="L152" s="700">
        <v>16</v>
      </c>
      <c r="M152" s="983">
        <f t="shared" si="92"/>
        <v>2.5682182985553772E-2</v>
      </c>
      <c r="N152" s="700">
        <v>10</v>
      </c>
      <c r="O152" s="983">
        <f t="shared" si="96"/>
        <v>1.6051364365971106E-2</v>
      </c>
      <c r="P152" s="700">
        <v>21</v>
      </c>
      <c r="Q152" s="983">
        <f t="shared" si="94"/>
        <v>3.3707865168539325E-2</v>
      </c>
      <c r="R152" s="700">
        <v>19</v>
      </c>
      <c r="S152" s="983">
        <f t="shared" si="93"/>
        <v>3.0497592295345103E-2</v>
      </c>
      <c r="T152" s="700">
        <v>10</v>
      </c>
      <c r="U152" s="983">
        <f t="shared" si="95"/>
        <v>1.6051364365971106E-2</v>
      </c>
      <c r="V152" s="700">
        <v>623</v>
      </c>
    </row>
    <row r="153" spans="1:22">
      <c r="A153" s="974" t="s">
        <v>540</v>
      </c>
      <c r="B153" s="968">
        <v>85</v>
      </c>
      <c r="C153" s="982">
        <f t="shared" si="85"/>
        <v>0.1673228346456693</v>
      </c>
      <c r="D153" s="699">
        <v>39</v>
      </c>
      <c r="E153" s="982">
        <f t="shared" si="86"/>
        <v>7.6771653543307089E-2</v>
      </c>
      <c r="F153" s="699">
        <v>49</v>
      </c>
      <c r="G153" s="982">
        <f t="shared" si="91"/>
        <v>9.6456692913385822E-2</v>
      </c>
      <c r="H153" s="699">
        <v>82</v>
      </c>
      <c r="I153" s="982">
        <f t="shared" si="87"/>
        <v>0.16141732283464566</v>
      </c>
      <c r="J153" s="699">
        <v>217</v>
      </c>
      <c r="K153" s="982">
        <f t="shared" si="88"/>
        <v>0.42716535433070868</v>
      </c>
      <c r="L153" s="699" t="s">
        <v>114</v>
      </c>
      <c r="M153" s="982"/>
      <c r="N153" s="699" t="s">
        <v>114</v>
      </c>
      <c r="O153" s="982"/>
      <c r="P153" s="699">
        <v>13</v>
      </c>
      <c r="Q153" s="982">
        <f t="shared" si="94"/>
        <v>2.5590551181102362E-2</v>
      </c>
      <c r="R153" s="699">
        <v>14</v>
      </c>
      <c r="S153" s="982">
        <f t="shared" si="93"/>
        <v>2.7559055118110236E-2</v>
      </c>
      <c r="T153" s="699" t="s">
        <v>114</v>
      </c>
      <c r="U153" s="982"/>
      <c r="V153" s="699">
        <v>508</v>
      </c>
    </row>
    <row r="154" spans="1:22">
      <c r="A154" s="970" t="s">
        <v>558</v>
      </c>
      <c r="B154" s="971">
        <v>134</v>
      </c>
      <c r="C154" s="983">
        <f t="shared" si="85"/>
        <v>0.40240240240240238</v>
      </c>
      <c r="D154" s="700">
        <v>60</v>
      </c>
      <c r="E154" s="983">
        <f t="shared" si="86"/>
        <v>0.18018018018018017</v>
      </c>
      <c r="F154" s="700">
        <v>14</v>
      </c>
      <c r="G154" s="983">
        <f t="shared" si="91"/>
        <v>4.2042042042042045E-2</v>
      </c>
      <c r="H154" s="700">
        <v>43</v>
      </c>
      <c r="I154" s="983">
        <f t="shared" si="87"/>
        <v>0.12912912912912913</v>
      </c>
      <c r="J154" s="700">
        <v>65</v>
      </c>
      <c r="K154" s="983">
        <f t="shared" si="88"/>
        <v>0.19519519519519518</v>
      </c>
      <c r="L154" s="700">
        <v>0</v>
      </c>
      <c r="M154" s="983">
        <f>L154/V154</f>
        <v>0</v>
      </c>
      <c r="N154" s="700" t="s">
        <v>114</v>
      </c>
      <c r="O154" s="983"/>
      <c r="P154" s="700" t="s">
        <v>114</v>
      </c>
      <c r="Q154" s="983"/>
      <c r="R154" s="700" t="s">
        <v>114</v>
      </c>
      <c r="S154" s="983"/>
      <c r="T154" s="700" t="s">
        <v>114</v>
      </c>
      <c r="U154" s="983"/>
      <c r="V154" s="700">
        <v>333</v>
      </c>
    </row>
    <row r="155" spans="1:22">
      <c r="A155" s="974" t="s">
        <v>559</v>
      </c>
      <c r="B155" s="968">
        <v>40</v>
      </c>
      <c r="C155" s="982">
        <f t="shared" si="85"/>
        <v>0.14084507042253522</v>
      </c>
      <c r="D155" s="699">
        <v>74</v>
      </c>
      <c r="E155" s="982">
        <f t="shared" si="86"/>
        <v>0.26056338028169013</v>
      </c>
      <c r="F155" s="699">
        <v>18</v>
      </c>
      <c r="G155" s="982">
        <f t="shared" si="91"/>
        <v>6.3380281690140844E-2</v>
      </c>
      <c r="H155" s="699">
        <v>52</v>
      </c>
      <c r="I155" s="982">
        <f t="shared" si="87"/>
        <v>0.18309859154929578</v>
      </c>
      <c r="J155" s="699">
        <v>71</v>
      </c>
      <c r="K155" s="982">
        <f t="shared" si="88"/>
        <v>0.25</v>
      </c>
      <c r="L155" s="699" t="s">
        <v>114</v>
      </c>
      <c r="M155" s="982"/>
      <c r="N155" s="699" t="s">
        <v>114</v>
      </c>
      <c r="O155" s="982"/>
      <c r="P155" s="699" t="s">
        <v>114</v>
      </c>
      <c r="Q155" s="982"/>
      <c r="R155" s="699">
        <v>20</v>
      </c>
      <c r="S155" s="982">
        <f>R155/V155</f>
        <v>7.0422535211267609E-2</v>
      </c>
      <c r="T155" s="699" t="s">
        <v>114</v>
      </c>
      <c r="U155" s="982"/>
      <c r="V155" s="699">
        <v>284</v>
      </c>
    </row>
    <row r="156" spans="1:22">
      <c r="A156" s="970" t="s">
        <v>560</v>
      </c>
      <c r="B156" s="971">
        <v>105</v>
      </c>
      <c r="C156" s="983">
        <f t="shared" si="85"/>
        <v>0.23755656108597284</v>
      </c>
      <c r="D156" s="700">
        <v>47</v>
      </c>
      <c r="E156" s="983">
        <f t="shared" si="86"/>
        <v>0.10633484162895927</v>
      </c>
      <c r="F156" s="700">
        <v>22</v>
      </c>
      <c r="G156" s="983">
        <f t="shared" si="91"/>
        <v>4.9773755656108594E-2</v>
      </c>
      <c r="H156" s="700">
        <v>42</v>
      </c>
      <c r="I156" s="983">
        <f t="shared" si="87"/>
        <v>9.5022624434389136E-2</v>
      </c>
      <c r="J156" s="700">
        <v>201</v>
      </c>
      <c r="K156" s="983">
        <f t="shared" si="88"/>
        <v>0.45475113122171945</v>
      </c>
      <c r="L156" s="700" t="s">
        <v>114</v>
      </c>
      <c r="M156" s="983"/>
      <c r="N156" s="700" t="s">
        <v>114</v>
      </c>
      <c r="O156" s="983"/>
      <c r="P156" s="700" t="s">
        <v>114</v>
      </c>
      <c r="Q156" s="983"/>
      <c r="R156" s="700" t="s">
        <v>114</v>
      </c>
      <c r="S156" s="983"/>
      <c r="T156" s="700">
        <v>11</v>
      </c>
      <c r="U156" s="983">
        <f>T156/V156</f>
        <v>2.4886877828054297E-2</v>
      </c>
      <c r="V156" s="700">
        <v>442</v>
      </c>
    </row>
    <row r="157" spans="1:22">
      <c r="A157" s="974" t="s">
        <v>561</v>
      </c>
      <c r="B157" s="968">
        <v>44</v>
      </c>
      <c r="C157" s="982">
        <f t="shared" si="85"/>
        <v>0.25730994152046782</v>
      </c>
      <c r="D157" s="699">
        <v>53</v>
      </c>
      <c r="E157" s="982">
        <f t="shared" si="86"/>
        <v>0.30994152046783624</v>
      </c>
      <c r="F157" s="699" t="s">
        <v>114</v>
      </c>
      <c r="G157" s="982"/>
      <c r="H157" s="699">
        <v>14</v>
      </c>
      <c r="I157" s="982">
        <f t="shared" si="87"/>
        <v>8.1871345029239762E-2</v>
      </c>
      <c r="J157" s="699">
        <v>20</v>
      </c>
      <c r="K157" s="982">
        <f t="shared" si="88"/>
        <v>0.11695906432748537</v>
      </c>
      <c r="L157" s="699" t="s">
        <v>114</v>
      </c>
      <c r="M157" s="982"/>
      <c r="N157" s="699" t="s">
        <v>114</v>
      </c>
      <c r="O157" s="982"/>
      <c r="P157" s="699">
        <v>12</v>
      </c>
      <c r="Q157" s="982">
        <f>P157/V157</f>
        <v>7.0175438596491224E-2</v>
      </c>
      <c r="R157" s="699">
        <v>11</v>
      </c>
      <c r="S157" s="982">
        <f>R157/V157</f>
        <v>6.4327485380116955E-2</v>
      </c>
      <c r="T157" s="699" t="s">
        <v>114</v>
      </c>
      <c r="U157" s="982"/>
      <c r="V157" s="699">
        <v>171</v>
      </c>
    </row>
    <row r="158" spans="1:22" ht="14.5" thickBot="1">
      <c r="A158" s="970" t="s">
        <v>545</v>
      </c>
      <c r="B158" s="976">
        <v>43</v>
      </c>
      <c r="C158" s="984">
        <f t="shared" si="85"/>
        <v>0.25903614457831325</v>
      </c>
      <c r="D158" s="701">
        <v>22</v>
      </c>
      <c r="E158" s="984">
        <f t="shared" si="86"/>
        <v>0.13253012048192772</v>
      </c>
      <c r="F158" s="701" t="s">
        <v>114</v>
      </c>
      <c r="G158" s="984"/>
      <c r="H158" s="701">
        <v>19</v>
      </c>
      <c r="I158" s="984">
        <f t="shared" si="87"/>
        <v>0.1144578313253012</v>
      </c>
      <c r="J158" s="701">
        <v>62</v>
      </c>
      <c r="K158" s="984">
        <f t="shared" si="88"/>
        <v>0.37349397590361444</v>
      </c>
      <c r="L158" s="701" t="s">
        <v>114</v>
      </c>
      <c r="M158" s="984"/>
      <c r="N158" s="701" t="s">
        <v>114</v>
      </c>
      <c r="O158" s="984"/>
      <c r="P158" s="701" t="s">
        <v>114</v>
      </c>
      <c r="Q158" s="984"/>
      <c r="R158" s="701" t="s">
        <v>114</v>
      </c>
      <c r="S158" s="984"/>
      <c r="T158" s="701" t="s">
        <v>114</v>
      </c>
      <c r="U158" s="984"/>
      <c r="V158" s="701">
        <v>166</v>
      </c>
    </row>
    <row r="159" spans="1:22">
      <c r="A159" s="958" t="s">
        <v>115</v>
      </c>
      <c r="B159" s="979">
        <v>2811</v>
      </c>
      <c r="C159" s="985">
        <f t="shared" si="85"/>
        <v>0.25784259768849754</v>
      </c>
      <c r="D159" s="981">
        <v>1885</v>
      </c>
      <c r="E159" s="985">
        <f t="shared" si="86"/>
        <v>0.17290405430196296</v>
      </c>
      <c r="F159" s="981">
        <v>684</v>
      </c>
      <c r="G159" s="985">
        <f>F159/V159</f>
        <v>6.2740781507980181E-2</v>
      </c>
      <c r="H159" s="981">
        <v>1419</v>
      </c>
      <c r="I159" s="985">
        <f t="shared" si="87"/>
        <v>0.13015960374243257</v>
      </c>
      <c r="J159" s="981">
        <v>3110</v>
      </c>
      <c r="K159" s="985">
        <f t="shared" si="88"/>
        <v>0.28526875802605028</v>
      </c>
      <c r="L159" s="981">
        <v>111</v>
      </c>
      <c r="M159" s="985">
        <f>L159/V159</f>
        <v>1.0181618051733628E-2</v>
      </c>
      <c r="N159" s="981">
        <v>62</v>
      </c>
      <c r="O159" s="985">
        <f>N159/V159</f>
        <v>5.6870299027701335E-3</v>
      </c>
      <c r="P159" s="981">
        <v>271</v>
      </c>
      <c r="Q159" s="985">
        <f>P159/V159</f>
        <v>2.4857824252430747E-2</v>
      </c>
      <c r="R159" s="981">
        <v>410</v>
      </c>
      <c r="S159" s="985">
        <f>R159/V159</f>
        <v>3.7607778389286368E-2</v>
      </c>
      <c r="T159" s="981">
        <v>139</v>
      </c>
      <c r="U159" s="985">
        <f>T159/V159</f>
        <v>1.2749954136855623E-2</v>
      </c>
      <c r="V159" s="981">
        <v>10902</v>
      </c>
    </row>
    <row r="160" spans="1:22">
      <c r="A160" s="3173" t="s">
        <v>153</v>
      </c>
      <c r="B160" s="3174"/>
      <c r="C160" s="3174"/>
      <c r="D160" s="3174"/>
      <c r="E160" s="3174"/>
      <c r="F160" s="3174"/>
      <c r="G160" s="3174"/>
      <c r="H160" s="3174"/>
      <c r="I160" s="3174"/>
      <c r="J160" s="3174"/>
      <c r="K160" s="3174"/>
      <c r="L160" s="3174"/>
      <c r="M160" s="3174"/>
      <c r="N160" s="3174"/>
      <c r="O160" s="3174"/>
      <c r="P160" s="3174"/>
      <c r="Q160" s="3174"/>
      <c r="R160" s="3174"/>
      <c r="S160" s="3174"/>
      <c r="T160" s="3174"/>
      <c r="U160" s="3174"/>
      <c r="V160" s="3175"/>
    </row>
    <row r="162" spans="1:1">
      <c r="A162" s="63" t="s">
        <v>535</v>
      </c>
    </row>
  </sheetData>
  <mergeCells count="92">
    <mergeCell ref="A26:V26"/>
    <mergeCell ref="A1:V1"/>
    <mergeCell ref="A3:A5"/>
    <mergeCell ref="B3:U3"/>
    <mergeCell ref="V3:V5"/>
    <mergeCell ref="B4:C4"/>
    <mergeCell ref="D4:E4"/>
    <mergeCell ref="F4:G4"/>
    <mergeCell ref="H4:I4"/>
    <mergeCell ref="J4:K4"/>
    <mergeCell ref="L4:M4"/>
    <mergeCell ref="N4:O4"/>
    <mergeCell ref="P4:Q4"/>
    <mergeCell ref="R4:S4"/>
    <mergeCell ref="T4:U4"/>
    <mergeCell ref="A24:V24"/>
    <mergeCell ref="A79:V79"/>
    <mergeCell ref="A29:V29"/>
    <mergeCell ref="A31:A33"/>
    <mergeCell ref="B31:U31"/>
    <mergeCell ref="V31:V33"/>
    <mergeCell ref="B32:C32"/>
    <mergeCell ref="D32:E32"/>
    <mergeCell ref="F32:G32"/>
    <mergeCell ref="H32:I32"/>
    <mergeCell ref="J32:K32"/>
    <mergeCell ref="L32:M32"/>
    <mergeCell ref="N32:O32"/>
    <mergeCell ref="P32:Q32"/>
    <mergeCell ref="R32:S32"/>
    <mergeCell ref="T32:U32"/>
    <mergeCell ref="A52:V52"/>
    <mergeCell ref="A106:V106"/>
    <mergeCell ref="A111:M111"/>
    <mergeCell ref="N114:O114"/>
    <mergeCell ref="P114:Q114"/>
    <mergeCell ref="R114:S114"/>
    <mergeCell ref="T114:U114"/>
    <mergeCell ref="A113:A115"/>
    <mergeCell ref="B113:U113"/>
    <mergeCell ref="V113:V115"/>
    <mergeCell ref="B114:C114"/>
    <mergeCell ref="D114:E114"/>
    <mergeCell ref="F114:G114"/>
    <mergeCell ref="H114:I114"/>
    <mergeCell ref="J114:K114"/>
    <mergeCell ref="L114:M114"/>
    <mergeCell ref="A54:V54"/>
    <mergeCell ref="A57:V57"/>
    <mergeCell ref="A59:A61"/>
    <mergeCell ref="B59:U59"/>
    <mergeCell ref="V59:V61"/>
    <mergeCell ref="B60:C60"/>
    <mergeCell ref="D60:E60"/>
    <mergeCell ref="F60:G60"/>
    <mergeCell ref="H60:I60"/>
    <mergeCell ref="J60:K60"/>
    <mergeCell ref="L60:M60"/>
    <mergeCell ref="N60:O60"/>
    <mergeCell ref="P60:Q60"/>
    <mergeCell ref="R60:S60"/>
    <mergeCell ref="T60:U60"/>
    <mergeCell ref="A84:M84"/>
    <mergeCell ref="A86:A88"/>
    <mergeCell ref="B86:U86"/>
    <mergeCell ref="V86:V88"/>
    <mergeCell ref="B87:C87"/>
    <mergeCell ref="D87:E87"/>
    <mergeCell ref="F87:G87"/>
    <mergeCell ref="H87:I87"/>
    <mergeCell ref="J87:K87"/>
    <mergeCell ref="L87:M87"/>
    <mergeCell ref="N87:O87"/>
    <mergeCell ref="P87:Q87"/>
    <mergeCell ref="R87:S87"/>
    <mergeCell ref="T87:U87"/>
    <mergeCell ref="A160:V160"/>
    <mergeCell ref="A133:V133"/>
    <mergeCell ref="A138:M138"/>
    <mergeCell ref="A140:A142"/>
    <mergeCell ref="B140:U140"/>
    <mergeCell ref="V140:V142"/>
    <mergeCell ref="B141:C141"/>
    <mergeCell ref="D141:E141"/>
    <mergeCell ref="F141:G141"/>
    <mergeCell ref="H141:I141"/>
    <mergeCell ref="J141:K141"/>
    <mergeCell ref="L141:M141"/>
    <mergeCell ref="N141:O141"/>
    <mergeCell ref="P141:Q141"/>
    <mergeCell ref="R141:S141"/>
    <mergeCell ref="T141:U141"/>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4CF22-DD6C-44EA-A3D3-4B183CDAE85A}">
  <dimension ref="A1:Z26"/>
  <sheetViews>
    <sheetView workbookViewId="0">
      <selection sqref="A1:XFD1048576"/>
    </sheetView>
  </sheetViews>
  <sheetFormatPr defaultColWidth="9" defaultRowHeight="14"/>
  <cols>
    <col min="1" max="1" width="44.6640625" style="995" customWidth="1"/>
    <col min="2" max="20" width="9.58203125" style="270" customWidth="1"/>
    <col min="21" max="21" width="9.58203125" style="269" customWidth="1"/>
    <col min="22" max="25" width="9.58203125" style="270" customWidth="1"/>
    <col min="26" max="16384" width="9" style="270"/>
  </cols>
  <sheetData>
    <row r="1" spans="1:26" ht="25">
      <c r="A1" s="2453" t="s">
        <v>1208</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64"/>
    </row>
    <row r="3" spans="1:26" s="7" customFormat="1" ht="20">
      <c r="A3" s="3165" t="s">
        <v>1209</v>
      </c>
      <c r="B3" s="2695" t="s">
        <v>572</v>
      </c>
      <c r="C3" s="2696"/>
      <c r="D3" s="2696"/>
      <c r="E3" s="2696"/>
      <c r="F3" s="2696"/>
      <c r="G3" s="2696"/>
      <c r="H3" s="2696"/>
      <c r="I3" s="2696"/>
      <c r="J3" s="2696"/>
      <c r="K3" s="2696"/>
      <c r="L3" s="2696"/>
      <c r="M3" s="2696"/>
      <c r="N3" s="2696"/>
      <c r="O3" s="2696"/>
      <c r="P3" s="2696"/>
      <c r="Q3" s="2696"/>
      <c r="R3" s="2696"/>
      <c r="S3" s="2696"/>
      <c r="T3" s="2696"/>
      <c r="U3" s="2696"/>
      <c r="V3" s="2696"/>
      <c r="W3" s="2696"/>
      <c r="X3" s="2696"/>
      <c r="Y3" s="2696"/>
      <c r="Z3" s="40"/>
    </row>
    <row r="4" spans="1:26" s="987" customFormat="1" ht="20">
      <c r="A4" s="3166"/>
      <c r="B4" s="2549">
        <v>2010</v>
      </c>
      <c r="C4" s="2551"/>
      <c r="D4" s="2550">
        <v>2011</v>
      </c>
      <c r="E4" s="2551"/>
      <c r="F4" s="2550">
        <v>2012</v>
      </c>
      <c r="G4" s="2551"/>
      <c r="H4" s="2550">
        <v>2013</v>
      </c>
      <c r="I4" s="2551"/>
      <c r="J4" s="2550">
        <v>2014</v>
      </c>
      <c r="K4" s="2551"/>
      <c r="L4" s="2550">
        <v>2015</v>
      </c>
      <c r="M4" s="2551"/>
      <c r="N4" s="2550">
        <v>2016</v>
      </c>
      <c r="O4" s="2551"/>
      <c r="P4" s="2550">
        <v>2017</v>
      </c>
      <c r="Q4" s="2551"/>
      <c r="R4" s="2473">
        <v>2018</v>
      </c>
      <c r="S4" s="2474"/>
      <c r="T4" s="2459">
        <v>2019</v>
      </c>
      <c r="U4" s="2461"/>
      <c r="V4" s="2459">
        <v>2020</v>
      </c>
      <c r="W4" s="2461"/>
      <c r="X4" s="2460">
        <v>2021</v>
      </c>
      <c r="Y4" s="2493"/>
      <c r="Z4" s="40"/>
    </row>
    <row r="5" spans="1:26" s="991" customFormat="1" ht="20">
      <c r="A5" s="3167"/>
      <c r="B5" s="988" t="s">
        <v>112</v>
      </c>
      <c r="C5" s="989" t="s">
        <v>239</v>
      </c>
      <c r="D5" s="988" t="s">
        <v>112</v>
      </c>
      <c r="E5" s="989" t="s">
        <v>239</v>
      </c>
      <c r="F5" s="988" t="s">
        <v>112</v>
      </c>
      <c r="G5" s="989" t="s">
        <v>239</v>
      </c>
      <c r="H5" s="988" t="s">
        <v>112</v>
      </c>
      <c r="I5" s="989" t="s">
        <v>239</v>
      </c>
      <c r="J5" s="988" t="s">
        <v>112</v>
      </c>
      <c r="K5" s="989" t="s">
        <v>239</v>
      </c>
      <c r="L5" s="988" t="s">
        <v>112</v>
      </c>
      <c r="M5" s="989" t="s">
        <v>239</v>
      </c>
      <c r="N5" s="729" t="s">
        <v>112</v>
      </c>
      <c r="O5" s="730" t="s">
        <v>239</v>
      </c>
      <c r="P5" s="988" t="s">
        <v>112</v>
      </c>
      <c r="Q5" s="989" t="s">
        <v>239</v>
      </c>
      <c r="R5" s="988" t="s">
        <v>112</v>
      </c>
      <c r="S5" s="989" t="s">
        <v>239</v>
      </c>
      <c r="T5" s="990" t="s">
        <v>112</v>
      </c>
      <c r="U5" s="989" t="s">
        <v>239</v>
      </c>
      <c r="V5" s="990" t="s">
        <v>112</v>
      </c>
      <c r="W5" s="989" t="s">
        <v>239</v>
      </c>
      <c r="X5" s="1491" t="s">
        <v>112</v>
      </c>
      <c r="Y5" s="1492" t="s">
        <v>239</v>
      </c>
      <c r="Z5" s="40"/>
    </row>
    <row r="6" spans="1:26" s="7" customFormat="1">
      <c r="A6" s="922" t="s">
        <v>556</v>
      </c>
      <c r="B6" s="334">
        <v>276</v>
      </c>
      <c r="C6" s="459">
        <f>B6/B23</f>
        <v>0.3353584447144593</v>
      </c>
      <c r="D6" s="334">
        <v>282</v>
      </c>
      <c r="E6" s="459">
        <f>D6/D23</f>
        <v>0.31792559188275082</v>
      </c>
      <c r="F6" s="334">
        <v>294</v>
      </c>
      <c r="G6" s="459">
        <f>F6/F23</f>
        <v>0.33523375142531359</v>
      </c>
      <c r="H6" s="334">
        <v>308</v>
      </c>
      <c r="I6" s="459">
        <f>H6/H23</f>
        <v>0.33478260869565218</v>
      </c>
      <c r="J6" s="334">
        <v>335</v>
      </c>
      <c r="K6" s="459">
        <f>J6/J23</f>
        <v>0.34079348931841302</v>
      </c>
      <c r="L6" s="334">
        <v>354</v>
      </c>
      <c r="M6" s="459">
        <f>L6/L23</f>
        <v>0.36270491803278687</v>
      </c>
      <c r="N6" s="334">
        <v>357</v>
      </c>
      <c r="O6" s="459">
        <f>N6/N23</f>
        <v>0.33838862559241706</v>
      </c>
      <c r="P6" s="334">
        <v>353</v>
      </c>
      <c r="Q6" s="459">
        <f>P6/P23</f>
        <v>0.32624768946395566</v>
      </c>
      <c r="R6" s="334">
        <v>391</v>
      </c>
      <c r="S6" s="459">
        <f>R6/R23</f>
        <v>0.33823529411764708</v>
      </c>
      <c r="T6" s="334">
        <v>404</v>
      </c>
      <c r="U6" s="459">
        <f>T6/T23</f>
        <v>0.35161009573542212</v>
      </c>
      <c r="V6" s="334">
        <v>405</v>
      </c>
      <c r="W6" s="459">
        <f>V6/V23</f>
        <v>0.33919597989949751</v>
      </c>
      <c r="X6" s="338">
        <v>391</v>
      </c>
      <c r="Y6" s="743">
        <f>X6/X23</f>
        <v>0.30404354587869364</v>
      </c>
      <c r="Z6" s="8"/>
    </row>
    <row r="7" spans="1:26" s="7" customFormat="1">
      <c r="A7" s="926" t="s">
        <v>557</v>
      </c>
      <c r="B7" s="79">
        <v>188</v>
      </c>
      <c r="C7" s="456">
        <f>B7/B23</f>
        <v>0.22843256379100851</v>
      </c>
      <c r="D7" s="79">
        <v>204</v>
      </c>
      <c r="E7" s="456">
        <f>D7/D23</f>
        <v>0.22998872604284104</v>
      </c>
      <c r="F7" s="79">
        <v>193</v>
      </c>
      <c r="G7" s="456">
        <f>F7/F23</f>
        <v>0.22006841505131128</v>
      </c>
      <c r="H7" s="79">
        <v>190</v>
      </c>
      <c r="I7" s="456">
        <f>H7/H23</f>
        <v>0.20652173913043478</v>
      </c>
      <c r="J7" s="79">
        <v>229</v>
      </c>
      <c r="K7" s="456">
        <f>J7/J23</f>
        <v>0.23296032553407936</v>
      </c>
      <c r="L7" s="79">
        <v>197</v>
      </c>
      <c r="M7" s="456">
        <f>L7/L23</f>
        <v>0.20184426229508196</v>
      </c>
      <c r="N7" s="79">
        <v>214</v>
      </c>
      <c r="O7" s="456">
        <f>N7/N23</f>
        <v>0.20284360189573461</v>
      </c>
      <c r="P7" s="79">
        <v>232</v>
      </c>
      <c r="Q7" s="456">
        <f>P7/P23</f>
        <v>0.2144177449168207</v>
      </c>
      <c r="R7" s="79">
        <v>227</v>
      </c>
      <c r="S7" s="456">
        <f>R7/R23</f>
        <v>0.19636678200692043</v>
      </c>
      <c r="T7" s="79">
        <v>222</v>
      </c>
      <c r="U7" s="456">
        <f>T7/T23</f>
        <v>0.19321148825065274</v>
      </c>
      <c r="V7" s="79">
        <v>238</v>
      </c>
      <c r="W7" s="456">
        <f>V7/V23</f>
        <v>0.19932998324958123</v>
      </c>
      <c r="X7" s="340">
        <v>220</v>
      </c>
      <c r="Y7" s="746">
        <f>X7/X23</f>
        <v>0.17107309486780714</v>
      </c>
      <c r="Z7" s="8"/>
    </row>
    <row r="8" spans="1:26" s="7" customFormat="1">
      <c r="A8" s="922" t="s">
        <v>539</v>
      </c>
      <c r="B8" s="334">
        <v>69</v>
      </c>
      <c r="C8" s="459">
        <f>B8/B23</f>
        <v>8.3839611178614826E-2</v>
      </c>
      <c r="D8" s="334">
        <v>64</v>
      </c>
      <c r="E8" s="459">
        <f>D8/D23</f>
        <v>7.2153325817361891E-2</v>
      </c>
      <c r="F8" s="334">
        <v>74</v>
      </c>
      <c r="G8" s="459">
        <f>F8/F23</f>
        <v>8.4378563283922459E-2</v>
      </c>
      <c r="H8" s="334">
        <v>58</v>
      </c>
      <c r="I8" s="459">
        <f>H8/H23</f>
        <v>6.3043478260869562E-2</v>
      </c>
      <c r="J8" s="334">
        <v>78</v>
      </c>
      <c r="K8" s="459">
        <f>J8/J23</f>
        <v>7.9348931841302137E-2</v>
      </c>
      <c r="L8" s="334">
        <v>98</v>
      </c>
      <c r="M8" s="459">
        <f>L8/L23</f>
        <v>0.10040983606557377</v>
      </c>
      <c r="N8" s="334">
        <v>96</v>
      </c>
      <c r="O8" s="459">
        <f>N8/N23</f>
        <v>9.0995260663507105E-2</v>
      </c>
      <c r="P8" s="334">
        <v>83</v>
      </c>
      <c r="Q8" s="459">
        <f>P8/P23</f>
        <v>7.6709796672828096E-2</v>
      </c>
      <c r="R8" s="334">
        <v>115</v>
      </c>
      <c r="S8" s="459">
        <f>R8/R23</f>
        <v>9.9480968858131485E-2</v>
      </c>
      <c r="T8" s="334">
        <v>115</v>
      </c>
      <c r="U8" s="459">
        <f>T8/T23</f>
        <v>0.10008703220191471</v>
      </c>
      <c r="V8" s="334">
        <v>124</v>
      </c>
      <c r="W8" s="459">
        <f>V8/V23</f>
        <v>0.10385259631490787</v>
      </c>
      <c r="X8" s="338">
        <v>118</v>
      </c>
      <c r="Y8" s="743">
        <f>X8/X23</f>
        <v>9.1757387247278388E-2</v>
      </c>
      <c r="Z8" s="8"/>
    </row>
    <row r="9" spans="1:26" s="7" customFormat="1">
      <c r="A9" s="926" t="s">
        <v>540</v>
      </c>
      <c r="B9" s="79">
        <v>10</v>
      </c>
      <c r="C9" s="456">
        <f>B9/B23</f>
        <v>1.2150668286755772E-2</v>
      </c>
      <c r="D9" s="79">
        <v>20</v>
      </c>
      <c r="E9" s="456">
        <f>D9/D23</f>
        <v>2.2547914317925591E-2</v>
      </c>
      <c r="F9" s="79">
        <v>21</v>
      </c>
      <c r="G9" s="456">
        <f>F9/F23</f>
        <v>2.394526795895097E-2</v>
      </c>
      <c r="H9" s="79">
        <v>24</v>
      </c>
      <c r="I9" s="456">
        <f>H9/H23</f>
        <v>2.6086956521739129E-2</v>
      </c>
      <c r="J9" s="79">
        <v>28</v>
      </c>
      <c r="K9" s="456">
        <f>J9/J23</f>
        <v>2.8484231943031537E-2</v>
      </c>
      <c r="L9" s="79">
        <v>33</v>
      </c>
      <c r="M9" s="456">
        <f>L9/L23</f>
        <v>3.3811475409836068E-2</v>
      </c>
      <c r="N9" s="79">
        <v>17</v>
      </c>
      <c r="O9" s="456">
        <f>N9/N23</f>
        <v>1.6113744075829384E-2</v>
      </c>
      <c r="P9" s="79">
        <v>35</v>
      </c>
      <c r="Q9" s="456">
        <f>P9/P23</f>
        <v>3.2347504621072089E-2</v>
      </c>
      <c r="R9" s="79">
        <v>24</v>
      </c>
      <c r="S9" s="456">
        <f>R9/R23</f>
        <v>2.0761245674740483E-2</v>
      </c>
      <c r="T9" s="79">
        <v>17</v>
      </c>
      <c r="U9" s="456">
        <f>T9/T23</f>
        <v>1.4795474325500435E-2</v>
      </c>
      <c r="V9" s="79">
        <v>17</v>
      </c>
      <c r="W9" s="456">
        <f>V9/V23</f>
        <v>1.423785594639866E-2</v>
      </c>
      <c r="X9" s="340">
        <v>17</v>
      </c>
      <c r="Y9" s="746">
        <f>X9/X23</f>
        <v>1.3219284603421462E-2</v>
      </c>
      <c r="Z9" s="8"/>
    </row>
    <row r="10" spans="1:26" s="7" customFormat="1">
      <c r="A10" s="922" t="s">
        <v>558</v>
      </c>
      <c r="B10" s="334">
        <v>20</v>
      </c>
      <c r="C10" s="459">
        <f>B10/B23</f>
        <v>2.4301336573511544E-2</v>
      </c>
      <c r="D10" s="334">
        <v>27</v>
      </c>
      <c r="E10" s="459">
        <f>D10/D23</f>
        <v>3.0439684329199548E-2</v>
      </c>
      <c r="F10" s="334">
        <v>24</v>
      </c>
      <c r="G10" s="459">
        <f>F10/F23</f>
        <v>2.7366020524515394E-2</v>
      </c>
      <c r="H10" s="334">
        <v>26</v>
      </c>
      <c r="I10" s="459">
        <f>H10/H23</f>
        <v>2.8260869565217391E-2</v>
      </c>
      <c r="J10" s="334">
        <v>25</v>
      </c>
      <c r="K10" s="459">
        <f>J10/J23</f>
        <v>2.5432349949135302E-2</v>
      </c>
      <c r="L10" s="334">
        <v>19</v>
      </c>
      <c r="M10" s="459">
        <f>L10/L23</f>
        <v>1.9467213114754099E-2</v>
      </c>
      <c r="N10" s="334">
        <v>29</v>
      </c>
      <c r="O10" s="459">
        <f>N10/N23</f>
        <v>2.7488151658767772E-2</v>
      </c>
      <c r="P10" s="334">
        <v>28</v>
      </c>
      <c r="Q10" s="459">
        <f>P10/P23</f>
        <v>2.5878003696857672E-2</v>
      </c>
      <c r="R10" s="334">
        <v>39</v>
      </c>
      <c r="S10" s="459">
        <f>R10/R23</f>
        <v>3.3737024221453291E-2</v>
      </c>
      <c r="T10" s="334">
        <v>34</v>
      </c>
      <c r="U10" s="459">
        <f>T10/T23</f>
        <v>2.959094865100087E-2</v>
      </c>
      <c r="V10" s="334">
        <v>27</v>
      </c>
      <c r="W10" s="459">
        <f>V10/V23</f>
        <v>2.2613065326633167E-2</v>
      </c>
      <c r="X10" s="338">
        <v>43</v>
      </c>
      <c r="Y10" s="743">
        <f>X10/X23</f>
        <v>3.3437013996889579E-2</v>
      </c>
      <c r="Z10" s="8"/>
    </row>
    <row r="11" spans="1:26" s="7" customFormat="1">
      <c r="A11" s="926" t="s">
        <v>559</v>
      </c>
      <c r="B11" s="79">
        <v>41</v>
      </c>
      <c r="C11" s="456">
        <f>B11/B23</f>
        <v>4.9817739975698661E-2</v>
      </c>
      <c r="D11" s="79">
        <v>37</v>
      </c>
      <c r="E11" s="456">
        <f>D11/D23</f>
        <v>4.1713641488162347E-2</v>
      </c>
      <c r="F11" s="79">
        <v>32</v>
      </c>
      <c r="G11" s="456">
        <f>F11/F23</f>
        <v>3.6488027366020526E-2</v>
      </c>
      <c r="H11" s="79">
        <v>47</v>
      </c>
      <c r="I11" s="456">
        <f>H11/H23</f>
        <v>5.1086956521739134E-2</v>
      </c>
      <c r="J11" s="79">
        <v>42</v>
      </c>
      <c r="K11" s="456">
        <f>J11/J23</f>
        <v>4.2726347914547304E-2</v>
      </c>
      <c r="L11" s="79">
        <v>38</v>
      </c>
      <c r="M11" s="456">
        <f>L11/L23</f>
        <v>3.8934426229508198E-2</v>
      </c>
      <c r="N11" s="79">
        <v>37</v>
      </c>
      <c r="O11" s="456">
        <f>N11/N23</f>
        <v>3.5071090047393366E-2</v>
      </c>
      <c r="P11" s="79">
        <v>53</v>
      </c>
      <c r="Q11" s="456">
        <f>P11/P23</f>
        <v>4.8983364140480594E-2</v>
      </c>
      <c r="R11" s="79">
        <v>55</v>
      </c>
      <c r="S11" s="456">
        <f>R11/R23</f>
        <v>4.7577854671280277E-2</v>
      </c>
      <c r="T11" s="79">
        <v>36</v>
      </c>
      <c r="U11" s="456">
        <f>T11/T23</f>
        <v>3.1331592689295036E-2</v>
      </c>
      <c r="V11" s="79">
        <v>38</v>
      </c>
      <c r="W11" s="456">
        <f>V11/V23</f>
        <v>3.1825795644891124E-2</v>
      </c>
      <c r="X11" s="340">
        <v>54</v>
      </c>
      <c r="Y11" s="746">
        <f>X11/X23</f>
        <v>4.1990668740279936E-2</v>
      </c>
      <c r="Z11" s="8"/>
    </row>
    <row r="12" spans="1:26" s="7" customFormat="1">
      <c r="A12" s="922" t="s">
        <v>560</v>
      </c>
      <c r="B12" s="332" t="s">
        <v>114</v>
      </c>
      <c r="C12" s="459"/>
      <c r="D12" s="334">
        <v>10</v>
      </c>
      <c r="E12" s="459">
        <f>D12/D23</f>
        <v>1.1273957158962795E-2</v>
      </c>
      <c r="F12" s="332" t="s">
        <v>114</v>
      </c>
      <c r="G12" s="459"/>
      <c r="H12" s="334">
        <v>11</v>
      </c>
      <c r="I12" s="459">
        <f>H12/H23</f>
        <v>1.1956521739130435E-2</v>
      </c>
      <c r="J12" s="334">
        <v>14</v>
      </c>
      <c r="K12" s="459">
        <f>J12/J23</f>
        <v>1.4242115971515769E-2</v>
      </c>
      <c r="L12" s="334">
        <v>11</v>
      </c>
      <c r="M12" s="459">
        <f>L12/L23</f>
        <v>1.1270491803278689E-2</v>
      </c>
      <c r="N12" s="334">
        <v>15</v>
      </c>
      <c r="O12" s="459">
        <f>N12/N23</f>
        <v>1.4218009478672985E-2</v>
      </c>
      <c r="P12" s="334">
        <v>18</v>
      </c>
      <c r="Q12" s="459">
        <f>P12/P23</f>
        <v>1.6635859519408502E-2</v>
      </c>
      <c r="R12" s="334">
        <v>15</v>
      </c>
      <c r="S12" s="459">
        <f>R12/R23</f>
        <v>1.2975778546712802E-2</v>
      </c>
      <c r="T12" s="334">
        <v>10</v>
      </c>
      <c r="U12" s="459">
        <f>T12/T23</f>
        <v>8.7032201914708437E-3</v>
      </c>
      <c r="V12" s="334">
        <v>11</v>
      </c>
      <c r="W12" s="459">
        <f>V12/V23</f>
        <v>9.212730318257957E-3</v>
      </c>
      <c r="X12" s="338">
        <v>21</v>
      </c>
      <c r="Y12" s="743">
        <f>X12/X23</f>
        <v>1.6329704510108865E-2</v>
      </c>
      <c r="Z12" s="8"/>
    </row>
    <row r="13" spans="1:26" s="7" customFormat="1">
      <c r="A13" s="926" t="s">
        <v>561</v>
      </c>
      <c r="B13" s="79">
        <v>34</v>
      </c>
      <c r="C13" s="456">
        <f>B13/B23</f>
        <v>4.1312272174969626E-2</v>
      </c>
      <c r="D13" s="79">
        <v>38</v>
      </c>
      <c r="E13" s="456">
        <f>D13/D23</f>
        <v>4.2841037204058623E-2</v>
      </c>
      <c r="F13" s="79">
        <v>30</v>
      </c>
      <c r="G13" s="456">
        <f>F13/F23</f>
        <v>3.4207525655644243E-2</v>
      </c>
      <c r="H13" s="79">
        <v>30</v>
      </c>
      <c r="I13" s="456">
        <f>H13/H23</f>
        <v>3.2608695652173912E-2</v>
      </c>
      <c r="J13" s="79">
        <v>31</v>
      </c>
      <c r="K13" s="456">
        <f>J13/J23</f>
        <v>3.1536113936927769E-2</v>
      </c>
      <c r="L13" s="79">
        <v>48</v>
      </c>
      <c r="M13" s="456">
        <f>L13/L23</f>
        <v>4.9180327868852458E-2</v>
      </c>
      <c r="N13" s="79">
        <v>49</v>
      </c>
      <c r="O13" s="456">
        <f>N13/N23</f>
        <v>4.6445497630331754E-2</v>
      </c>
      <c r="P13" s="79">
        <v>43</v>
      </c>
      <c r="Q13" s="456">
        <f>P13/P23</f>
        <v>3.9741219963031427E-2</v>
      </c>
      <c r="R13" s="79">
        <v>30</v>
      </c>
      <c r="S13" s="456">
        <f>R13/R23</f>
        <v>2.5951557093425604E-2</v>
      </c>
      <c r="T13" s="79">
        <v>42</v>
      </c>
      <c r="U13" s="456">
        <f>T13/T23</f>
        <v>3.6553524804177548E-2</v>
      </c>
      <c r="V13" s="79">
        <v>34</v>
      </c>
      <c r="W13" s="456">
        <f>V13/V23</f>
        <v>2.8475711892797319E-2</v>
      </c>
      <c r="X13" s="340">
        <v>39</v>
      </c>
      <c r="Y13" s="746">
        <f>X13/X23</f>
        <v>3.0326594090202177E-2</v>
      </c>
      <c r="Z13" s="8"/>
    </row>
    <row r="14" spans="1:26" s="7" customFormat="1">
      <c r="A14" s="922" t="s">
        <v>545</v>
      </c>
      <c r="B14" s="334">
        <v>12</v>
      </c>
      <c r="C14" s="459">
        <f>B14/B23</f>
        <v>1.4580801944106925E-2</v>
      </c>
      <c r="D14" s="332" t="s">
        <v>114</v>
      </c>
      <c r="E14" s="459"/>
      <c r="F14" s="334">
        <v>13</v>
      </c>
      <c r="G14" s="459">
        <f>F14/F23</f>
        <v>1.4823261117445839E-2</v>
      </c>
      <c r="H14" s="332" t="s">
        <v>114</v>
      </c>
      <c r="I14" s="459"/>
      <c r="J14" s="332" t="s">
        <v>114</v>
      </c>
      <c r="K14" s="459"/>
      <c r="L14" s="332" t="s">
        <v>114</v>
      </c>
      <c r="M14" s="459"/>
      <c r="N14" s="334">
        <v>16</v>
      </c>
      <c r="O14" s="459">
        <f>N14/N23</f>
        <v>1.5165876777251185E-2</v>
      </c>
      <c r="P14" s="332" t="s">
        <v>114</v>
      </c>
      <c r="Q14" s="459"/>
      <c r="R14" s="332" t="s">
        <v>114</v>
      </c>
      <c r="S14" s="459"/>
      <c r="T14" s="334">
        <v>12</v>
      </c>
      <c r="U14" s="459">
        <f>T14/T23</f>
        <v>1.0443864229765013E-2</v>
      </c>
      <c r="V14" s="334">
        <v>11</v>
      </c>
      <c r="W14" s="459">
        <f>V14/V23</f>
        <v>9.212730318257957E-3</v>
      </c>
      <c r="X14" s="338">
        <v>10</v>
      </c>
      <c r="Y14" s="743">
        <f>X14/X23</f>
        <v>7.7760497667185074E-3</v>
      </c>
      <c r="Z14" s="8"/>
    </row>
    <row r="15" spans="1:26" s="7" customFormat="1">
      <c r="A15" s="926" t="s">
        <v>562</v>
      </c>
      <c r="B15" s="329" t="s">
        <v>114</v>
      </c>
      <c r="C15" s="456"/>
      <c r="D15" s="329" t="s">
        <v>114</v>
      </c>
      <c r="E15" s="456"/>
      <c r="F15" s="79">
        <v>11</v>
      </c>
      <c r="G15" s="456">
        <f>F15/F23</f>
        <v>1.2542759407069556E-2</v>
      </c>
      <c r="H15" s="329" t="s">
        <v>114</v>
      </c>
      <c r="I15" s="456"/>
      <c r="J15" s="79">
        <v>11</v>
      </c>
      <c r="K15" s="456">
        <f>J15/J23</f>
        <v>1.1190233977619531E-2</v>
      </c>
      <c r="L15" s="329" t="s">
        <v>114</v>
      </c>
      <c r="M15" s="456"/>
      <c r="N15" s="79">
        <v>18</v>
      </c>
      <c r="O15" s="456">
        <f>N15/N23</f>
        <v>1.7061611374407582E-2</v>
      </c>
      <c r="P15" s="79">
        <v>14</v>
      </c>
      <c r="Q15" s="456">
        <f>P15/P23</f>
        <v>1.2939001848428836E-2</v>
      </c>
      <c r="R15" s="79">
        <v>18</v>
      </c>
      <c r="S15" s="456">
        <f>R15/R23</f>
        <v>1.5570934256055362E-2</v>
      </c>
      <c r="T15" s="79">
        <v>27</v>
      </c>
      <c r="U15" s="456">
        <f>T15/T23</f>
        <v>2.3498694516971279E-2</v>
      </c>
      <c r="V15" s="79">
        <v>10</v>
      </c>
      <c r="W15" s="456">
        <f>V15/V23</f>
        <v>8.3752093802345051E-3</v>
      </c>
      <c r="X15" s="340">
        <v>17</v>
      </c>
      <c r="Y15" s="746">
        <f>X15/X23</f>
        <v>1.3219284603421462E-2</v>
      </c>
      <c r="Z15" s="8"/>
    </row>
    <row r="16" spans="1:26" s="7" customFormat="1">
      <c r="A16" s="922" t="s">
        <v>547</v>
      </c>
      <c r="B16" s="334">
        <v>12</v>
      </c>
      <c r="C16" s="459">
        <f>B16/B23</f>
        <v>1.4580801944106925E-2</v>
      </c>
      <c r="D16" s="334">
        <v>13</v>
      </c>
      <c r="E16" s="459">
        <f>D16/D23</f>
        <v>1.4656144306651634E-2</v>
      </c>
      <c r="F16" s="332" t="s">
        <v>114</v>
      </c>
      <c r="G16" s="459"/>
      <c r="H16" s="334">
        <v>13</v>
      </c>
      <c r="I16" s="459">
        <f>H16/H23</f>
        <v>1.4130434782608696E-2</v>
      </c>
      <c r="J16" s="334">
        <v>21</v>
      </c>
      <c r="K16" s="459">
        <f>J16/J23</f>
        <v>2.1363173957273652E-2</v>
      </c>
      <c r="L16" s="334">
        <v>13</v>
      </c>
      <c r="M16" s="459">
        <f>L16/L23</f>
        <v>1.331967213114754E-2</v>
      </c>
      <c r="N16" s="334">
        <v>19</v>
      </c>
      <c r="O16" s="459">
        <f>N16/N23</f>
        <v>1.8009478672985781E-2</v>
      </c>
      <c r="P16" s="334">
        <v>11</v>
      </c>
      <c r="Q16" s="459">
        <f>P16/P23</f>
        <v>1.0166358595194085E-2</v>
      </c>
      <c r="R16" s="334">
        <v>16</v>
      </c>
      <c r="S16" s="459">
        <f>R16/R23</f>
        <v>1.384083044982699E-2</v>
      </c>
      <c r="T16" s="334">
        <v>17</v>
      </c>
      <c r="U16" s="459">
        <f>T16/T23</f>
        <v>1.4795474325500435E-2</v>
      </c>
      <c r="V16" s="334">
        <v>11</v>
      </c>
      <c r="W16" s="459">
        <f>V16/V23</f>
        <v>9.212730318257957E-3</v>
      </c>
      <c r="X16" s="338">
        <v>17</v>
      </c>
      <c r="Y16" s="743">
        <f>X16/X23</f>
        <v>1.3219284603421462E-2</v>
      </c>
      <c r="Z16" s="8"/>
    </row>
    <row r="17" spans="1:26" s="7" customFormat="1">
      <c r="A17" s="926" t="s">
        <v>563</v>
      </c>
      <c r="B17" s="79">
        <v>22</v>
      </c>
      <c r="C17" s="456">
        <f>B17/B23</f>
        <v>2.6731470230862697E-2</v>
      </c>
      <c r="D17" s="79">
        <v>16</v>
      </c>
      <c r="E17" s="456">
        <f>D17/D23</f>
        <v>1.8038331454340473E-2</v>
      </c>
      <c r="F17" s="329" t="s">
        <v>114</v>
      </c>
      <c r="G17" s="456"/>
      <c r="H17" s="79">
        <v>14</v>
      </c>
      <c r="I17" s="456">
        <f>H17/H23</f>
        <v>1.5217391304347827E-2</v>
      </c>
      <c r="J17" s="79" t="s">
        <v>114</v>
      </c>
      <c r="K17" s="456"/>
      <c r="L17" s="79">
        <v>10</v>
      </c>
      <c r="M17" s="456">
        <f>L17/L23</f>
        <v>1.0245901639344262E-2</v>
      </c>
      <c r="N17" s="329" t="s">
        <v>114</v>
      </c>
      <c r="O17" s="456"/>
      <c r="P17" s="79">
        <v>10</v>
      </c>
      <c r="Q17" s="456">
        <f>P17/P23</f>
        <v>9.242144177449169E-3</v>
      </c>
      <c r="R17" s="329" t="s">
        <v>114</v>
      </c>
      <c r="S17" s="456"/>
      <c r="T17" s="329" t="s">
        <v>114</v>
      </c>
      <c r="U17" s="456"/>
      <c r="V17" s="79">
        <v>13</v>
      </c>
      <c r="W17" s="456">
        <f>V17/V23</f>
        <v>1.0887772194304857E-2</v>
      </c>
      <c r="X17" s="1493" t="s">
        <v>114</v>
      </c>
      <c r="Y17" s="746"/>
      <c r="Z17" s="8"/>
    </row>
    <row r="18" spans="1:26" s="7" customFormat="1">
      <c r="A18" s="922" t="s">
        <v>564</v>
      </c>
      <c r="B18" s="332" t="s">
        <v>114</v>
      </c>
      <c r="C18" s="459"/>
      <c r="D18" s="332" t="s">
        <v>114</v>
      </c>
      <c r="E18" s="459"/>
      <c r="F18" s="332" t="s">
        <v>114</v>
      </c>
      <c r="G18" s="459"/>
      <c r="H18" s="332" t="s">
        <v>114</v>
      </c>
      <c r="I18" s="459"/>
      <c r="J18" s="332" t="s">
        <v>114</v>
      </c>
      <c r="K18" s="459"/>
      <c r="L18" s="332" t="s">
        <v>114</v>
      </c>
      <c r="M18" s="459"/>
      <c r="N18" s="332" t="s">
        <v>114</v>
      </c>
      <c r="O18" s="459"/>
      <c r="P18" s="334">
        <v>10</v>
      </c>
      <c r="Q18" s="459">
        <f>P18/P23</f>
        <v>9.242144177449169E-3</v>
      </c>
      <c r="R18" s="332" t="s">
        <v>114</v>
      </c>
      <c r="S18" s="459"/>
      <c r="T18" s="332" t="s">
        <v>114</v>
      </c>
      <c r="U18" s="459"/>
      <c r="V18" s="332" t="s">
        <v>114</v>
      </c>
      <c r="W18" s="459"/>
      <c r="X18" s="1405" t="s">
        <v>114</v>
      </c>
      <c r="Y18" s="743"/>
      <c r="Z18" s="8"/>
    </row>
    <row r="19" spans="1:26" s="7" customFormat="1">
      <c r="A19" s="926" t="s">
        <v>565</v>
      </c>
      <c r="B19" s="79">
        <v>13</v>
      </c>
      <c r="C19" s="456">
        <f>B19/B23</f>
        <v>1.5795868772782502E-2</v>
      </c>
      <c r="D19" s="79">
        <v>16</v>
      </c>
      <c r="E19" s="456">
        <f>D19/D23</f>
        <v>1.8038331454340473E-2</v>
      </c>
      <c r="F19" s="79">
        <v>11</v>
      </c>
      <c r="G19" s="456">
        <f>F19/F23</f>
        <v>1.2542759407069556E-2</v>
      </c>
      <c r="H19" s="329" t="s">
        <v>114</v>
      </c>
      <c r="I19" s="456"/>
      <c r="J19" s="79">
        <v>10</v>
      </c>
      <c r="K19" s="456">
        <f>J19/J23</f>
        <v>1.0172939979654121E-2</v>
      </c>
      <c r="L19" s="329" t="s">
        <v>114</v>
      </c>
      <c r="M19" s="456"/>
      <c r="N19" s="329" t="s">
        <v>114</v>
      </c>
      <c r="O19" s="456"/>
      <c r="P19" s="329" t="s">
        <v>114</v>
      </c>
      <c r="Q19" s="456"/>
      <c r="R19" s="329" t="s">
        <v>114</v>
      </c>
      <c r="S19" s="456"/>
      <c r="T19" s="79">
        <v>15</v>
      </c>
      <c r="U19" s="456">
        <f>T19/T23</f>
        <v>1.3054830287206266E-2</v>
      </c>
      <c r="V19" s="79">
        <v>15</v>
      </c>
      <c r="W19" s="456">
        <f>V19/V23</f>
        <v>1.2562814070351759E-2</v>
      </c>
      <c r="X19" s="340">
        <v>11</v>
      </c>
      <c r="Y19" s="746">
        <f>X19/X23</f>
        <v>8.553654743390357E-3</v>
      </c>
      <c r="Z19" s="8"/>
    </row>
    <row r="20" spans="1:26" s="7" customFormat="1">
      <c r="A20" s="922" t="s">
        <v>566</v>
      </c>
      <c r="B20" s="332" t="s">
        <v>114</v>
      </c>
      <c r="C20" s="459"/>
      <c r="D20" s="332" t="s">
        <v>114</v>
      </c>
      <c r="E20" s="459"/>
      <c r="F20" s="332" t="s">
        <v>114</v>
      </c>
      <c r="G20" s="459"/>
      <c r="H20" s="332" t="s">
        <v>114</v>
      </c>
      <c r="I20" s="459"/>
      <c r="J20" s="332" t="s">
        <v>114</v>
      </c>
      <c r="K20" s="459"/>
      <c r="L20" s="332" t="s">
        <v>114</v>
      </c>
      <c r="M20" s="459"/>
      <c r="N20" s="332" t="s">
        <v>114</v>
      </c>
      <c r="O20" s="459"/>
      <c r="P20" s="334">
        <v>10</v>
      </c>
      <c r="Q20" s="459">
        <f>P20/P23</f>
        <v>9.242144177449169E-3</v>
      </c>
      <c r="R20" s="332" t="s">
        <v>114</v>
      </c>
      <c r="S20" s="459"/>
      <c r="T20" s="334">
        <v>11</v>
      </c>
      <c r="U20" s="459">
        <f>T20/T23</f>
        <v>9.5735422106179285E-3</v>
      </c>
      <c r="V20" s="332" t="s">
        <v>114</v>
      </c>
      <c r="W20" s="459"/>
      <c r="X20" s="1405" t="s">
        <v>114</v>
      </c>
      <c r="Y20" s="743"/>
      <c r="Z20" s="8"/>
    </row>
    <row r="21" spans="1:26" s="7" customFormat="1">
      <c r="A21" s="926" t="s">
        <v>532</v>
      </c>
      <c r="B21" s="79">
        <v>0</v>
      </c>
      <c r="C21" s="456">
        <f>B21/B23</f>
        <v>0</v>
      </c>
      <c r="D21" s="79">
        <v>0</v>
      </c>
      <c r="E21" s="456">
        <f>D21/D23</f>
        <v>0</v>
      </c>
      <c r="F21" s="79">
        <v>0</v>
      </c>
      <c r="G21" s="456">
        <f>F21/F23</f>
        <v>0</v>
      </c>
      <c r="H21" s="79">
        <v>0</v>
      </c>
      <c r="I21" s="456">
        <f>H21/H23</f>
        <v>0</v>
      </c>
      <c r="J21" s="79">
        <v>0</v>
      </c>
      <c r="K21" s="456">
        <f>J21/J23</f>
        <v>0</v>
      </c>
      <c r="L21" s="79">
        <v>0</v>
      </c>
      <c r="M21" s="456">
        <f>L21/L23</f>
        <v>0</v>
      </c>
      <c r="N21" s="79">
        <v>0</v>
      </c>
      <c r="O21" s="456">
        <f>N21/N23</f>
        <v>0</v>
      </c>
      <c r="P21" s="79">
        <v>0</v>
      </c>
      <c r="Q21" s="456">
        <f>P21/P23</f>
        <v>0</v>
      </c>
      <c r="R21" s="79">
        <v>0</v>
      </c>
      <c r="S21" s="456">
        <f>R21/R23</f>
        <v>0</v>
      </c>
      <c r="T21" s="79">
        <v>0</v>
      </c>
      <c r="U21" s="456">
        <f>T21/T23</f>
        <v>0</v>
      </c>
      <c r="V21" s="79">
        <v>23</v>
      </c>
      <c r="W21" s="456">
        <f>V21/V23</f>
        <v>1.9262981574539362E-2</v>
      </c>
      <c r="X21" s="340">
        <v>97</v>
      </c>
      <c r="Y21" s="746">
        <f>X21/X23</f>
        <v>7.5427682737169516E-2</v>
      </c>
      <c r="Z21" s="8"/>
    </row>
    <row r="22" spans="1:26" s="7" customFormat="1" ht="14.5" thickBot="1">
      <c r="A22" s="922" t="s">
        <v>567</v>
      </c>
      <c r="B22" s="992">
        <v>101</v>
      </c>
      <c r="C22" s="993">
        <f>B22/B23</f>
        <v>0.1227217496962333</v>
      </c>
      <c r="D22" s="992">
        <v>132</v>
      </c>
      <c r="E22" s="993">
        <f>D22/D23</f>
        <v>0.14881623449830891</v>
      </c>
      <c r="F22" s="992">
        <v>145</v>
      </c>
      <c r="G22" s="993">
        <f>F22/F23</f>
        <v>0.16533637400228049</v>
      </c>
      <c r="H22" s="992">
        <v>169</v>
      </c>
      <c r="I22" s="993">
        <f>H22/H23</f>
        <v>0.18369565217391304</v>
      </c>
      <c r="J22" s="992">
        <v>131</v>
      </c>
      <c r="K22" s="993">
        <f>J22/J23</f>
        <v>0.13326551373346898</v>
      </c>
      <c r="L22" s="992">
        <v>124</v>
      </c>
      <c r="M22" s="993">
        <f>L22/L23</f>
        <v>0.12704918032786885</v>
      </c>
      <c r="N22" s="992">
        <v>152</v>
      </c>
      <c r="O22" s="993">
        <f>N22/N23</f>
        <v>0.14407582938388624</v>
      </c>
      <c r="P22" s="992">
        <v>158</v>
      </c>
      <c r="Q22" s="993">
        <f>P22/P23</f>
        <v>0.14602587800369685</v>
      </c>
      <c r="R22" s="992">
        <v>187</v>
      </c>
      <c r="S22" s="993">
        <f>R22/R23</f>
        <v>0.16176470588235295</v>
      </c>
      <c r="T22" s="992">
        <v>168</v>
      </c>
      <c r="U22" s="993">
        <f>T22/T23</f>
        <v>0.14621409921671019</v>
      </c>
      <c r="V22" s="992">
        <v>191</v>
      </c>
      <c r="W22" s="993">
        <f>V22/V23</f>
        <v>0.15996649916247907</v>
      </c>
      <c r="X22" s="1494">
        <v>195</v>
      </c>
      <c r="Y22" s="1495">
        <f>X22/X23</f>
        <v>0.15163297045101087</v>
      </c>
      <c r="Z22" s="8"/>
    </row>
    <row r="23" spans="1:26" s="7" customFormat="1">
      <c r="A23" s="1496" t="s">
        <v>115</v>
      </c>
      <c r="B23" s="1497">
        <v>823</v>
      </c>
      <c r="C23" s="1498">
        <f>B23/B23</f>
        <v>1</v>
      </c>
      <c r="D23" s="1499">
        <v>887</v>
      </c>
      <c r="E23" s="1498">
        <f>D23/D23</f>
        <v>1</v>
      </c>
      <c r="F23" s="1499">
        <v>877</v>
      </c>
      <c r="G23" s="1498">
        <f>F23/F23</f>
        <v>1</v>
      </c>
      <c r="H23" s="1499">
        <v>920</v>
      </c>
      <c r="I23" s="1498">
        <f>H23/H23</f>
        <v>1</v>
      </c>
      <c r="J23" s="1499">
        <v>983</v>
      </c>
      <c r="K23" s="1498">
        <f>J23/J23</f>
        <v>1</v>
      </c>
      <c r="L23" s="1499">
        <v>976</v>
      </c>
      <c r="M23" s="1498">
        <f>L23/L23</f>
        <v>1</v>
      </c>
      <c r="N23" s="1499">
        <v>1055</v>
      </c>
      <c r="O23" s="1498">
        <f>N23/N23</f>
        <v>1</v>
      </c>
      <c r="P23" s="1499">
        <v>1082</v>
      </c>
      <c r="Q23" s="1498">
        <f>P23/P23</f>
        <v>1</v>
      </c>
      <c r="R23" s="1499">
        <v>1156</v>
      </c>
      <c r="S23" s="1498">
        <f>R23/R23</f>
        <v>1</v>
      </c>
      <c r="T23" s="1499">
        <v>1149</v>
      </c>
      <c r="U23" s="1498">
        <f>T23/T23</f>
        <v>1</v>
      </c>
      <c r="V23" s="1499">
        <v>1194</v>
      </c>
      <c r="W23" s="1500">
        <f>V23/V23</f>
        <v>1</v>
      </c>
      <c r="X23" s="1501">
        <v>1286</v>
      </c>
      <c r="Y23" s="1502">
        <f>X23/X23</f>
        <v>1</v>
      </c>
      <c r="Z23" s="8"/>
    </row>
    <row r="24" spans="1:26" ht="14" customHeight="1">
      <c r="A24" s="2689" t="s">
        <v>184</v>
      </c>
      <c r="B24" s="2689"/>
      <c r="C24" s="2689"/>
      <c r="D24" s="2689"/>
      <c r="E24" s="2689"/>
      <c r="F24" s="2689"/>
      <c r="G24" s="2689"/>
      <c r="H24" s="2689"/>
      <c r="I24" s="2689"/>
      <c r="J24" s="2689"/>
      <c r="K24" s="2689"/>
      <c r="L24" s="2689"/>
      <c r="M24" s="2689"/>
      <c r="N24" s="2689"/>
      <c r="O24" s="2689"/>
      <c r="P24" s="2689"/>
      <c r="Q24" s="2689"/>
      <c r="R24" s="2689"/>
      <c r="S24" s="2689"/>
      <c r="T24" s="2689"/>
      <c r="U24" s="2689"/>
      <c r="V24" s="2689"/>
      <c r="W24" s="2689"/>
      <c r="X24" s="3187"/>
      <c r="Y24" s="3187"/>
      <c r="Z24" s="269"/>
    </row>
    <row r="26" spans="1:26" ht="13">
      <c r="A26" s="2780" t="s">
        <v>535</v>
      </c>
      <c r="B26" s="2780"/>
      <c r="C26" s="2780"/>
      <c r="D26" s="2780"/>
      <c r="E26" s="2780"/>
      <c r="F26" s="2780"/>
      <c r="G26" s="2780"/>
      <c r="H26" s="2780"/>
      <c r="I26" s="2780"/>
      <c r="J26" s="2780"/>
      <c r="K26" s="2780"/>
      <c r="L26" s="2780"/>
      <c r="M26" s="2780"/>
      <c r="N26" s="2780"/>
      <c r="O26" s="2780"/>
      <c r="P26" s="2780"/>
      <c r="Q26" s="2780"/>
      <c r="R26" s="2780"/>
      <c r="S26" s="2780"/>
      <c r="T26" s="2780"/>
      <c r="U26" s="2780"/>
      <c r="V26" s="2780"/>
      <c r="W26" s="2780"/>
    </row>
  </sheetData>
  <mergeCells count="17">
    <mergeCell ref="A1:Y1"/>
    <mergeCell ref="B3:Y3"/>
    <mergeCell ref="X4:Y4"/>
    <mergeCell ref="A24:Y24"/>
    <mergeCell ref="A26:W26"/>
    <mergeCell ref="A3:A5"/>
    <mergeCell ref="B4:C4"/>
    <mergeCell ref="D4:E4"/>
    <mergeCell ref="F4:G4"/>
    <mergeCell ref="H4:I4"/>
    <mergeCell ref="J4:K4"/>
    <mergeCell ref="L4:M4"/>
    <mergeCell ref="N4:O4"/>
    <mergeCell ref="P4:Q4"/>
    <mergeCell ref="R4:S4"/>
    <mergeCell ref="T4:U4"/>
    <mergeCell ref="V4:W4"/>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0A01D-C366-4D9F-A1D5-19DE1D7BFC54}">
  <dimension ref="A1:Z26"/>
  <sheetViews>
    <sheetView workbookViewId="0">
      <selection sqref="A1:XFD1048576"/>
    </sheetView>
  </sheetViews>
  <sheetFormatPr defaultColWidth="9" defaultRowHeight="14"/>
  <cols>
    <col min="1" max="1" width="43.5" style="995" customWidth="1"/>
    <col min="2" max="20" width="9.58203125" style="270" customWidth="1"/>
    <col min="21" max="21" width="9.58203125" style="269" customWidth="1"/>
    <col min="22" max="25" width="9.58203125" style="270" customWidth="1"/>
    <col min="26" max="16384" width="9" style="270"/>
  </cols>
  <sheetData>
    <row r="1" spans="1:26" ht="25">
      <c r="A1" s="2453" t="s">
        <v>1211</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64"/>
    </row>
    <row r="3" spans="1:26" s="45" customFormat="1" ht="20">
      <c r="A3" s="3165" t="s">
        <v>1209</v>
      </c>
      <c r="B3" s="2695" t="s">
        <v>573</v>
      </c>
      <c r="C3" s="2696"/>
      <c r="D3" s="2696"/>
      <c r="E3" s="2696"/>
      <c r="F3" s="2696"/>
      <c r="G3" s="2696"/>
      <c r="H3" s="2696"/>
      <c r="I3" s="2696"/>
      <c r="J3" s="2696"/>
      <c r="K3" s="2696"/>
      <c r="L3" s="2696"/>
      <c r="M3" s="2696"/>
      <c r="N3" s="2696"/>
      <c r="O3" s="2696"/>
      <c r="P3" s="2696"/>
      <c r="Q3" s="2696"/>
      <c r="R3" s="2696"/>
      <c r="S3" s="2696"/>
      <c r="T3" s="2696"/>
      <c r="U3" s="2696"/>
      <c r="V3" s="2696"/>
      <c r="W3" s="2696"/>
      <c r="X3" s="2696"/>
      <c r="Y3" s="2696"/>
      <c r="Z3" s="40"/>
    </row>
    <row r="4" spans="1:26" s="45" customFormat="1" ht="20">
      <c r="A4" s="3166"/>
      <c r="B4" s="3024">
        <v>2010</v>
      </c>
      <c r="C4" s="3005"/>
      <c r="D4" s="3024">
        <v>2011</v>
      </c>
      <c r="E4" s="3022"/>
      <c r="F4" s="3025">
        <v>2012</v>
      </c>
      <c r="G4" s="3022"/>
      <c r="H4" s="3025">
        <v>2013</v>
      </c>
      <c r="I4" s="3022"/>
      <c r="J4" s="3025">
        <v>2014</v>
      </c>
      <c r="K4" s="3022"/>
      <c r="L4" s="3025">
        <v>2015</v>
      </c>
      <c r="M4" s="3022"/>
      <c r="N4" s="3025">
        <v>2016</v>
      </c>
      <c r="O4" s="3022"/>
      <c r="P4" s="3025">
        <v>2017</v>
      </c>
      <c r="Q4" s="3022"/>
      <c r="R4" s="2473">
        <v>2018</v>
      </c>
      <c r="S4" s="2474"/>
      <c r="T4" s="2459">
        <v>2019</v>
      </c>
      <c r="U4" s="2461"/>
      <c r="V4" s="2460">
        <v>2020</v>
      </c>
      <c r="W4" s="2461"/>
      <c r="X4" s="2460">
        <v>2021</v>
      </c>
      <c r="Y4" s="2493"/>
      <c r="Z4" s="40"/>
    </row>
    <row r="5" spans="1:26" s="66" customFormat="1" ht="20">
      <c r="A5" s="3167"/>
      <c r="B5" s="422" t="s">
        <v>112</v>
      </c>
      <c r="C5" s="988" t="s">
        <v>239</v>
      </c>
      <c r="D5" s="422" t="s">
        <v>112</v>
      </c>
      <c r="E5" s="730" t="s">
        <v>239</v>
      </c>
      <c r="F5" s="422" t="s">
        <v>112</v>
      </c>
      <c r="G5" s="730" t="s">
        <v>239</v>
      </c>
      <c r="H5" s="422" t="s">
        <v>112</v>
      </c>
      <c r="I5" s="730" t="s">
        <v>239</v>
      </c>
      <c r="J5" s="422" t="s">
        <v>112</v>
      </c>
      <c r="K5" s="730" t="s">
        <v>239</v>
      </c>
      <c r="L5" s="422" t="s">
        <v>112</v>
      </c>
      <c r="M5" s="730" t="s">
        <v>239</v>
      </c>
      <c r="N5" s="422" t="s">
        <v>112</v>
      </c>
      <c r="O5" s="730" t="s">
        <v>239</v>
      </c>
      <c r="P5" s="422" t="s">
        <v>112</v>
      </c>
      <c r="Q5" s="730" t="s">
        <v>239</v>
      </c>
      <c r="R5" s="988" t="s">
        <v>112</v>
      </c>
      <c r="S5" s="989" t="s">
        <v>239</v>
      </c>
      <c r="T5" s="990" t="s">
        <v>112</v>
      </c>
      <c r="U5" s="989" t="s">
        <v>239</v>
      </c>
      <c r="V5" s="988" t="s">
        <v>112</v>
      </c>
      <c r="W5" s="424" t="s">
        <v>239</v>
      </c>
      <c r="X5" s="1491" t="s">
        <v>112</v>
      </c>
      <c r="Y5" s="1492" t="s">
        <v>239</v>
      </c>
      <c r="Z5" s="40"/>
    </row>
    <row r="6" spans="1:26" s="45" customFormat="1">
      <c r="A6" s="922" t="s">
        <v>556</v>
      </c>
      <c r="B6" s="53">
        <v>223</v>
      </c>
      <c r="C6" s="459">
        <f>B6/B23</f>
        <v>0.29973118279569894</v>
      </c>
      <c r="D6" s="53">
        <v>231</v>
      </c>
      <c r="E6" s="459">
        <f>D6/D23</f>
        <v>0.32398316970546986</v>
      </c>
      <c r="F6" s="53">
        <v>225</v>
      </c>
      <c r="G6" s="459">
        <f>F6/F23</f>
        <v>0.28735632183908044</v>
      </c>
      <c r="H6" s="53">
        <v>246</v>
      </c>
      <c r="I6" s="459">
        <f>H6/H23</f>
        <v>0.3170103092783505</v>
      </c>
      <c r="J6" s="53">
        <v>253</v>
      </c>
      <c r="K6" s="459">
        <f>J6/J23</f>
        <v>0.33914209115281502</v>
      </c>
      <c r="L6" s="53">
        <v>280</v>
      </c>
      <c r="M6" s="459">
        <f>L6/L23</f>
        <v>0.33214709371293</v>
      </c>
      <c r="N6" s="53">
        <v>225</v>
      </c>
      <c r="O6" s="459">
        <f>N6/N23</f>
        <v>0.27108433734939757</v>
      </c>
      <c r="P6" s="53">
        <v>293</v>
      </c>
      <c r="Q6" s="459">
        <f>P6/P23</f>
        <v>0.33716915995397007</v>
      </c>
      <c r="R6" s="53">
        <v>276</v>
      </c>
      <c r="S6" s="459">
        <f>R6/R23</f>
        <v>0.32280701754385965</v>
      </c>
      <c r="T6" s="53">
        <v>279</v>
      </c>
      <c r="U6" s="459">
        <f>T6/T23</f>
        <v>0.2996777658431794</v>
      </c>
      <c r="V6" s="53">
        <v>304</v>
      </c>
      <c r="W6" s="459">
        <f>V6/V23</f>
        <v>0.31535269709543567</v>
      </c>
      <c r="X6" s="338">
        <v>292</v>
      </c>
      <c r="Y6" s="743">
        <f>X6/X23</f>
        <v>0.28796844181459569</v>
      </c>
      <c r="Z6" s="54"/>
    </row>
    <row r="7" spans="1:26" s="45" customFormat="1">
      <c r="A7" s="926" t="s">
        <v>557</v>
      </c>
      <c r="B7" s="58">
        <v>195</v>
      </c>
      <c r="C7" s="456">
        <f>B7/B23</f>
        <v>0.26209677419354838</v>
      </c>
      <c r="D7" s="58">
        <v>193</v>
      </c>
      <c r="E7" s="456">
        <f>D7/D23</f>
        <v>0.27068723702664799</v>
      </c>
      <c r="F7" s="58">
        <v>205</v>
      </c>
      <c r="G7" s="456">
        <f>F7/F23</f>
        <v>0.26181353767560667</v>
      </c>
      <c r="H7" s="58">
        <v>218</v>
      </c>
      <c r="I7" s="456">
        <f>H7/H23</f>
        <v>0.28092783505154639</v>
      </c>
      <c r="J7" s="58">
        <v>179</v>
      </c>
      <c r="K7" s="456">
        <f>J7/J23</f>
        <v>0.23994638069705093</v>
      </c>
      <c r="L7" s="58">
        <v>211</v>
      </c>
      <c r="M7" s="456">
        <f>L7/L23</f>
        <v>0.25029655990510086</v>
      </c>
      <c r="N7" s="58">
        <v>226</v>
      </c>
      <c r="O7" s="456">
        <f>N7/N23</f>
        <v>0.27228915662650605</v>
      </c>
      <c r="P7" s="58">
        <v>204</v>
      </c>
      <c r="Q7" s="456">
        <f>P7/P23</f>
        <v>0.23475258918296893</v>
      </c>
      <c r="R7" s="58">
        <v>207</v>
      </c>
      <c r="S7" s="456">
        <f>R7/R23</f>
        <v>0.24210526315789474</v>
      </c>
      <c r="T7" s="58">
        <v>224</v>
      </c>
      <c r="U7" s="456">
        <f>T7/T23</f>
        <v>0.24060150375939848</v>
      </c>
      <c r="V7" s="58">
        <v>214</v>
      </c>
      <c r="W7" s="456">
        <f>V7/V23</f>
        <v>0.22199170124481327</v>
      </c>
      <c r="X7" s="340">
        <v>231</v>
      </c>
      <c r="Y7" s="746">
        <f>X7/X23</f>
        <v>0.22781065088757396</v>
      </c>
      <c r="Z7" s="54"/>
    </row>
    <row r="8" spans="1:26" s="45" customFormat="1">
      <c r="A8" s="922" t="s">
        <v>539</v>
      </c>
      <c r="B8" s="53">
        <v>24</v>
      </c>
      <c r="C8" s="459">
        <f>B8/B23</f>
        <v>3.2258064516129031E-2</v>
      </c>
      <c r="D8" s="53">
        <v>35</v>
      </c>
      <c r="E8" s="459">
        <f>D8/D23</f>
        <v>4.9088359046283309E-2</v>
      </c>
      <c r="F8" s="53">
        <v>20</v>
      </c>
      <c r="G8" s="459">
        <f>F8/F23</f>
        <v>2.554278416347382E-2</v>
      </c>
      <c r="H8" s="53">
        <v>25</v>
      </c>
      <c r="I8" s="459">
        <f>H8/H23</f>
        <v>3.2216494845360821E-2</v>
      </c>
      <c r="J8" s="53">
        <v>23</v>
      </c>
      <c r="K8" s="459">
        <f>J8/J23</f>
        <v>3.0831099195710455E-2</v>
      </c>
      <c r="L8" s="53">
        <v>42</v>
      </c>
      <c r="M8" s="459">
        <f>L8/L23</f>
        <v>4.9822064056939501E-2</v>
      </c>
      <c r="N8" s="53">
        <v>49</v>
      </c>
      <c r="O8" s="459">
        <f>N8/N23</f>
        <v>5.903614457831325E-2</v>
      </c>
      <c r="P8" s="53">
        <v>41</v>
      </c>
      <c r="Q8" s="459">
        <f>P8/P23</f>
        <v>4.7180667433831994E-2</v>
      </c>
      <c r="R8" s="53">
        <v>38</v>
      </c>
      <c r="S8" s="459">
        <f>R8/R23</f>
        <v>4.4444444444444446E-2</v>
      </c>
      <c r="T8" s="53">
        <v>49</v>
      </c>
      <c r="U8" s="459">
        <f>T8/T23</f>
        <v>5.2631578947368418E-2</v>
      </c>
      <c r="V8" s="53">
        <v>47</v>
      </c>
      <c r="W8" s="459">
        <f>V8/V23</f>
        <v>4.8755186721991702E-2</v>
      </c>
      <c r="X8" s="338">
        <v>44</v>
      </c>
      <c r="Y8" s="743">
        <f>X8/X23</f>
        <v>4.3392504930966469E-2</v>
      </c>
      <c r="Z8" s="54"/>
    </row>
    <row r="9" spans="1:26" s="45" customFormat="1">
      <c r="A9" s="926" t="s">
        <v>540</v>
      </c>
      <c r="B9" s="58">
        <v>19</v>
      </c>
      <c r="C9" s="456">
        <f>B9/B23</f>
        <v>2.5537634408602152E-2</v>
      </c>
      <c r="D9" s="58">
        <v>11</v>
      </c>
      <c r="E9" s="456">
        <f>D9/D23</f>
        <v>1.5427769985974754E-2</v>
      </c>
      <c r="F9" s="58">
        <v>19</v>
      </c>
      <c r="G9" s="456">
        <f>F9/F23</f>
        <v>2.4265644955300127E-2</v>
      </c>
      <c r="H9" s="58">
        <v>21</v>
      </c>
      <c r="I9" s="456">
        <f>H9/H23</f>
        <v>2.7061855670103094E-2</v>
      </c>
      <c r="J9" s="58">
        <v>25</v>
      </c>
      <c r="K9" s="456">
        <f>J9/J23</f>
        <v>3.351206434316354E-2</v>
      </c>
      <c r="L9" s="58">
        <v>33</v>
      </c>
      <c r="M9" s="456">
        <f>L9/L23</f>
        <v>3.9145907473309607E-2</v>
      </c>
      <c r="N9" s="58">
        <v>22</v>
      </c>
      <c r="O9" s="456">
        <f>N9/N23</f>
        <v>2.6506024096385541E-2</v>
      </c>
      <c r="P9" s="58">
        <v>41</v>
      </c>
      <c r="Q9" s="456">
        <f>P9/P23</f>
        <v>4.7180667433831994E-2</v>
      </c>
      <c r="R9" s="58">
        <v>21</v>
      </c>
      <c r="S9" s="456">
        <f>R9/R23</f>
        <v>2.456140350877193E-2</v>
      </c>
      <c r="T9" s="58">
        <v>25</v>
      </c>
      <c r="U9" s="456">
        <f>T9/T23</f>
        <v>2.6852846401718582E-2</v>
      </c>
      <c r="V9" s="58">
        <v>12</v>
      </c>
      <c r="W9" s="456">
        <f>V9/V23</f>
        <v>1.2448132780082987E-2</v>
      </c>
      <c r="X9" s="1493" t="s">
        <v>114</v>
      </c>
      <c r="Y9" s="746"/>
      <c r="Z9" s="54"/>
    </row>
    <row r="10" spans="1:26" s="45" customFormat="1">
      <c r="A10" s="922" t="s">
        <v>558</v>
      </c>
      <c r="B10" s="53">
        <v>28</v>
      </c>
      <c r="C10" s="459">
        <f>B10/B23</f>
        <v>3.7634408602150539E-2</v>
      </c>
      <c r="D10" s="53">
        <v>36</v>
      </c>
      <c r="E10" s="459">
        <f>D10/D23</f>
        <v>5.0490883590462832E-2</v>
      </c>
      <c r="F10" s="53">
        <v>34</v>
      </c>
      <c r="G10" s="459">
        <f>F10/F23</f>
        <v>4.3422733077905493E-2</v>
      </c>
      <c r="H10" s="53">
        <v>25</v>
      </c>
      <c r="I10" s="459">
        <f>H10/H23</f>
        <v>3.2216494845360821E-2</v>
      </c>
      <c r="J10" s="53">
        <v>38</v>
      </c>
      <c r="K10" s="459">
        <f>J10/J23</f>
        <v>5.0938337801608578E-2</v>
      </c>
      <c r="L10" s="53">
        <v>30</v>
      </c>
      <c r="M10" s="459">
        <f>L10/L23</f>
        <v>3.5587188612099648E-2</v>
      </c>
      <c r="N10" s="53">
        <v>31</v>
      </c>
      <c r="O10" s="459">
        <f>N10/N23</f>
        <v>3.7349397590361447E-2</v>
      </c>
      <c r="P10" s="53">
        <v>36</v>
      </c>
      <c r="Q10" s="459">
        <f>P10/P23</f>
        <v>4.1426927502876867E-2</v>
      </c>
      <c r="R10" s="53">
        <v>29</v>
      </c>
      <c r="S10" s="459">
        <f>R10/R23</f>
        <v>3.3918128654970757E-2</v>
      </c>
      <c r="T10" s="53">
        <v>36</v>
      </c>
      <c r="U10" s="459">
        <f>T10/T23</f>
        <v>3.8668098818474758E-2</v>
      </c>
      <c r="V10" s="53">
        <v>41</v>
      </c>
      <c r="W10" s="459">
        <f>V10/V23</f>
        <v>4.2531120331950209E-2</v>
      </c>
      <c r="X10" s="338">
        <v>34</v>
      </c>
      <c r="Y10" s="743">
        <f>X10/X23</f>
        <v>3.3530571992110451E-2</v>
      </c>
      <c r="Z10" s="54"/>
    </row>
    <row r="11" spans="1:26" s="45" customFormat="1">
      <c r="A11" s="926" t="s">
        <v>559</v>
      </c>
      <c r="B11" s="58">
        <v>34</v>
      </c>
      <c r="C11" s="456">
        <f>B11/B23</f>
        <v>4.5698924731182797E-2</v>
      </c>
      <c r="D11" s="58">
        <v>31</v>
      </c>
      <c r="E11" s="456">
        <f>D11/D23</f>
        <v>4.3478260869565216E-2</v>
      </c>
      <c r="F11" s="58">
        <v>42</v>
      </c>
      <c r="G11" s="456">
        <f>F11/F23</f>
        <v>5.3639846743295021E-2</v>
      </c>
      <c r="H11" s="58">
        <v>31</v>
      </c>
      <c r="I11" s="456">
        <f>H11/H23</f>
        <v>3.994845360824742E-2</v>
      </c>
      <c r="J11" s="58">
        <v>26</v>
      </c>
      <c r="K11" s="456">
        <f>J11/J23</f>
        <v>3.4852546916890083E-2</v>
      </c>
      <c r="L11" s="58">
        <v>27</v>
      </c>
      <c r="M11" s="456">
        <f>L11/L23</f>
        <v>3.2028469750889681E-2</v>
      </c>
      <c r="N11" s="58">
        <v>37</v>
      </c>
      <c r="O11" s="456">
        <f>N11/N23</f>
        <v>4.457831325301205E-2</v>
      </c>
      <c r="P11" s="58">
        <v>32</v>
      </c>
      <c r="Q11" s="456">
        <f>P11/P23</f>
        <v>3.6823935558112773E-2</v>
      </c>
      <c r="R11" s="58">
        <v>34</v>
      </c>
      <c r="S11" s="456">
        <f>R11/R23</f>
        <v>3.9766081871345033E-2</v>
      </c>
      <c r="T11" s="58">
        <v>42</v>
      </c>
      <c r="U11" s="456">
        <f>T11/T23</f>
        <v>4.5112781954887216E-2</v>
      </c>
      <c r="V11" s="58">
        <v>41</v>
      </c>
      <c r="W11" s="456">
        <f>V11/V23</f>
        <v>4.2531120331950209E-2</v>
      </c>
      <c r="X11" s="340">
        <v>35</v>
      </c>
      <c r="Y11" s="746">
        <f>X11/X23</f>
        <v>3.4516765285996058E-2</v>
      </c>
      <c r="Z11" s="54"/>
    </row>
    <row r="12" spans="1:26" s="45" customFormat="1">
      <c r="A12" s="922" t="s">
        <v>560</v>
      </c>
      <c r="B12" s="53">
        <v>18</v>
      </c>
      <c r="C12" s="459">
        <f>B12/B23</f>
        <v>2.4193548387096774E-2</v>
      </c>
      <c r="D12" s="53">
        <v>10</v>
      </c>
      <c r="E12" s="459">
        <f>D12/D23</f>
        <v>1.4025245441795231E-2</v>
      </c>
      <c r="F12" s="53">
        <v>23</v>
      </c>
      <c r="G12" s="459">
        <f>F12/F23</f>
        <v>2.9374201787994891E-2</v>
      </c>
      <c r="H12" s="53">
        <v>12</v>
      </c>
      <c r="I12" s="459">
        <f>H12/H23</f>
        <v>1.5463917525773196E-2</v>
      </c>
      <c r="J12" s="53">
        <v>21</v>
      </c>
      <c r="K12" s="459">
        <f>J12/J23</f>
        <v>2.8150134048257374E-2</v>
      </c>
      <c r="L12" s="53">
        <v>31</v>
      </c>
      <c r="M12" s="459">
        <f>L12/L23</f>
        <v>3.6773428232502965E-2</v>
      </c>
      <c r="N12" s="53">
        <v>32</v>
      </c>
      <c r="O12" s="459">
        <f>N12/N23</f>
        <v>3.8554216867469883E-2</v>
      </c>
      <c r="P12" s="53">
        <v>23</v>
      </c>
      <c r="Q12" s="459">
        <f>P12/P23</f>
        <v>2.6467203682393557E-2</v>
      </c>
      <c r="R12" s="53">
        <v>28</v>
      </c>
      <c r="S12" s="459">
        <f>R12/R23</f>
        <v>3.2748538011695909E-2</v>
      </c>
      <c r="T12" s="53">
        <v>29</v>
      </c>
      <c r="U12" s="459">
        <f>T12/T23</f>
        <v>3.1149301825993556E-2</v>
      </c>
      <c r="V12" s="53">
        <v>49</v>
      </c>
      <c r="W12" s="459">
        <f>V12/V23</f>
        <v>5.0829875518672199E-2</v>
      </c>
      <c r="X12" s="338">
        <v>40</v>
      </c>
      <c r="Y12" s="743">
        <f>X12/X23</f>
        <v>3.9447731755424063E-2</v>
      </c>
      <c r="Z12" s="54"/>
    </row>
    <row r="13" spans="1:26" s="45" customFormat="1">
      <c r="A13" s="926" t="s">
        <v>561</v>
      </c>
      <c r="B13" s="275" t="s">
        <v>114</v>
      </c>
      <c r="C13" s="456"/>
      <c r="D13" s="275" t="s">
        <v>114</v>
      </c>
      <c r="E13" s="456"/>
      <c r="F13" s="275" t="s">
        <v>114</v>
      </c>
      <c r="G13" s="456"/>
      <c r="H13" s="275" t="s">
        <v>114</v>
      </c>
      <c r="I13" s="456"/>
      <c r="J13" s="275" t="s">
        <v>114</v>
      </c>
      <c r="K13" s="456"/>
      <c r="L13" s="275" t="s">
        <v>114</v>
      </c>
      <c r="M13" s="456"/>
      <c r="N13" s="275" t="s">
        <v>114</v>
      </c>
      <c r="O13" s="456"/>
      <c r="P13" s="58">
        <v>11</v>
      </c>
      <c r="Q13" s="456">
        <f>P13/P23</f>
        <v>1.2658227848101266E-2</v>
      </c>
      <c r="R13" s="275" t="s">
        <v>114</v>
      </c>
      <c r="S13" s="456"/>
      <c r="T13" s="275" t="s">
        <v>114</v>
      </c>
      <c r="U13" s="456"/>
      <c r="V13" s="58">
        <v>16</v>
      </c>
      <c r="W13" s="456">
        <f>V13/V23</f>
        <v>1.6597510373443983E-2</v>
      </c>
      <c r="X13" s="340">
        <v>12</v>
      </c>
      <c r="Y13" s="746">
        <f>X13/X23</f>
        <v>1.1834319526627219E-2</v>
      </c>
      <c r="Z13" s="54"/>
    </row>
    <row r="14" spans="1:26" s="45" customFormat="1">
      <c r="A14" s="922" t="s">
        <v>545</v>
      </c>
      <c r="B14" s="274" t="s">
        <v>114</v>
      </c>
      <c r="C14" s="459"/>
      <c r="D14" s="53">
        <v>11</v>
      </c>
      <c r="E14" s="459">
        <f>D14/D23</f>
        <v>1.5427769985974754E-2</v>
      </c>
      <c r="F14" s="274" t="s">
        <v>114</v>
      </c>
      <c r="G14" s="459"/>
      <c r="H14" s="274" t="s">
        <v>114</v>
      </c>
      <c r="I14" s="459"/>
      <c r="J14" s="274" t="s">
        <v>114</v>
      </c>
      <c r="K14" s="459"/>
      <c r="L14" s="53">
        <v>10</v>
      </c>
      <c r="M14" s="459">
        <f>L14/L23</f>
        <v>1.1862396204033215E-2</v>
      </c>
      <c r="N14" s="53" t="s">
        <v>114</v>
      </c>
      <c r="O14" s="459"/>
      <c r="P14" s="274" t="s">
        <v>114</v>
      </c>
      <c r="Q14" s="459"/>
      <c r="R14" s="274" t="s">
        <v>114</v>
      </c>
      <c r="S14" s="459"/>
      <c r="T14" s="274" t="s">
        <v>114</v>
      </c>
      <c r="U14" s="459"/>
      <c r="V14" s="274" t="s">
        <v>114</v>
      </c>
      <c r="W14" s="459"/>
      <c r="X14" s="1405" t="s">
        <v>114</v>
      </c>
      <c r="Y14" s="743"/>
      <c r="Z14" s="54"/>
    </row>
    <row r="15" spans="1:26" s="45" customFormat="1">
      <c r="A15" s="926" t="s">
        <v>562</v>
      </c>
      <c r="B15" s="58">
        <v>13</v>
      </c>
      <c r="C15" s="456">
        <f>B15/B23</f>
        <v>1.7473118279569891E-2</v>
      </c>
      <c r="D15" s="58">
        <v>13</v>
      </c>
      <c r="E15" s="456">
        <f>D15/D23</f>
        <v>1.82328190743338E-2</v>
      </c>
      <c r="F15" s="58">
        <v>13</v>
      </c>
      <c r="G15" s="456">
        <f>F15/F23</f>
        <v>1.6602809706257982E-2</v>
      </c>
      <c r="H15" s="58">
        <v>13</v>
      </c>
      <c r="I15" s="456">
        <f>H15/H23</f>
        <v>1.6752577319587628E-2</v>
      </c>
      <c r="J15" s="275" t="s">
        <v>114</v>
      </c>
      <c r="K15" s="456"/>
      <c r="L15" s="58">
        <v>14</v>
      </c>
      <c r="M15" s="456">
        <f>L15/L23</f>
        <v>1.6607354685646499E-2</v>
      </c>
      <c r="N15" s="58">
        <v>11</v>
      </c>
      <c r="O15" s="456">
        <f>N15/N23</f>
        <v>1.3253012048192771E-2</v>
      </c>
      <c r="P15" s="275" t="s">
        <v>114</v>
      </c>
      <c r="Q15" s="456"/>
      <c r="R15" s="275" t="s">
        <v>114</v>
      </c>
      <c r="S15" s="456"/>
      <c r="T15" s="58">
        <v>10</v>
      </c>
      <c r="U15" s="456">
        <f>T15/T23</f>
        <v>1.0741138560687433E-2</v>
      </c>
      <c r="V15" s="275" t="s">
        <v>114</v>
      </c>
      <c r="W15" s="456"/>
      <c r="X15" s="340">
        <v>14</v>
      </c>
      <c r="Y15" s="746">
        <f>X15/X22</f>
        <v>8.5889570552147243E-2</v>
      </c>
      <c r="Z15" s="54"/>
    </row>
    <row r="16" spans="1:26" s="45" customFormat="1">
      <c r="A16" s="922" t="s">
        <v>547</v>
      </c>
      <c r="B16" s="53">
        <v>13</v>
      </c>
      <c r="C16" s="459">
        <f>B16/B23</f>
        <v>1.7473118279569891E-2</v>
      </c>
      <c r="D16" s="274" t="s">
        <v>114</v>
      </c>
      <c r="E16" s="459"/>
      <c r="F16" s="53">
        <v>11</v>
      </c>
      <c r="G16" s="459">
        <f>F16/F23</f>
        <v>1.40485312899106E-2</v>
      </c>
      <c r="H16" s="274" t="s">
        <v>114</v>
      </c>
      <c r="I16" s="459"/>
      <c r="J16" s="53">
        <v>15</v>
      </c>
      <c r="K16" s="459">
        <f>J16/J23</f>
        <v>2.0107238605898123E-2</v>
      </c>
      <c r="L16" s="274" t="s">
        <v>114</v>
      </c>
      <c r="M16" s="459"/>
      <c r="N16" s="53">
        <v>13</v>
      </c>
      <c r="O16" s="459">
        <f>N16/N23</f>
        <v>1.566265060240964E-2</v>
      </c>
      <c r="P16" s="53">
        <v>14</v>
      </c>
      <c r="Q16" s="459">
        <f>P16/P23</f>
        <v>1.611047180667434E-2</v>
      </c>
      <c r="R16" s="53">
        <v>17</v>
      </c>
      <c r="S16" s="459">
        <f>R16/R23</f>
        <v>1.9883040935672516E-2</v>
      </c>
      <c r="T16" s="274" t="s">
        <v>114</v>
      </c>
      <c r="U16" s="459"/>
      <c r="V16" s="53">
        <v>11</v>
      </c>
      <c r="W16" s="459">
        <f>V16/V23</f>
        <v>1.1410788381742738E-2</v>
      </c>
      <c r="X16" s="338">
        <v>18</v>
      </c>
      <c r="Y16" s="743">
        <f>X16/X23</f>
        <v>1.7751479289940829E-2</v>
      </c>
      <c r="Z16" s="54"/>
    </row>
    <row r="17" spans="1:26" s="45" customFormat="1">
      <c r="A17" s="926" t="s">
        <v>563</v>
      </c>
      <c r="B17" s="58">
        <v>19</v>
      </c>
      <c r="C17" s="456">
        <f>B17/B23</f>
        <v>2.5537634408602152E-2</v>
      </c>
      <c r="D17" s="275" t="s">
        <v>114</v>
      </c>
      <c r="E17" s="456"/>
      <c r="F17" s="275" t="s">
        <v>114</v>
      </c>
      <c r="G17" s="456"/>
      <c r="H17" s="275" t="s">
        <v>114</v>
      </c>
      <c r="I17" s="456"/>
      <c r="J17" s="58">
        <v>11</v>
      </c>
      <c r="K17" s="456">
        <f>J17/J23</f>
        <v>1.4745308310991957E-2</v>
      </c>
      <c r="L17" s="275" t="s">
        <v>114</v>
      </c>
      <c r="M17" s="456"/>
      <c r="N17" s="58">
        <v>13</v>
      </c>
      <c r="O17" s="456">
        <f>N17/N23</f>
        <v>1.566265060240964E-2</v>
      </c>
      <c r="P17" s="275" t="s">
        <v>114</v>
      </c>
      <c r="Q17" s="456"/>
      <c r="R17" s="275" t="s">
        <v>114</v>
      </c>
      <c r="S17" s="456"/>
      <c r="T17" s="275" t="s">
        <v>114</v>
      </c>
      <c r="U17" s="456"/>
      <c r="V17" s="275" t="s">
        <v>114</v>
      </c>
      <c r="W17" s="456"/>
      <c r="X17" s="1493" t="s">
        <v>114</v>
      </c>
      <c r="Y17" s="746"/>
      <c r="Z17" s="54"/>
    </row>
    <row r="18" spans="1:26" s="45" customFormat="1">
      <c r="A18" s="922" t="s">
        <v>564</v>
      </c>
      <c r="B18" s="274" t="s">
        <v>114</v>
      </c>
      <c r="C18" s="459"/>
      <c r="D18" s="274" t="s">
        <v>114</v>
      </c>
      <c r="E18" s="459"/>
      <c r="F18" s="274" t="s">
        <v>114</v>
      </c>
      <c r="G18" s="459"/>
      <c r="H18" s="274" t="s">
        <v>114</v>
      </c>
      <c r="I18" s="459"/>
      <c r="J18" s="274" t="s">
        <v>114</v>
      </c>
      <c r="K18" s="459"/>
      <c r="L18" s="274" t="s">
        <v>114</v>
      </c>
      <c r="M18" s="459"/>
      <c r="N18" s="274" t="s">
        <v>114</v>
      </c>
      <c r="O18" s="459"/>
      <c r="P18" s="274" t="s">
        <v>114</v>
      </c>
      <c r="Q18" s="459"/>
      <c r="R18" s="274" t="s">
        <v>114</v>
      </c>
      <c r="S18" s="459"/>
      <c r="T18" s="274" t="s">
        <v>114</v>
      </c>
      <c r="U18" s="459"/>
      <c r="V18" s="274" t="s">
        <v>114</v>
      </c>
      <c r="W18" s="459"/>
      <c r="X18" s="1405" t="s">
        <v>114</v>
      </c>
      <c r="Y18" s="743"/>
      <c r="Z18" s="54"/>
    </row>
    <row r="19" spans="1:26" s="45" customFormat="1">
      <c r="A19" s="926" t="s">
        <v>565</v>
      </c>
      <c r="B19" s="275" t="s">
        <v>114</v>
      </c>
      <c r="C19" s="456"/>
      <c r="D19" s="275" t="s">
        <v>114</v>
      </c>
      <c r="E19" s="456"/>
      <c r="F19" s="275" t="s">
        <v>114</v>
      </c>
      <c r="G19" s="456"/>
      <c r="H19" s="275" t="s">
        <v>114</v>
      </c>
      <c r="I19" s="456"/>
      <c r="J19" s="275" t="s">
        <v>114</v>
      </c>
      <c r="K19" s="456"/>
      <c r="L19" s="275" t="s">
        <v>114</v>
      </c>
      <c r="M19" s="456"/>
      <c r="N19" s="275" t="s">
        <v>114</v>
      </c>
      <c r="O19" s="456"/>
      <c r="P19" s="275" t="s">
        <v>114</v>
      </c>
      <c r="Q19" s="456"/>
      <c r="R19" s="275" t="s">
        <v>114</v>
      </c>
      <c r="S19" s="456"/>
      <c r="T19" s="58">
        <v>12</v>
      </c>
      <c r="U19" s="456">
        <f>T19/T23</f>
        <v>1.288936627282492E-2</v>
      </c>
      <c r="V19" s="275" t="s">
        <v>114</v>
      </c>
      <c r="W19" s="456"/>
      <c r="X19" s="340">
        <v>10</v>
      </c>
      <c r="Y19" s="746">
        <f>X19/X23</f>
        <v>9.8619329388560158E-3</v>
      </c>
      <c r="Z19" s="54"/>
    </row>
    <row r="20" spans="1:26" s="45" customFormat="1">
      <c r="A20" s="922" t="s">
        <v>566</v>
      </c>
      <c r="B20" s="53">
        <v>0</v>
      </c>
      <c r="C20" s="459">
        <f>B20/B23</f>
        <v>0</v>
      </c>
      <c r="D20" s="53">
        <v>0</v>
      </c>
      <c r="E20" s="459">
        <f>D20/D23</f>
        <v>0</v>
      </c>
      <c r="F20" s="274" t="s">
        <v>114</v>
      </c>
      <c r="G20" s="459"/>
      <c r="H20" s="274" t="s">
        <v>114</v>
      </c>
      <c r="I20" s="459"/>
      <c r="J20" s="274" t="s">
        <v>114</v>
      </c>
      <c r="K20" s="459"/>
      <c r="L20" s="274" t="s">
        <v>114</v>
      </c>
      <c r="M20" s="459"/>
      <c r="N20" s="274" t="s">
        <v>114</v>
      </c>
      <c r="O20" s="459"/>
      <c r="P20" s="274" t="s">
        <v>114</v>
      </c>
      <c r="Q20" s="459"/>
      <c r="R20" s="274" t="s">
        <v>114</v>
      </c>
      <c r="S20" s="459"/>
      <c r="T20" s="274" t="s">
        <v>114</v>
      </c>
      <c r="U20" s="459"/>
      <c r="V20" s="274" t="s">
        <v>114</v>
      </c>
      <c r="W20" s="459"/>
      <c r="X20" s="1405" t="s">
        <v>114</v>
      </c>
      <c r="Y20" s="743"/>
      <c r="Z20" s="54"/>
    </row>
    <row r="21" spans="1:26" s="45" customFormat="1">
      <c r="A21" s="926" t="s">
        <v>532</v>
      </c>
      <c r="B21" s="58">
        <v>0</v>
      </c>
      <c r="C21" s="456">
        <f>B21/B23</f>
        <v>0</v>
      </c>
      <c r="D21" s="58">
        <v>0</v>
      </c>
      <c r="E21" s="456">
        <f>D21/D23</f>
        <v>0</v>
      </c>
      <c r="F21" s="58">
        <v>0</v>
      </c>
      <c r="G21" s="456">
        <f>F21/F23</f>
        <v>0</v>
      </c>
      <c r="H21" s="58">
        <v>0</v>
      </c>
      <c r="I21" s="456">
        <f>H21/H23</f>
        <v>0</v>
      </c>
      <c r="J21" s="58">
        <v>0</v>
      </c>
      <c r="K21" s="456">
        <f>J21/J23</f>
        <v>0</v>
      </c>
      <c r="L21" s="58">
        <v>0</v>
      </c>
      <c r="M21" s="456">
        <f>L21/L23</f>
        <v>0</v>
      </c>
      <c r="N21" s="58">
        <v>0</v>
      </c>
      <c r="O21" s="456">
        <f>N21/N23</f>
        <v>0</v>
      </c>
      <c r="P21" s="58">
        <v>0</v>
      </c>
      <c r="Q21" s="456">
        <f>P21/P23</f>
        <v>0</v>
      </c>
      <c r="R21" s="58">
        <v>0</v>
      </c>
      <c r="S21" s="456">
        <f>R21/R23</f>
        <v>0</v>
      </c>
      <c r="T21" s="58">
        <v>0</v>
      </c>
      <c r="U21" s="456">
        <f>T21/T23</f>
        <v>0</v>
      </c>
      <c r="V21" s="58">
        <v>13</v>
      </c>
      <c r="W21" s="456">
        <f>V21/V23</f>
        <v>1.3485477178423237E-2</v>
      </c>
      <c r="X21" s="340">
        <v>67</v>
      </c>
      <c r="Y21" s="746">
        <f>X21/X23</f>
        <v>6.607495069033531E-2</v>
      </c>
      <c r="Z21" s="54"/>
    </row>
    <row r="22" spans="1:26" s="45" customFormat="1" ht="14.5" thickBot="1">
      <c r="A22" s="922" t="s">
        <v>567</v>
      </c>
      <c r="B22" s="996">
        <v>136</v>
      </c>
      <c r="C22" s="993">
        <f>B22/B23</f>
        <v>0.18279569892473119</v>
      </c>
      <c r="D22" s="997">
        <v>116</v>
      </c>
      <c r="E22" s="993">
        <f>D22/D23</f>
        <v>0.16269284712482468</v>
      </c>
      <c r="F22" s="997">
        <v>162</v>
      </c>
      <c r="G22" s="993">
        <f>F22/F23</f>
        <v>0.20689655172413793</v>
      </c>
      <c r="H22" s="996">
        <v>143</v>
      </c>
      <c r="I22" s="993">
        <f>H22/H23</f>
        <v>0.18427835051546393</v>
      </c>
      <c r="J22" s="997">
        <v>132</v>
      </c>
      <c r="K22" s="993">
        <f>J22/J23</f>
        <v>0.17694369973190349</v>
      </c>
      <c r="L22" s="997">
        <v>130</v>
      </c>
      <c r="M22" s="993">
        <f>L22/L23</f>
        <v>0.15421115065243179</v>
      </c>
      <c r="N22" s="997">
        <v>146</v>
      </c>
      <c r="O22" s="993">
        <f>N22/N23</f>
        <v>0.17590361445783131</v>
      </c>
      <c r="P22" s="997">
        <v>139</v>
      </c>
      <c r="Q22" s="993">
        <f>P22/P23</f>
        <v>0.15995397008055237</v>
      </c>
      <c r="R22" s="997">
        <v>163</v>
      </c>
      <c r="S22" s="993">
        <f>R22/R23</f>
        <v>0.19064327485380117</v>
      </c>
      <c r="T22" s="997">
        <v>191</v>
      </c>
      <c r="U22" s="993">
        <f>T22/T23</f>
        <v>0.20515574650912996</v>
      </c>
      <c r="V22" s="997">
        <v>168</v>
      </c>
      <c r="W22" s="993">
        <f>V22/V23</f>
        <v>0.17427385892116182</v>
      </c>
      <c r="X22" s="1494">
        <v>163</v>
      </c>
      <c r="Y22" s="1495">
        <f>X22/X23</f>
        <v>0.16074950690335305</v>
      </c>
      <c r="Z22" s="54"/>
    </row>
    <row r="23" spans="1:26" s="45" customFormat="1">
      <c r="A23" s="1496" t="s">
        <v>115</v>
      </c>
      <c r="B23" s="1497">
        <v>744</v>
      </c>
      <c r="C23" s="1498">
        <f>B23/B23</f>
        <v>1</v>
      </c>
      <c r="D23" s="1497">
        <v>713</v>
      </c>
      <c r="E23" s="1498">
        <f>D23/D23</f>
        <v>1</v>
      </c>
      <c r="F23" s="1497">
        <v>783</v>
      </c>
      <c r="G23" s="1498">
        <f>F23/F23</f>
        <v>1</v>
      </c>
      <c r="H23" s="1497">
        <v>776</v>
      </c>
      <c r="I23" s="1498">
        <f>H23/H23</f>
        <v>1</v>
      </c>
      <c r="J23" s="1497">
        <v>746</v>
      </c>
      <c r="K23" s="1498">
        <f>J23/J23</f>
        <v>1</v>
      </c>
      <c r="L23" s="1497">
        <v>843</v>
      </c>
      <c r="M23" s="1498">
        <f>L23/L23</f>
        <v>1</v>
      </c>
      <c r="N23" s="1497">
        <v>830</v>
      </c>
      <c r="O23" s="1498">
        <f>N23/N23</f>
        <v>1</v>
      </c>
      <c r="P23" s="1497">
        <v>869</v>
      </c>
      <c r="Q23" s="1498">
        <f>P23/P23</f>
        <v>1</v>
      </c>
      <c r="R23" s="1497">
        <v>855</v>
      </c>
      <c r="S23" s="1498">
        <f>R23/R23</f>
        <v>1</v>
      </c>
      <c r="T23" s="1497">
        <v>931</v>
      </c>
      <c r="U23" s="1498">
        <f>T23/T23</f>
        <v>1</v>
      </c>
      <c r="V23" s="1497">
        <v>964</v>
      </c>
      <c r="W23" s="1500">
        <f>V23/V23</f>
        <v>1</v>
      </c>
      <c r="X23" s="1503">
        <v>1014</v>
      </c>
      <c r="Y23" s="994">
        <f>X23/X23</f>
        <v>1</v>
      </c>
      <c r="Z23" s="54"/>
    </row>
    <row r="24" spans="1:26" ht="14" customHeight="1">
      <c r="A24" s="2689" t="s">
        <v>189</v>
      </c>
      <c r="B24" s="2689"/>
      <c r="C24" s="2689"/>
      <c r="D24" s="2689"/>
      <c r="E24" s="2689"/>
      <c r="F24" s="2689"/>
      <c r="G24" s="2689"/>
      <c r="H24" s="2689"/>
      <c r="I24" s="2689"/>
      <c r="J24" s="2689"/>
      <c r="K24" s="2689"/>
      <c r="L24" s="2689"/>
      <c r="M24" s="2689"/>
      <c r="N24" s="2689"/>
      <c r="O24" s="2689"/>
      <c r="P24" s="2689"/>
      <c r="Q24" s="2689"/>
      <c r="R24" s="2689"/>
      <c r="S24" s="2689"/>
      <c r="T24" s="2689"/>
      <c r="U24" s="2689"/>
      <c r="V24" s="2689"/>
      <c r="W24" s="2689"/>
      <c r="X24" s="3187"/>
      <c r="Y24" s="3187"/>
      <c r="Z24" s="269"/>
    </row>
    <row r="26" spans="1:26" ht="13">
      <c r="A26" s="2780" t="s">
        <v>535</v>
      </c>
      <c r="B26" s="2780"/>
      <c r="C26" s="2780"/>
      <c r="D26" s="2780"/>
      <c r="E26" s="2780"/>
      <c r="F26" s="2780"/>
      <c r="G26" s="2780"/>
      <c r="H26" s="2780"/>
      <c r="I26" s="2780"/>
      <c r="J26" s="2780"/>
      <c r="K26" s="2780"/>
      <c r="L26" s="2780"/>
      <c r="M26" s="2780"/>
      <c r="N26" s="2780"/>
      <c r="O26" s="2780"/>
      <c r="P26" s="2780"/>
      <c r="Q26" s="2780"/>
      <c r="R26" s="2780"/>
      <c r="S26" s="2780"/>
      <c r="T26" s="2780"/>
      <c r="U26" s="2780"/>
      <c r="V26" s="2780"/>
      <c r="W26" s="2780"/>
    </row>
  </sheetData>
  <mergeCells count="17">
    <mergeCell ref="A1:Y1"/>
    <mergeCell ref="B3:Y3"/>
    <mergeCell ref="X4:Y4"/>
    <mergeCell ref="A24:Y24"/>
    <mergeCell ref="A26:W26"/>
    <mergeCell ref="A3:A5"/>
    <mergeCell ref="B4:C4"/>
    <mergeCell ref="D4:E4"/>
    <mergeCell ref="F4:G4"/>
    <mergeCell ref="H4:I4"/>
    <mergeCell ref="J4:K4"/>
    <mergeCell ref="L4:M4"/>
    <mergeCell ref="N4:O4"/>
    <mergeCell ref="P4:Q4"/>
    <mergeCell ref="R4:S4"/>
    <mergeCell ref="T4:U4"/>
    <mergeCell ref="V4:W4"/>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0BD3-3435-4C9B-8A8B-0FBDF686C987}">
  <dimension ref="A1:AL54"/>
  <sheetViews>
    <sheetView workbookViewId="0">
      <selection sqref="A1:AK1"/>
    </sheetView>
  </sheetViews>
  <sheetFormatPr defaultColWidth="9" defaultRowHeight="14"/>
  <cols>
    <col min="1" max="1" width="43.25" style="995" customWidth="1"/>
    <col min="2" max="29" width="9.58203125" style="270" customWidth="1"/>
    <col min="30" max="30" width="9.58203125" style="269" customWidth="1"/>
    <col min="31" max="37" width="9.58203125" style="270" customWidth="1"/>
    <col min="38" max="16384" width="9" style="270"/>
  </cols>
  <sheetData>
    <row r="1" spans="1:38" ht="25">
      <c r="A1" s="2453" t="s">
        <v>1213</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c r="AK1" s="2453"/>
      <c r="AL1" s="64"/>
    </row>
    <row r="3" spans="1:38" s="344" customFormat="1" ht="17.5" customHeight="1">
      <c r="A3" s="3194" t="s">
        <v>574</v>
      </c>
      <c r="B3" s="2695" t="s">
        <v>575</v>
      </c>
      <c r="C3" s="2696"/>
      <c r="D3" s="2696"/>
      <c r="E3" s="2696"/>
      <c r="F3" s="2696"/>
      <c r="G3" s="2696"/>
      <c r="H3" s="2696"/>
      <c r="I3" s="2696"/>
      <c r="J3" s="2696"/>
      <c r="K3" s="2696"/>
      <c r="L3" s="2696"/>
      <c r="M3" s="2696"/>
      <c r="N3" s="2696"/>
      <c r="O3" s="2696"/>
      <c r="P3" s="2696"/>
      <c r="Q3" s="2696"/>
      <c r="R3" s="2696"/>
      <c r="S3" s="2696"/>
      <c r="T3" s="2696"/>
      <c r="U3" s="2696"/>
      <c r="V3" s="2696"/>
      <c r="W3" s="2696"/>
      <c r="X3" s="2696"/>
      <c r="Y3" s="2696"/>
      <c r="Z3" s="2696"/>
      <c r="AA3" s="2696"/>
      <c r="AB3" s="2696"/>
      <c r="AC3" s="2696"/>
      <c r="AD3" s="2696"/>
      <c r="AE3" s="2696"/>
      <c r="AF3" s="2696"/>
      <c r="AG3" s="2696"/>
      <c r="AH3" s="2696"/>
      <c r="AI3" s="2696"/>
      <c r="AJ3" s="2696"/>
      <c r="AK3" s="2696"/>
      <c r="AL3" s="40"/>
    </row>
    <row r="4" spans="1:38" s="998" customFormat="1" ht="20">
      <c r="A4" s="3195"/>
      <c r="B4" s="2569">
        <v>2010</v>
      </c>
      <c r="C4" s="2568"/>
      <c r="D4" s="2536"/>
      <c r="E4" s="2569">
        <v>2011</v>
      </c>
      <c r="F4" s="2568"/>
      <c r="G4" s="2536"/>
      <c r="H4" s="2569">
        <v>2012</v>
      </c>
      <c r="I4" s="2568"/>
      <c r="J4" s="2536"/>
      <c r="K4" s="2569">
        <v>2013</v>
      </c>
      <c r="L4" s="2568"/>
      <c r="M4" s="2536"/>
      <c r="N4" s="2569">
        <v>2014</v>
      </c>
      <c r="O4" s="2568"/>
      <c r="P4" s="2536"/>
      <c r="Q4" s="2569">
        <v>2015</v>
      </c>
      <c r="R4" s="2568"/>
      <c r="S4" s="2536"/>
      <c r="T4" s="2569">
        <v>2016</v>
      </c>
      <c r="U4" s="2568"/>
      <c r="V4" s="2536"/>
      <c r="W4" s="2569">
        <v>2017</v>
      </c>
      <c r="X4" s="2568"/>
      <c r="Y4" s="2536"/>
      <c r="Z4" s="2569">
        <v>2018</v>
      </c>
      <c r="AA4" s="2568"/>
      <c r="AB4" s="2536"/>
      <c r="AC4" s="2549">
        <v>2019</v>
      </c>
      <c r="AD4" s="2550"/>
      <c r="AE4" s="2888"/>
      <c r="AF4" s="2549">
        <v>2020</v>
      </c>
      <c r="AG4" s="2550"/>
      <c r="AH4" s="2888"/>
      <c r="AI4" s="2549">
        <v>2021</v>
      </c>
      <c r="AJ4" s="2550"/>
      <c r="AK4" s="2888"/>
      <c r="AL4" s="40"/>
    </row>
    <row r="5" spans="1:38" s="998" customFormat="1" ht="30">
      <c r="A5" s="3195"/>
      <c r="B5" s="999" t="s">
        <v>382</v>
      </c>
      <c r="C5" s="3189" t="s">
        <v>85</v>
      </c>
      <c r="D5" s="3190"/>
      <c r="E5" s="999" t="s">
        <v>382</v>
      </c>
      <c r="F5" s="3189" t="s">
        <v>85</v>
      </c>
      <c r="G5" s="3190"/>
      <c r="H5" s="999" t="s">
        <v>382</v>
      </c>
      <c r="I5" s="3189" t="s">
        <v>85</v>
      </c>
      <c r="J5" s="3190"/>
      <c r="K5" s="999" t="s">
        <v>382</v>
      </c>
      <c r="L5" s="3189" t="s">
        <v>85</v>
      </c>
      <c r="M5" s="3190"/>
      <c r="N5" s="999" t="s">
        <v>382</v>
      </c>
      <c r="O5" s="3189" t="s">
        <v>85</v>
      </c>
      <c r="P5" s="3190"/>
      <c r="Q5" s="999" t="s">
        <v>382</v>
      </c>
      <c r="R5" s="3189" t="s">
        <v>85</v>
      </c>
      <c r="S5" s="3190"/>
      <c r="T5" s="999" t="s">
        <v>382</v>
      </c>
      <c r="U5" s="3189" t="s">
        <v>85</v>
      </c>
      <c r="V5" s="3190"/>
      <c r="W5" s="999" t="s">
        <v>382</v>
      </c>
      <c r="X5" s="3189" t="s">
        <v>85</v>
      </c>
      <c r="Y5" s="3190"/>
      <c r="Z5" s="999" t="s">
        <v>382</v>
      </c>
      <c r="AA5" s="3189" t="s">
        <v>85</v>
      </c>
      <c r="AB5" s="3190"/>
      <c r="AC5" s="999" t="s">
        <v>382</v>
      </c>
      <c r="AD5" s="3192" t="s">
        <v>85</v>
      </c>
      <c r="AE5" s="3028"/>
      <c r="AF5" s="999" t="s">
        <v>382</v>
      </c>
      <c r="AG5" s="3192" t="s">
        <v>85</v>
      </c>
      <c r="AH5" s="3028"/>
      <c r="AI5" s="999" t="s">
        <v>382</v>
      </c>
      <c r="AJ5" s="3192" t="s">
        <v>85</v>
      </c>
      <c r="AK5" s="3193"/>
      <c r="AL5" s="43"/>
    </row>
    <row r="6" spans="1:38" s="998" customFormat="1" ht="20">
      <c r="A6" s="3196"/>
      <c r="B6" s="920" t="s">
        <v>112</v>
      </c>
      <c r="C6" s="966" t="s">
        <v>112</v>
      </c>
      <c r="D6" s="921" t="s">
        <v>416</v>
      </c>
      <c r="E6" s="920" t="s">
        <v>112</v>
      </c>
      <c r="F6" s="966" t="s">
        <v>112</v>
      </c>
      <c r="G6" s="921" t="s">
        <v>416</v>
      </c>
      <c r="H6" s="920" t="s">
        <v>112</v>
      </c>
      <c r="I6" s="966" t="s">
        <v>112</v>
      </c>
      <c r="J6" s="921" t="s">
        <v>416</v>
      </c>
      <c r="K6" s="920" t="s">
        <v>112</v>
      </c>
      <c r="L6" s="966" t="s">
        <v>112</v>
      </c>
      <c r="M6" s="921" t="s">
        <v>416</v>
      </c>
      <c r="N6" s="920" t="s">
        <v>112</v>
      </c>
      <c r="O6" s="966" t="s">
        <v>112</v>
      </c>
      <c r="P6" s="921" t="s">
        <v>416</v>
      </c>
      <c r="Q6" s="920" t="s">
        <v>112</v>
      </c>
      <c r="R6" s="966" t="s">
        <v>112</v>
      </c>
      <c r="S6" s="921" t="s">
        <v>416</v>
      </c>
      <c r="T6" s="920" t="s">
        <v>112</v>
      </c>
      <c r="U6" s="966" t="s">
        <v>112</v>
      </c>
      <c r="V6" s="921" t="s">
        <v>416</v>
      </c>
      <c r="W6" s="920" t="s">
        <v>112</v>
      </c>
      <c r="X6" s="966" t="s">
        <v>112</v>
      </c>
      <c r="Y6" s="921" t="s">
        <v>416</v>
      </c>
      <c r="Z6" s="920" t="s">
        <v>112</v>
      </c>
      <c r="AA6" s="966" t="s">
        <v>112</v>
      </c>
      <c r="AB6" s="921" t="s">
        <v>416</v>
      </c>
      <c r="AC6" s="1000" t="s">
        <v>112</v>
      </c>
      <c r="AD6" s="446" t="s">
        <v>112</v>
      </c>
      <c r="AE6" s="424" t="s">
        <v>416</v>
      </c>
      <c r="AF6" s="1000" t="s">
        <v>112</v>
      </c>
      <c r="AG6" s="446" t="s">
        <v>112</v>
      </c>
      <c r="AH6" s="424" t="s">
        <v>416</v>
      </c>
      <c r="AI6" s="1000" t="s">
        <v>112</v>
      </c>
      <c r="AJ6" s="1001" t="s">
        <v>112</v>
      </c>
      <c r="AK6" s="1002" t="s">
        <v>416</v>
      </c>
      <c r="AL6" s="40"/>
    </row>
    <row r="7" spans="1:38" s="344" customFormat="1">
      <c r="A7" s="922" t="s">
        <v>556</v>
      </c>
      <c r="B7" s="425">
        <v>1737</v>
      </c>
      <c r="C7" s="425">
        <v>276</v>
      </c>
      <c r="D7" s="1003">
        <f>C7/B7</f>
        <v>0.15889464594127806</v>
      </c>
      <c r="E7" s="425">
        <v>1700</v>
      </c>
      <c r="F7" s="425">
        <v>282</v>
      </c>
      <c r="G7" s="1004">
        <f>F7/E7</f>
        <v>0.16588235294117648</v>
      </c>
      <c r="H7" s="425">
        <v>1797</v>
      </c>
      <c r="I7" s="425">
        <v>294</v>
      </c>
      <c r="J7" s="1003">
        <f>I7/H7</f>
        <v>0.1636060100166945</v>
      </c>
      <c r="K7" s="425">
        <v>1837</v>
      </c>
      <c r="L7" s="425">
        <v>308</v>
      </c>
      <c r="M7" s="1003">
        <f>L7/K7</f>
        <v>0.16766467065868262</v>
      </c>
      <c r="N7" s="425">
        <v>1846</v>
      </c>
      <c r="O7" s="425">
        <v>335</v>
      </c>
      <c r="P7" s="1003">
        <f>O7/N7</f>
        <v>0.18147345612134344</v>
      </c>
      <c r="Q7" s="425">
        <v>1932</v>
      </c>
      <c r="R7" s="425">
        <v>354</v>
      </c>
      <c r="S7" s="1004">
        <f>R7/Q7</f>
        <v>0.18322981366459629</v>
      </c>
      <c r="T7" s="425">
        <v>1818</v>
      </c>
      <c r="U7" s="425">
        <v>357</v>
      </c>
      <c r="V7" s="1003">
        <f>U7/T7</f>
        <v>0.19636963696369636</v>
      </c>
      <c r="W7" s="425">
        <v>1996</v>
      </c>
      <c r="X7" s="425">
        <v>353</v>
      </c>
      <c r="Y7" s="1003">
        <f>X7/W7</f>
        <v>0.17685370741482967</v>
      </c>
      <c r="Z7" s="425">
        <v>2000</v>
      </c>
      <c r="AA7" s="425">
        <v>391</v>
      </c>
      <c r="AB7" s="1005">
        <f>AA7/Z7</f>
        <v>0.19550000000000001</v>
      </c>
      <c r="AC7" s="425">
        <v>2019</v>
      </c>
      <c r="AD7" s="425">
        <v>404</v>
      </c>
      <c r="AE7" s="1006">
        <f>AD7/AC7</f>
        <v>0.20009905894006935</v>
      </c>
      <c r="AF7" s="492">
        <v>2065</v>
      </c>
      <c r="AG7" s="425">
        <v>405</v>
      </c>
      <c r="AH7" s="1006">
        <f>AG7/AF7</f>
        <v>0.19612590799031476</v>
      </c>
      <c r="AI7" s="338">
        <v>2117</v>
      </c>
      <c r="AJ7" s="337">
        <v>391</v>
      </c>
      <c r="AK7" s="1007">
        <f>AJ7/AI7</f>
        <v>0.18469532357109117</v>
      </c>
      <c r="AL7" s="435"/>
    </row>
    <row r="8" spans="1:38" s="344" customFormat="1">
      <c r="A8" s="926" t="s">
        <v>557</v>
      </c>
      <c r="B8" s="436">
        <v>1223</v>
      </c>
      <c r="C8" s="436">
        <v>188</v>
      </c>
      <c r="D8" s="932">
        <f t="shared" ref="D8:D24" si="0">C8/B8</f>
        <v>0.15372035977105478</v>
      </c>
      <c r="E8" s="436">
        <v>1235</v>
      </c>
      <c r="F8" s="436">
        <v>204</v>
      </c>
      <c r="G8" s="1008">
        <f t="shared" ref="G8:G24" si="1">F8/E8</f>
        <v>0.16518218623481781</v>
      </c>
      <c r="H8" s="436">
        <v>1241</v>
      </c>
      <c r="I8" s="436">
        <v>193</v>
      </c>
      <c r="J8" s="932">
        <f t="shared" ref="J8:J24" si="2">I8/H8</f>
        <v>0.15551974214343273</v>
      </c>
      <c r="K8" s="436">
        <v>1288</v>
      </c>
      <c r="L8" s="436">
        <v>190</v>
      </c>
      <c r="M8" s="932">
        <f t="shared" ref="M8:M24" si="3">L8/K8</f>
        <v>0.14751552795031056</v>
      </c>
      <c r="N8" s="436">
        <v>1351</v>
      </c>
      <c r="O8" s="436">
        <v>229</v>
      </c>
      <c r="P8" s="932">
        <f t="shared" ref="P8:P24" si="4">O8/N8</f>
        <v>0.1695040710584752</v>
      </c>
      <c r="Q8" s="436">
        <v>1298</v>
      </c>
      <c r="R8" s="436">
        <v>197</v>
      </c>
      <c r="S8" s="1008">
        <f t="shared" ref="S8:S24" si="5">R8/Q8</f>
        <v>0.15177195685670261</v>
      </c>
      <c r="T8" s="436">
        <v>1285</v>
      </c>
      <c r="U8" s="436">
        <v>214</v>
      </c>
      <c r="V8" s="932">
        <f t="shared" ref="V8:V24" si="6">U8/T8</f>
        <v>0.16653696498054474</v>
      </c>
      <c r="W8" s="436">
        <v>1344</v>
      </c>
      <c r="X8" s="436">
        <v>232</v>
      </c>
      <c r="Y8" s="932">
        <f t="shared" ref="Y8:Y24" si="7">X8/W8</f>
        <v>0.17261904761904762</v>
      </c>
      <c r="Z8" s="436">
        <v>1314</v>
      </c>
      <c r="AA8" s="436">
        <v>227</v>
      </c>
      <c r="AB8" s="1009">
        <f t="shared" ref="AB8:AB24" si="8">AA8/Z8</f>
        <v>0.17275494672754946</v>
      </c>
      <c r="AC8" s="436">
        <v>1311</v>
      </c>
      <c r="AD8" s="436">
        <v>222</v>
      </c>
      <c r="AE8" s="1009">
        <f t="shared" ref="AE8:AE24" si="9">AD8/AC8</f>
        <v>0.16933638443935928</v>
      </c>
      <c r="AF8" s="494">
        <v>1372</v>
      </c>
      <c r="AG8" s="436">
        <v>238</v>
      </c>
      <c r="AH8" s="1009">
        <f t="shared" ref="AH8:AH24" si="10">AG8/AF8</f>
        <v>0.17346938775510204</v>
      </c>
      <c r="AI8" s="340">
        <v>1336</v>
      </c>
      <c r="AJ8" s="339">
        <v>220</v>
      </c>
      <c r="AK8" s="1010">
        <f t="shared" ref="AK8:AK24" si="11">AJ8/AI8</f>
        <v>0.16467065868263472</v>
      </c>
      <c r="AL8" s="435"/>
    </row>
    <row r="9" spans="1:38" s="344" customFormat="1">
      <c r="A9" s="922" t="s">
        <v>539</v>
      </c>
      <c r="B9" s="425">
        <v>328</v>
      </c>
      <c r="C9" s="425">
        <v>69</v>
      </c>
      <c r="D9" s="1011">
        <f t="shared" si="0"/>
        <v>0.21036585365853658</v>
      </c>
      <c r="E9" s="425">
        <v>386</v>
      </c>
      <c r="F9" s="425">
        <v>64</v>
      </c>
      <c r="G9" s="1012">
        <f t="shared" si="1"/>
        <v>0.16580310880829016</v>
      </c>
      <c r="H9" s="425">
        <v>341</v>
      </c>
      <c r="I9" s="425">
        <v>74</v>
      </c>
      <c r="J9" s="1011">
        <f t="shared" si="2"/>
        <v>0.21700879765395895</v>
      </c>
      <c r="K9" s="425">
        <v>345</v>
      </c>
      <c r="L9" s="425">
        <v>58</v>
      </c>
      <c r="M9" s="1011">
        <f t="shared" si="3"/>
        <v>0.1681159420289855</v>
      </c>
      <c r="N9" s="425">
        <v>371</v>
      </c>
      <c r="O9" s="425">
        <v>78</v>
      </c>
      <c r="P9" s="1011">
        <f t="shared" si="4"/>
        <v>0.21024258760107817</v>
      </c>
      <c r="Q9" s="425">
        <v>420</v>
      </c>
      <c r="R9" s="425">
        <v>98</v>
      </c>
      <c r="S9" s="1012">
        <f t="shared" si="5"/>
        <v>0.23333333333333334</v>
      </c>
      <c r="T9" s="425">
        <v>423</v>
      </c>
      <c r="U9" s="425">
        <v>96</v>
      </c>
      <c r="V9" s="1011">
        <f t="shared" si="6"/>
        <v>0.22695035460992907</v>
      </c>
      <c r="W9" s="425">
        <v>420</v>
      </c>
      <c r="X9" s="425">
        <v>83</v>
      </c>
      <c r="Y9" s="1011">
        <f t="shared" si="7"/>
        <v>0.19761904761904761</v>
      </c>
      <c r="Z9" s="425">
        <v>478</v>
      </c>
      <c r="AA9" s="425">
        <v>115</v>
      </c>
      <c r="AB9" s="1006">
        <f t="shared" si="8"/>
        <v>0.2405857740585774</v>
      </c>
      <c r="AC9" s="425">
        <v>514</v>
      </c>
      <c r="AD9" s="425">
        <v>115</v>
      </c>
      <c r="AE9" s="1006">
        <f t="shared" si="9"/>
        <v>0.22373540856031129</v>
      </c>
      <c r="AF9" s="492">
        <v>466</v>
      </c>
      <c r="AG9" s="425">
        <v>124</v>
      </c>
      <c r="AH9" s="1006">
        <f t="shared" si="10"/>
        <v>0.26609442060085836</v>
      </c>
      <c r="AI9" s="338">
        <v>506</v>
      </c>
      <c r="AJ9" s="337">
        <v>118</v>
      </c>
      <c r="AK9" s="1007">
        <f t="shared" si="11"/>
        <v>0.233201581027668</v>
      </c>
      <c r="AL9" s="435"/>
    </row>
    <row r="10" spans="1:38" s="344" customFormat="1">
      <c r="A10" s="926" t="s">
        <v>540</v>
      </c>
      <c r="B10" s="436">
        <v>147</v>
      </c>
      <c r="C10" s="436">
        <v>10</v>
      </c>
      <c r="D10" s="932">
        <f t="shared" si="0"/>
        <v>6.8027210884353748E-2</v>
      </c>
      <c r="E10" s="436">
        <v>166</v>
      </c>
      <c r="F10" s="436">
        <v>20</v>
      </c>
      <c r="G10" s="1008">
        <f t="shared" si="1"/>
        <v>0.12048192771084337</v>
      </c>
      <c r="H10" s="436">
        <v>188</v>
      </c>
      <c r="I10" s="436">
        <v>21</v>
      </c>
      <c r="J10" s="932">
        <f t="shared" si="2"/>
        <v>0.11170212765957446</v>
      </c>
      <c r="K10" s="436">
        <v>220</v>
      </c>
      <c r="L10" s="436">
        <v>24</v>
      </c>
      <c r="M10" s="932">
        <f t="shared" si="3"/>
        <v>0.10909090909090909</v>
      </c>
      <c r="N10" s="436">
        <v>218</v>
      </c>
      <c r="O10" s="436">
        <v>28</v>
      </c>
      <c r="P10" s="932">
        <f t="shared" si="4"/>
        <v>0.12844036697247707</v>
      </c>
      <c r="Q10" s="436">
        <v>272</v>
      </c>
      <c r="R10" s="436">
        <v>33</v>
      </c>
      <c r="S10" s="1008">
        <f t="shared" si="5"/>
        <v>0.12132352941176471</v>
      </c>
      <c r="T10" s="436">
        <v>264</v>
      </c>
      <c r="U10" s="436">
        <v>17</v>
      </c>
      <c r="V10" s="932">
        <f t="shared" si="6"/>
        <v>6.4393939393939392E-2</v>
      </c>
      <c r="W10" s="436">
        <v>283</v>
      </c>
      <c r="X10" s="436">
        <v>35</v>
      </c>
      <c r="Y10" s="932">
        <f t="shared" si="7"/>
        <v>0.12367491166077739</v>
      </c>
      <c r="Z10" s="436">
        <v>254</v>
      </c>
      <c r="AA10" s="436">
        <v>24</v>
      </c>
      <c r="AB10" s="1009">
        <f t="shared" si="8"/>
        <v>9.4488188976377951E-2</v>
      </c>
      <c r="AC10" s="436">
        <v>183</v>
      </c>
      <c r="AD10" s="436">
        <v>17</v>
      </c>
      <c r="AE10" s="1009">
        <f t="shared" si="9"/>
        <v>9.2896174863387984E-2</v>
      </c>
      <c r="AF10" s="494">
        <v>142</v>
      </c>
      <c r="AG10" s="436">
        <v>17</v>
      </c>
      <c r="AH10" s="1009">
        <f t="shared" si="10"/>
        <v>0.11971830985915492</v>
      </c>
      <c r="AI10" s="340">
        <v>122</v>
      </c>
      <c r="AJ10" s="339">
        <v>17</v>
      </c>
      <c r="AK10" s="1010">
        <f t="shared" si="11"/>
        <v>0.13934426229508196</v>
      </c>
      <c r="AL10" s="435"/>
    </row>
    <row r="11" spans="1:38" s="344" customFormat="1">
      <c r="A11" s="922" t="s">
        <v>558</v>
      </c>
      <c r="B11" s="425">
        <v>170</v>
      </c>
      <c r="C11" s="425">
        <v>20</v>
      </c>
      <c r="D11" s="1011">
        <f t="shared" si="0"/>
        <v>0.11764705882352941</v>
      </c>
      <c r="E11" s="425">
        <v>169</v>
      </c>
      <c r="F11" s="425">
        <v>27</v>
      </c>
      <c r="G11" s="1012">
        <f t="shared" si="1"/>
        <v>0.15976331360946747</v>
      </c>
      <c r="H11" s="425">
        <v>168</v>
      </c>
      <c r="I11" s="425">
        <v>24</v>
      </c>
      <c r="J11" s="1011">
        <f t="shared" si="2"/>
        <v>0.14285714285714285</v>
      </c>
      <c r="K11" s="425">
        <v>153</v>
      </c>
      <c r="L11" s="425">
        <v>26</v>
      </c>
      <c r="M11" s="1011">
        <f t="shared" si="3"/>
        <v>0.16993464052287582</v>
      </c>
      <c r="N11" s="425">
        <v>171</v>
      </c>
      <c r="O11" s="425">
        <v>25</v>
      </c>
      <c r="P11" s="1011">
        <f t="shared" si="4"/>
        <v>0.14619883040935672</v>
      </c>
      <c r="Q11" s="425">
        <v>177</v>
      </c>
      <c r="R11" s="425">
        <v>19</v>
      </c>
      <c r="S11" s="1012">
        <f t="shared" si="5"/>
        <v>0.10734463276836158</v>
      </c>
      <c r="T11" s="425">
        <v>194</v>
      </c>
      <c r="U11" s="425">
        <v>29</v>
      </c>
      <c r="V11" s="1011">
        <f t="shared" si="6"/>
        <v>0.14948453608247422</v>
      </c>
      <c r="W11" s="425">
        <v>198</v>
      </c>
      <c r="X11" s="425">
        <v>28</v>
      </c>
      <c r="Y11" s="1011">
        <f t="shared" si="7"/>
        <v>0.14141414141414141</v>
      </c>
      <c r="Z11" s="425">
        <v>233</v>
      </c>
      <c r="AA11" s="425">
        <v>39</v>
      </c>
      <c r="AB11" s="1006">
        <f t="shared" si="8"/>
        <v>0.16738197424892703</v>
      </c>
      <c r="AC11" s="425">
        <v>206</v>
      </c>
      <c r="AD11" s="425">
        <v>34</v>
      </c>
      <c r="AE11" s="1006">
        <f t="shared" si="9"/>
        <v>0.1650485436893204</v>
      </c>
      <c r="AF11" s="492">
        <v>207</v>
      </c>
      <c r="AG11" s="425">
        <v>27</v>
      </c>
      <c r="AH11" s="1006">
        <f t="shared" si="10"/>
        <v>0.13043478260869565</v>
      </c>
      <c r="AI11" s="338">
        <v>231</v>
      </c>
      <c r="AJ11" s="337">
        <v>43</v>
      </c>
      <c r="AK11" s="1007">
        <f t="shared" si="11"/>
        <v>0.18614718614718614</v>
      </c>
      <c r="AL11" s="435"/>
    </row>
    <row r="12" spans="1:38" s="344" customFormat="1">
      <c r="A12" s="926" t="s">
        <v>559</v>
      </c>
      <c r="B12" s="436">
        <v>150</v>
      </c>
      <c r="C12" s="436">
        <v>41</v>
      </c>
      <c r="D12" s="932">
        <f t="shared" si="0"/>
        <v>0.27333333333333332</v>
      </c>
      <c r="E12" s="436">
        <v>142</v>
      </c>
      <c r="F12" s="436">
        <v>37</v>
      </c>
      <c r="G12" s="1008">
        <f t="shared" si="1"/>
        <v>0.26056338028169013</v>
      </c>
      <c r="H12" s="436">
        <v>151</v>
      </c>
      <c r="I12" s="436">
        <v>32</v>
      </c>
      <c r="J12" s="932">
        <f t="shared" si="2"/>
        <v>0.2119205298013245</v>
      </c>
      <c r="K12" s="436">
        <v>156</v>
      </c>
      <c r="L12" s="436">
        <v>47</v>
      </c>
      <c r="M12" s="932">
        <f t="shared" si="3"/>
        <v>0.30128205128205127</v>
      </c>
      <c r="N12" s="436">
        <v>160</v>
      </c>
      <c r="O12" s="436">
        <v>42</v>
      </c>
      <c r="P12" s="932">
        <f t="shared" si="4"/>
        <v>0.26250000000000001</v>
      </c>
      <c r="Q12" s="436">
        <v>142</v>
      </c>
      <c r="R12" s="436">
        <v>38</v>
      </c>
      <c r="S12" s="1008">
        <f t="shared" si="5"/>
        <v>0.26760563380281688</v>
      </c>
      <c r="T12" s="436">
        <v>151</v>
      </c>
      <c r="U12" s="436">
        <v>37</v>
      </c>
      <c r="V12" s="932">
        <f t="shared" si="6"/>
        <v>0.24503311258278146</v>
      </c>
      <c r="W12" s="436">
        <v>177</v>
      </c>
      <c r="X12" s="436">
        <v>53</v>
      </c>
      <c r="Y12" s="932">
        <f t="shared" si="7"/>
        <v>0.29943502824858759</v>
      </c>
      <c r="Z12" s="436">
        <v>181</v>
      </c>
      <c r="AA12" s="436">
        <v>55</v>
      </c>
      <c r="AB12" s="1009">
        <f t="shared" si="8"/>
        <v>0.30386740331491713</v>
      </c>
      <c r="AC12" s="436">
        <v>159</v>
      </c>
      <c r="AD12" s="436">
        <v>36</v>
      </c>
      <c r="AE12" s="1009">
        <f t="shared" si="9"/>
        <v>0.22641509433962265</v>
      </c>
      <c r="AF12" s="494">
        <v>184</v>
      </c>
      <c r="AG12" s="436">
        <v>38</v>
      </c>
      <c r="AH12" s="1009">
        <f t="shared" si="10"/>
        <v>0.20652173913043478</v>
      </c>
      <c r="AI12" s="340">
        <v>201</v>
      </c>
      <c r="AJ12" s="339">
        <v>54</v>
      </c>
      <c r="AK12" s="1010">
        <f t="shared" si="11"/>
        <v>0.26865671641791045</v>
      </c>
      <c r="AL12" s="435"/>
    </row>
    <row r="13" spans="1:38" s="344" customFormat="1">
      <c r="A13" s="922" t="s">
        <v>560</v>
      </c>
      <c r="B13" s="425">
        <v>54</v>
      </c>
      <c r="C13" s="425" t="s">
        <v>240</v>
      </c>
      <c r="D13" s="1011"/>
      <c r="E13" s="425">
        <v>70</v>
      </c>
      <c r="F13" s="425">
        <v>10</v>
      </c>
      <c r="G13" s="1012">
        <f t="shared" si="1"/>
        <v>0.14285714285714285</v>
      </c>
      <c r="H13" s="425">
        <v>79</v>
      </c>
      <c r="I13" s="425" t="s">
        <v>240</v>
      </c>
      <c r="J13" s="1011"/>
      <c r="K13" s="425">
        <v>93</v>
      </c>
      <c r="L13" s="425">
        <v>11</v>
      </c>
      <c r="M13" s="1011">
        <f t="shared" si="3"/>
        <v>0.11827956989247312</v>
      </c>
      <c r="N13" s="425">
        <v>101</v>
      </c>
      <c r="O13" s="425">
        <v>14</v>
      </c>
      <c r="P13" s="1011">
        <f t="shared" si="4"/>
        <v>0.13861386138613863</v>
      </c>
      <c r="Q13" s="425">
        <v>127</v>
      </c>
      <c r="R13" s="425">
        <v>11</v>
      </c>
      <c r="S13" s="1012">
        <f t="shared" si="5"/>
        <v>8.6614173228346455E-2</v>
      </c>
      <c r="T13" s="425">
        <v>145</v>
      </c>
      <c r="U13" s="425">
        <v>15</v>
      </c>
      <c r="V13" s="1011">
        <f t="shared" si="6"/>
        <v>0.10344827586206896</v>
      </c>
      <c r="W13" s="425">
        <v>143</v>
      </c>
      <c r="X13" s="425">
        <v>18</v>
      </c>
      <c r="Y13" s="1011">
        <f t="shared" si="7"/>
        <v>0.12587412587412589</v>
      </c>
      <c r="Z13" s="425">
        <v>139</v>
      </c>
      <c r="AA13" s="425">
        <v>15</v>
      </c>
      <c r="AB13" s="1006">
        <f t="shared" si="8"/>
        <v>0.1079136690647482</v>
      </c>
      <c r="AC13" s="425">
        <v>136</v>
      </c>
      <c r="AD13" s="425">
        <v>10</v>
      </c>
      <c r="AE13" s="1006">
        <f t="shared" si="9"/>
        <v>7.3529411764705885E-2</v>
      </c>
      <c r="AF13" s="492">
        <v>153</v>
      </c>
      <c r="AG13" s="425">
        <v>11</v>
      </c>
      <c r="AH13" s="1006">
        <f t="shared" si="10"/>
        <v>7.1895424836601302E-2</v>
      </c>
      <c r="AI13" s="338">
        <v>164</v>
      </c>
      <c r="AJ13" s="337">
        <v>21</v>
      </c>
      <c r="AK13" s="1007">
        <f t="shared" si="11"/>
        <v>0.12804878048780488</v>
      </c>
      <c r="AL13" s="435"/>
    </row>
    <row r="14" spans="1:38" s="344" customFormat="1">
      <c r="A14" s="926" t="s">
        <v>561</v>
      </c>
      <c r="B14" s="436">
        <v>157</v>
      </c>
      <c r="C14" s="436">
        <v>34</v>
      </c>
      <c r="D14" s="932">
        <f t="shared" si="0"/>
        <v>0.21656050955414013</v>
      </c>
      <c r="E14" s="436">
        <v>139</v>
      </c>
      <c r="F14" s="436">
        <v>38</v>
      </c>
      <c r="G14" s="1008">
        <f t="shared" si="1"/>
        <v>0.2733812949640288</v>
      </c>
      <c r="H14" s="436">
        <v>154</v>
      </c>
      <c r="I14" s="436">
        <v>30</v>
      </c>
      <c r="J14" s="932">
        <f t="shared" si="2"/>
        <v>0.19480519480519481</v>
      </c>
      <c r="K14" s="436">
        <v>129</v>
      </c>
      <c r="L14" s="436">
        <v>30</v>
      </c>
      <c r="M14" s="932">
        <f t="shared" si="3"/>
        <v>0.23255813953488372</v>
      </c>
      <c r="N14" s="436">
        <v>173</v>
      </c>
      <c r="O14" s="436">
        <v>31</v>
      </c>
      <c r="P14" s="932">
        <f t="shared" si="4"/>
        <v>0.1791907514450867</v>
      </c>
      <c r="Q14" s="436">
        <v>157</v>
      </c>
      <c r="R14" s="436">
        <v>48</v>
      </c>
      <c r="S14" s="1008">
        <f t="shared" si="5"/>
        <v>0.30573248407643311</v>
      </c>
      <c r="T14" s="436">
        <v>149</v>
      </c>
      <c r="U14" s="436">
        <v>49</v>
      </c>
      <c r="V14" s="932">
        <f t="shared" si="6"/>
        <v>0.32885906040268459</v>
      </c>
      <c r="W14" s="436">
        <v>168</v>
      </c>
      <c r="X14" s="436">
        <v>43</v>
      </c>
      <c r="Y14" s="932">
        <f t="shared" si="7"/>
        <v>0.25595238095238093</v>
      </c>
      <c r="Z14" s="436">
        <v>139</v>
      </c>
      <c r="AA14" s="436">
        <v>30</v>
      </c>
      <c r="AB14" s="1009">
        <f t="shared" si="8"/>
        <v>0.21582733812949639</v>
      </c>
      <c r="AC14" s="436">
        <v>188</v>
      </c>
      <c r="AD14" s="436">
        <v>42</v>
      </c>
      <c r="AE14" s="1009">
        <f t="shared" si="9"/>
        <v>0.22340425531914893</v>
      </c>
      <c r="AF14" s="494">
        <v>131</v>
      </c>
      <c r="AG14" s="436">
        <v>34</v>
      </c>
      <c r="AH14" s="1009">
        <f t="shared" si="10"/>
        <v>0.25954198473282442</v>
      </c>
      <c r="AI14" s="340">
        <v>157</v>
      </c>
      <c r="AJ14" s="339">
        <v>39</v>
      </c>
      <c r="AK14" s="1010">
        <f t="shared" si="11"/>
        <v>0.24840764331210191</v>
      </c>
      <c r="AL14" s="435"/>
    </row>
    <row r="15" spans="1:38" s="344" customFormat="1">
      <c r="A15" s="922" t="s">
        <v>545</v>
      </c>
      <c r="B15" s="425">
        <v>85</v>
      </c>
      <c r="C15" s="425">
        <v>12</v>
      </c>
      <c r="D15" s="1011">
        <f t="shared" si="0"/>
        <v>0.14117647058823529</v>
      </c>
      <c r="E15" s="425">
        <v>81</v>
      </c>
      <c r="F15" s="425" t="s">
        <v>114</v>
      </c>
      <c r="G15" s="1012"/>
      <c r="H15" s="425">
        <v>87</v>
      </c>
      <c r="I15" s="425">
        <v>13</v>
      </c>
      <c r="J15" s="1011">
        <f t="shared" si="2"/>
        <v>0.14942528735632185</v>
      </c>
      <c r="K15" s="425">
        <v>93</v>
      </c>
      <c r="L15" s="425" t="s">
        <v>240</v>
      </c>
      <c r="M15" s="1011"/>
      <c r="N15" s="425">
        <v>77</v>
      </c>
      <c r="O15" s="425" t="s">
        <v>240</v>
      </c>
      <c r="P15" s="1011"/>
      <c r="Q15" s="425">
        <v>74</v>
      </c>
      <c r="R15" s="425" t="s">
        <v>240</v>
      </c>
      <c r="S15" s="1012"/>
      <c r="T15" s="425">
        <v>104</v>
      </c>
      <c r="U15" s="425">
        <v>16</v>
      </c>
      <c r="V15" s="1011">
        <f t="shared" si="6"/>
        <v>0.15384615384615385</v>
      </c>
      <c r="W15" s="425">
        <v>89</v>
      </c>
      <c r="X15" s="425" t="s">
        <v>240</v>
      </c>
      <c r="Y15" s="1011"/>
      <c r="Z15" s="425">
        <v>85</v>
      </c>
      <c r="AA15" s="425" t="s">
        <v>240</v>
      </c>
      <c r="AB15" s="1006"/>
      <c r="AC15" s="425">
        <v>67</v>
      </c>
      <c r="AD15" s="425">
        <v>12</v>
      </c>
      <c r="AE15" s="1006">
        <f t="shared" si="9"/>
        <v>0.17910447761194029</v>
      </c>
      <c r="AF15" s="492">
        <v>85</v>
      </c>
      <c r="AG15" s="425">
        <v>11</v>
      </c>
      <c r="AH15" s="1006">
        <f t="shared" si="10"/>
        <v>0.12941176470588237</v>
      </c>
      <c r="AI15" s="338">
        <v>99</v>
      </c>
      <c r="AJ15" s="337">
        <v>10</v>
      </c>
      <c r="AK15" s="1007">
        <f t="shared" si="11"/>
        <v>0.10101010101010101</v>
      </c>
      <c r="AL15" s="435"/>
    </row>
    <row r="16" spans="1:38" s="344" customFormat="1">
      <c r="A16" s="926" t="s">
        <v>562</v>
      </c>
      <c r="B16" s="436">
        <v>62</v>
      </c>
      <c r="C16" s="436" t="s">
        <v>240</v>
      </c>
      <c r="D16" s="932"/>
      <c r="E16" s="436">
        <v>51</v>
      </c>
      <c r="F16" s="436" t="s">
        <v>114</v>
      </c>
      <c r="G16" s="1008"/>
      <c r="H16" s="436">
        <v>108</v>
      </c>
      <c r="I16" s="436">
        <v>11</v>
      </c>
      <c r="J16" s="932">
        <f t="shared" si="2"/>
        <v>0.10185185185185185</v>
      </c>
      <c r="K16" s="436">
        <v>81</v>
      </c>
      <c r="L16" s="436" t="s">
        <v>240</v>
      </c>
      <c r="M16" s="932"/>
      <c r="N16" s="436">
        <v>60</v>
      </c>
      <c r="O16" s="436">
        <v>11</v>
      </c>
      <c r="P16" s="932">
        <f t="shared" si="4"/>
        <v>0.18333333333333332</v>
      </c>
      <c r="Q16" s="436">
        <v>52</v>
      </c>
      <c r="R16" s="436" t="s">
        <v>240</v>
      </c>
      <c r="S16" s="1008"/>
      <c r="T16" s="436">
        <v>83</v>
      </c>
      <c r="U16" s="436">
        <v>18</v>
      </c>
      <c r="V16" s="932">
        <f t="shared" si="6"/>
        <v>0.21686746987951808</v>
      </c>
      <c r="W16" s="436">
        <v>63</v>
      </c>
      <c r="X16" s="436">
        <v>14</v>
      </c>
      <c r="Y16" s="932">
        <f t="shared" si="7"/>
        <v>0.22222222222222221</v>
      </c>
      <c r="Z16" s="436">
        <v>58</v>
      </c>
      <c r="AA16" s="436">
        <v>18</v>
      </c>
      <c r="AB16" s="1009">
        <f t="shared" si="8"/>
        <v>0.31034482758620691</v>
      </c>
      <c r="AC16" s="436">
        <v>96</v>
      </c>
      <c r="AD16" s="436">
        <v>27</v>
      </c>
      <c r="AE16" s="1009">
        <f t="shared" si="9"/>
        <v>0.28125</v>
      </c>
      <c r="AF16" s="494">
        <v>62</v>
      </c>
      <c r="AG16" s="436">
        <v>10</v>
      </c>
      <c r="AH16" s="1009">
        <f t="shared" si="10"/>
        <v>0.16129032258064516</v>
      </c>
      <c r="AI16" s="340">
        <v>76</v>
      </c>
      <c r="AJ16" s="339">
        <v>17</v>
      </c>
      <c r="AK16" s="1010">
        <f t="shared" si="11"/>
        <v>0.22368421052631579</v>
      </c>
      <c r="AL16" s="435"/>
    </row>
    <row r="17" spans="1:38" s="344" customFormat="1">
      <c r="A17" s="922" t="s">
        <v>547</v>
      </c>
      <c r="B17" s="425">
        <v>68</v>
      </c>
      <c r="C17" s="425">
        <v>12</v>
      </c>
      <c r="D17" s="1011">
        <f t="shared" si="0"/>
        <v>0.17647058823529413</v>
      </c>
      <c r="E17" s="425">
        <v>70</v>
      </c>
      <c r="F17" s="425">
        <v>13</v>
      </c>
      <c r="G17" s="1012">
        <f t="shared" si="1"/>
        <v>0.18571428571428572</v>
      </c>
      <c r="H17" s="425">
        <v>51</v>
      </c>
      <c r="I17" s="425" t="s">
        <v>240</v>
      </c>
      <c r="J17" s="1011"/>
      <c r="K17" s="425">
        <v>77</v>
      </c>
      <c r="L17" s="425">
        <v>13</v>
      </c>
      <c r="M17" s="1011">
        <f t="shared" si="3"/>
        <v>0.16883116883116883</v>
      </c>
      <c r="N17" s="425">
        <v>62</v>
      </c>
      <c r="O17" s="425">
        <v>21</v>
      </c>
      <c r="P17" s="1011">
        <f t="shared" si="4"/>
        <v>0.33870967741935482</v>
      </c>
      <c r="Q17" s="425">
        <v>66</v>
      </c>
      <c r="R17" s="425">
        <v>13</v>
      </c>
      <c r="S17" s="1012">
        <f t="shared" si="5"/>
        <v>0.19696969696969696</v>
      </c>
      <c r="T17" s="425">
        <v>68</v>
      </c>
      <c r="U17" s="425">
        <v>19</v>
      </c>
      <c r="V17" s="1011">
        <f t="shared" si="6"/>
        <v>0.27941176470588236</v>
      </c>
      <c r="W17" s="425">
        <v>74</v>
      </c>
      <c r="X17" s="425">
        <v>11</v>
      </c>
      <c r="Y17" s="1011">
        <f t="shared" si="7"/>
        <v>0.14864864864864866</v>
      </c>
      <c r="Z17" s="425">
        <v>74</v>
      </c>
      <c r="AA17" s="425">
        <v>16</v>
      </c>
      <c r="AB17" s="1006">
        <f t="shared" si="8"/>
        <v>0.21621621621621623</v>
      </c>
      <c r="AC17" s="425">
        <v>70</v>
      </c>
      <c r="AD17" s="425">
        <v>17</v>
      </c>
      <c r="AE17" s="1006">
        <f t="shared" si="9"/>
        <v>0.24285714285714285</v>
      </c>
      <c r="AF17" s="492">
        <v>73</v>
      </c>
      <c r="AG17" s="425">
        <v>11</v>
      </c>
      <c r="AH17" s="1006">
        <f t="shared" si="10"/>
        <v>0.15068493150684931</v>
      </c>
      <c r="AI17" s="338">
        <v>73</v>
      </c>
      <c r="AJ17" s="337">
        <v>17</v>
      </c>
      <c r="AK17" s="1007">
        <f t="shared" si="11"/>
        <v>0.23287671232876711</v>
      </c>
      <c r="AL17" s="435"/>
    </row>
    <row r="18" spans="1:38" s="344" customFormat="1">
      <c r="A18" s="926" t="s">
        <v>563</v>
      </c>
      <c r="B18" s="436">
        <v>112</v>
      </c>
      <c r="C18" s="436">
        <v>22</v>
      </c>
      <c r="D18" s="932">
        <f t="shared" si="0"/>
        <v>0.19642857142857142</v>
      </c>
      <c r="E18" s="436">
        <v>71</v>
      </c>
      <c r="F18" s="436">
        <v>16</v>
      </c>
      <c r="G18" s="1008">
        <f t="shared" si="1"/>
        <v>0.22535211267605634</v>
      </c>
      <c r="H18" s="436">
        <v>54</v>
      </c>
      <c r="I18" s="436" t="s">
        <v>240</v>
      </c>
      <c r="J18" s="932"/>
      <c r="K18" s="436">
        <v>53</v>
      </c>
      <c r="L18" s="436">
        <v>14</v>
      </c>
      <c r="M18" s="932">
        <f t="shared" si="3"/>
        <v>0.26415094339622641</v>
      </c>
      <c r="N18" s="436">
        <v>55</v>
      </c>
      <c r="O18" s="436" t="s">
        <v>240</v>
      </c>
      <c r="P18" s="932"/>
      <c r="Q18" s="436">
        <v>59</v>
      </c>
      <c r="R18" s="436">
        <v>10</v>
      </c>
      <c r="S18" s="1008">
        <f t="shared" si="5"/>
        <v>0.16949152542372881</v>
      </c>
      <c r="T18" s="436">
        <v>46</v>
      </c>
      <c r="U18" s="436" t="s">
        <v>240</v>
      </c>
      <c r="V18" s="932"/>
      <c r="W18" s="436">
        <v>59</v>
      </c>
      <c r="X18" s="436">
        <v>10</v>
      </c>
      <c r="Y18" s="932">
        <f t="shared" si="7"/>
        <v>0.16949152542372881</v>
      </c>
      <c r="Z18" s="436">
        <v>34</v>
      </c>
      <c r="AA18" s="436" t="s">
        <v>240</v>
      </c>
      <c r="AB18" s="1009"/>
      <c r="AC18" s="436">
        <v>62</v>
      </c>
      <c r="AD18" s="436" t="s">
        <v>240</v>
      </c>
      <c r="AE18" s="1009"/>
      <c r="AF18" s="494">
        <v>43</v>
      </c>
      <c r="AG18" s="436">
        <v>13</v>
      </c>
      <c r="AH18" s="1009">
        <f t="shared" si="10"/>
        <v>0.30232558139534882</v>
      </c>
      <c r="AI18" s="340">
        <v>49</v>
      </c>
      <c r="AJ18" s="436" t="s">
        <v>240</v>
      </c>
      <c r="AK18" s="1010"/>
      <c r="AL18" s="435"/>
    </row>
    <row r="19" spans="1:38" s="344" customFormat="1">
      <c r="A19" s="922" t="s">
        <v>564</v>
      </c>
      <c r="B19" s="425">
        <v>60</v>
      </c>
      <c r="C19" s="425" t="s">
        <v>240</v>
      </c>
      <c r="D19" s="1011"/>
      <c r="E19" s="425">
        <v>63</v>
      </c>
      <c r="F19" s="425" t="s">
        <v>114</v>
      </c>
      <c r="G19" s="1012"/>
      <c r="H19" s="425">
        <v>57</v>
      </c>
      <c r="I19" s="425" t="s">
        <v>240</v>
      </c>
      <c r="J19" s="1011"/>
      <c r="K19" s="425">
        <v>63</v>
      </c>
      <c r="L19" s="425" t="s">
        <v>240</v>
      </c>
      <c r="M19" s="1011"/>
      <c r="N19" s="425">
        <v>67</v>
      </c>
      <c r="O19" s="425" t="s">
        <v>240</v>
      </c>
      <c r="P19" s="1011"/>
      <c r="Q19" s="425">
        <v>65</v>
      </c>
      <c r="R19" s="425" t="s">
        <v>240</v>
      </c>
      <c r="S19" s="1012"/>
      <c r="T19" s="425">
        <v>61</v>
      </c>
      <c r="U19" s="425" t="s">
        <v>240</v>
      </c>
      <c r="V19" s="1011"/>
      <c r="W19" s="425">
        <v>64</v>
      </c>
      <c r="X19" s="425">
        <v>10</v>
      </c>
      <c r="Y19" s="1011">
        <f t="shared" si="7"/>
        <v>0.15625</v>
      </c>
      <c r="Z19" s="425">
        <v>56</v>
      </c>
      <c r="AA19" s="425" t="s">
        <v>240</v>
      </c>
      <c r="AB19" s="1006"/>
      <c r="AC19" s="425">
        <v>70</v>
      </c>
      <c r="AD19" s="425" t="s">
        <v>240</v>
      </c>
      <c r="AE19" s="1006"/>
      <c r="AF19" s="492">
        <v>58</v>
      </c>
      <c r="AG19" s="425" t="s">
        <v>240</v>
      </c>
      <c r="AH19" s="1006"/>
      <c r="AI19" s="338">
        <v>58</v>
      </c>
      <c r="AJ19" s="425" t="s">
        <v>240</v>
      </c>
      <c r="AK19" s="1007"/>
      <c r="AL19" s="435"/>
    </row>
    <row r="20" spans="1:38" s="344" customFormat="1">
      <c r="A20" s="926" t="s">
        <v>565</v>
      </c>
      <c r="B20" s="436">
        <v>71</v>
      </c>
      <c r="C20" s="436">
        <v>13</v>
      </c>
      <c r="D20" s="932">
        <f t="shared" si="0"/>
        <v>0.18309859154929578</v>
      </c>
      <c r="E20" s="436">
        <v>90</v>
      </c>
      <c r="F20" s="436">
        <v>16</v>
      </c>
      <c r="G20" s="1008">
        <f t="shared" si="1"/>
        <v>0.17777777777777778</v>
      </c>
      <c r="H20" s="436">
        <v>81</v>
      </c>
      <c r="I20" s="436">
        <v>11</v>
      </c>
      <c r="J20" s="932">
        <f t="shared" si="2"/>
        <v>0.13580246913580246</v>
      </c>
      <c r="K20" s="436">
        <v>76</v>
      </c>
      <c r="L20" s="436" t="s">
        <v>240</v>
      </c>
      <c r="M20" s="932"/>
      <c r="N20" s="436">
        <v>75</v>
      </c>
      <c r="O20" s="436">
        <v>10</v>
      </c>
      <c r="P20" s="932">
        <f t="shared" si="4"/>
        <v>0.13333333333333333</v>
      </c>
      <c r="Q20" s="436">
        <v>91</v>
      </c>
      <c r="R20" s="436" t="s">
        <v>240</v>
      </c>
      <c r="S20" s="1008"/>
      <c r="T20" s="436">
        <v>83</v>
      </c>
      <c r="U20" s="436" t="s">
        <v>240</v>
      </c>
      <c r="V20" s="932"/>
      <c r="W20" s="436">
        <v>79</v>
      </c>
      <c r="X20" s="436" t="s">
        <v>240</v>
      </c>
      <c r="Y20" s="932"/>
      <c r="Z20" s="436">
        <v>81</v>
      </c>
      <c r="AA20" s="436" t="s">
        <v>240</v>
      </c>
      <c r="AB20" s="1009"/>
      <c r="AC20" s="436">
        <v>80</v>
      </c>
      <c r="AD20" s="436">
        <v>15</v>
      </c>
      <c r="AE20" s="1009">
        <f t="shared" ref="AE20:AE23" si="12">AD20/AC20</f>
        <v>0.1875</v>
      </c>
      <c r="AF20" s="494">
        <v>98</v>
      </c>
      <c r="AG20" s="436">
        <v>15</v>
      </c>
      <c r="AH20" s="1009">
        <f t="shared" ref="AH20" si="13">AG20/AF20</f>
        <v>0.15306122448979592</v>
      </c>
      <c r="AI20" s="340">
        <v>116</v>
      </c>
      <c r="AJ20" s="339">
        <v>11</v>
      </c>
      <c r="AK20" s="1010">
        <f t="shared" ref="AK20" si="14">AJ20/AI20</f>
        <v>9.4827586206896547E-2</v>
      </c>
      <c r="AL20" s="435"/>
    </row>
    <row r="21" spans="1:38" s="344" customFormat="1">
      <c r="A21" s="922" t="s">
        <v>566</v>
      </c>
      <c r="B21" s="425">
        <v>54</v>
      </c>
      <c r="C21" s="425" t="s">
        <v>240</v>
      </c>
      <c r="D21" s="1013"/>
      <c r="E21" s="425">
        <v>53</v>
      </c>
      <c r="F21" s="425" t="s">
        <v>114</v>
      </c>
      <c r="G21" s="1014"/>
      <c r="H21" s="425">
        <v>60</v>
      </c>
      <c r="I21" s="425" t="s">
        <v>240</v>
      </c>
      <c r="J21" s="1013"/>
      <c r="K21" s="425">
        <v>55</v>
      </c>
      <c r="L21" s="425" t="s">
        <v>240</v>
      </c>
      <c r="M21" s="1013"/>
      <c r="N21" s="425">
        <v>86</v>
      </c>
      <c r="O21" s="425" t="s">
        <v>240</v>
      </c>
      <c r="P21" s="1013"/>
      <c r="Q21" s="425">
        <v>80</v>
      </c>
      <c r="R21" s="425" t="s">
        <v>240</v>
      </c>
      <c r="S21" s="1014"/>
      <c r="T21" s="425">
        <v>60</v>
      </c>
      <c r="U21" s="425" t="s">
        <v>240</v>
      </c>
      <c r="V21" s="1013"/>
      <c r="W21" s="425">
        <v>87</v>
      </c>
      <c r="X21" s="425">
        <v>10</v>
      </c>
      <c r="Y21" s="1013">
        <f t="shared" si="7"/>
        <v>0.11494252873563218</v>
      </c>
      <c r="Z21" s="425">
        <v>98</v>
      </c>
      <c r="AA21" s="425" t="s">
        <v>240</v>
      </c>
      <c r="AB21" s="1015"/>
      <c r="AC21" s="425">
        <v>110</v>
      </c>
      <c r="AD21" s="425">
        <v>11</v>
      </c>
      <c r="AE21" s="1015">
        <f t="shared" si="12"/>
        <v>0.1</v>
      </c>
      <c r="AF21" s="492">
        <v>92</v>
      </c>
      <c r="AG21" s="425" t="s">
        <v>240</v>
      </c>
      <c r="AH21" s="1015"/>
      <c r="AI21" s="338">
        <v>111</v>
      </c>
      <c r="AJ21" s="425" t="s">
        <v>240</v>
      </c>
      <c r="AK21" s="1016"/>
      <c r="AL21" s="435"/>
    </row>
    <row r="22" spans="1:38" s="344" customFormat="1">
      <c r="A22" s="926" t="s">
        <v>532</v>
      </c>
      <c r="B22" s="494">
        <v>0</v>
      </c>
      <c r="C22" s="436">
        <v>0</v>
      </c>
      <c r="D22" s="1009"/>
      <c r="E22" s="494">
        <v>0</v>
      </c>
      <c r="F22" s="436">
        <v>0</v>
      </c>
      <c r="G22" s="407"/>
      <c r="H22" s="494">
        <v>0</v>
      </c>
      <c r="I22" s="436">
        <v>0</v>
      </c>
      <c r="J22" s="1009"/>
      <c r="K22" s="494">
        <v>0</v>
      </c>
      <c r="L22" s="436">
        <v>0</v>
      </c>
      <c r="M22" s="1009"/>
      <c r="N22" s="494">
        <v>0</v>
      </c>
      <c r="O22" s="436">
        <v>0</v>
      </c>
      <c r="P22" s="1009"/>
      <c r="Q22" s="494">
        <v>0</v>
      </c>
      <c r="R22" s="436">
        <v>0</v>
      </c>
      <c r="S22" s="407"/>
      <c r="T22" s="494">
        <v>0</v>
      </c>
      <c r="U22" s="436">
        <v>0</v>
      </c>
      <c r="V22" s="1009"/>
      <c r="W22" s="494">
        <v>0</v>
      </c>
      <c r="X22" s="436">
        <v>0</v>
      </c>
      <c r="Y22" s="1009"/>
      <c r="Z22" s="494">
        <v>0</v>
      </c>
      <c r="AA22" s="436">
        <v>0</v>
      </c>
      <c r="AB22" s="1009"/>
      <c r="AC22" s="494">
        <v>0</v>
      </c>
      <c r="AD22" s="436">
        <v>0</v>
      </c>
      <c r="AE22" s="1009"/>
      <c r="AF22" s="494">
        <v>203</v>
      </c>
      <c r="AG22" s="436">
        <v>23</v>
      </c>
      <c r="AH22" s="1009">
        <f t="shared" si="10"/>
        <v>0.11330049261083744</v>
      </c>
      <c r="AI22" s="340">
        <v>392</v>
      </c>
      <c r="AJ22" s="339">
        <v>97</v>
      </c>
      <c r="AK22" s="1010">
        <f t="shared" si="11"/>
        <v>0.24744897959183673</v>
      </c>
      <c r="AL22" s="435"/>
    </row>
    <row r="23" spans="1:38" s="344" customFormat="1" ht="14.5" thickBot="1">
      <c r="A23" s="331" t="s">
        <v>567</v>
      </c>
      <c r="B23" s="1017">
        <v>798</v>
      </c>
      <c r="C23" s="942">
        <v>101</v>
      </c>
      <c r="D23" s="1018">
        <f t="shared" si="0"/>
        <v>0.12656641604010024</v>
      </c>
      <c r="E23" s="942">
        <v>851</v>
      </c>
      <c r="F23" s="942">
        <v>132</v>
      </c>
      <c r="G23" s="1019">
        <f t="shared" si="1"/>
        <v>0.15511163337250294</v>
      </c>
      <c r="H23" s="942">
        <v>915</v>
      </c>
      <c r="I23" s="942">
        <v>145</v>
      </c>
      <c r="J23" s="1020"/>
      <c r="K23" s="1017">
        <v>916</v>
      </c>
      <c r="L23" s="942">
        <v>169</v>
      </c>
      <c r="M23" s="1018">
        <f t="shared" si="3"/>
        <v>0.18449781659388648</v>
      </c>
      <c r="N23" s="942">
        <v>904</v>
      </c>
      <c r="O23" s="942">
        <v>131</v>
      </c>
      <c r="P23" s="1018">
        <f t="shared" si="4"/>
        <v>0.14491150442477876</v>
      </c>
      <c r="Q23" s="942">
        <v>899</v>
      </c>
      <c r="R23" s="942">
        <v>124</v>
      </c>
      <c r="S23" s="1019">
        <f t="shared" si="5"/>
        <v>0.13793103448275862</v>
      </c>
      <c r="T23" s="942">
        <v>913</v>
      </c>
      <c r="U23" s="942">
        <v>152</v>
      </c>
      <c r="V23" s="1018">
        <f t="shared" si="6"/>
        <v>0.16648411829134721</v>
      </c>
      <c r="W23" s="942">
        <v>890</v>
      </c>
      <c r="X23" s="942">
        <v>158</v>
      </c>
      <c r="Y23" s="1018">
        <f t="shared" si="7"/>
        <v>0.17752808988764046</v>
      </c>
      <c r="Z23" s="942">
        <v>943</v>
      </c>
      <c r="AA23" s="942">
        <v>187</v>
      </c>
      <c r="AB23" s="1020">
        <f t="shared" si="8"/>
        <v>0.19830328738069988</v>
      </c>
      <c r="AC23" s="942">
        <v>994</v>
      </c>
      <c r="AD23" s="942">
        <v>168</v>
      </c>
      <c r="AE23" s="1020">
        <f t="shared" si="12"/>
        <v>0.16901408450704225</v>
      </c>
      <c r="AF23" s="1017">
        <v>1026</v>
      </c>
      <c r="AG23" s="942">
        <v>191</v>
      </c>
      <c r="AH23" s="1020">
        <f t="shared" si="10"/>
        <v>0.18615984405458089</v>
      </c>
      <c r="AI23" s="1494">
        <v>1028</v>
      </c>
      <c r="AJ23" s="1504">
        <v>195</v>
      </c>
      <c r="AK23" s="1021">
        <f t="shared" si="11"/>
        <v>0.18968871595330739</v>
      </c>
      <c r="AL23" s="435"/>
    </row>
    <row r="24" spans="1:38" s="344" customFormat="1">
      <c r="A24" s="1505" t="s">
        <v>115</v>
      </c>
      <c r="B24" s="1506">
        <v>5278</v>
      </c>
      <c r="C24" s="1506">
        <v>823</v>
      </c>
      <c r="D24" s="1507">
        <f t="shared" si="0"/>
        <v>0.15593027661993178</v>
      </c>
      <c r="E24" s="1508">
        <v>5345</v>
      </c>
      <c r="F24" s="1506">
        <v>887</v>
      </c>
      <c r="G24" s="1509">
        <f t="shared" si="1"/>
        <v>0.16594948550046773</v>
      </c>
      <c r="H24" s="1508">
        <v>5534</v>
      </c>
      <c r="I24" s="1506">
        <v>877</v>
      </c>
      <c r="J24" s="1507">
        <f t="shared" si="2"/>
        <v>0.15847488254427178</v>
      </c>
      <c r="K24" s="1508">
        <v>5637</v>
      </c>
      <c r="L24" s="1506">
        <v>920</v>
      </c>
      <c r="M24" s="1507">
        <f t="shared" si="3"/>
        <v>0.16320737981195671</v>
      </c>
      <c r="N24" s="1508">
        <v>5777</v>
      </c>
      <c r="O24" s="1506">
        <v>983</v>
      </c>
      <c r="P24" s="1507">
        <f t="shared" si="4"/>
        <v>0.17015752120477756</v>
      </c>
      <c r="Q24" s="1508">
        <v>5915</v>
      </c>
      <c r="R24" s="1506">
        <v>976</v>
      </c>
      <c r="S24" s="1509">
        <f t="shared" si="5"/>
        <v>0.16500422654268809</v>
      </c>
      <c r="T24" s="1508">
        <v>5906</v>
      </c>
      <c r="U24" s="1506">
        <v>1055</v>
      </c>
      <c r="V24" s="1507">
        <f t="shared" si="6"/>
        <v>0.17863189976295293</v>
      </c>
      <c r="W24" s="1508">
        <v>6167</v>
      </c>
      <c r="X24" s="1506">
        <v>1082</v>
      </c>
      <c r="Y24" s="1507">
        <f t="shared" si="7"/>
        <v>0.17544997567699044</v>
      </c>
      <c r="Z24" s="1508">
        <v>6171</v>
      </c>
      <c r="AA24" s="1506">
        <v>1156</v>
      </c>
      <c r="AB24" s="1510">
        <f t="shared" si="8"/>
        <v>0.18732782369146006</v>
      </c>
      <c r="AC24" s="1508">
        <v>6306</v>
      </c>
      <c r="AD24" s="1506">
        <v>1149</v>
      </c>
      <c r="AE24" s="1510">
        <f t="shared" si="9"/>
        <v>0.18220742150333016</v>
      </c>
      <c r="AF24" s="1508">
        <v>6510</v>
      </c>
      <c r="AG24" s="1506">
        <v>1194</v>
      </c>
      <c r="AH24" s="1511">
        <f t="shared" si="10"/>
        <v>0.18341013824884791</v>
      </c>
      <c r="AI24" s="1501">
        <v>6955</v>
      </c>
      <c r="AJ24" s="1512">
        <v>1286</v>
      </c>
      <c r="AK24" s="1513">
        <f t="shared" si="11"/>
        <v>0.18490294751976996</v>
      </c>
      <c r="AL24" s="435"/>
    </row>
    <row r="25" spans="1:38" ht="14" customHeight="1">
      <c r="A25" s="3188" t="s">
        <v>1214</v>
      </c>
      <c r="B25" s="3188"/>
      <c r="C25" s="3188"/>
      <c r="D25" s="3188"/>
      <c r="E25" s="3188"/>
      <c r="F25" s="3188"/>
      <c r="G25" s="3188"/>
      <c r="H25" s="3188"/>
      <c r="I25" s="3188"/>
      <c r="J25" s="3188"/>
      <c r="K25" s="3188"/>
      <c r="L25" s="3188"/>
      <c r="M25" s="3188"/>
      <c r="N25" s="3188"/>
      <c r="O25" s="3188"/>
      <c r="P25" s="3188"/>
      <c r="Q25" s="3188"/>
      <c r="R25" s="3188"/>
      <c r="S25" s="3188"/>
      <c r="T25" s="3188"/>
      <c r="U25" s="3188"/>
      <c r="V25" s="3188"/>
      <c r="W25" s="3188"/>
      <c r="X25" s="3188"/>
      <c r="Y25" s="3188"/>
      <c r="Z25" s="3188"/>
      <c r="AA25" s="3188"/>
      <c r="AB25" s="3188"/>
      <c r="AC25" s="3188"/>
      <c r="AD25" s="3188"/>
      <c r="AE25" s="3188"/>
      <c r="AF25" s="3188"/>
      <c r="AG25" s="3188"/>
      <c r="AH25" s="3188"/>
      <c r="AI25" s="3188"/>
      <c r="AJ25" s="3188"/>
      <c r="AK25" s="3188"/>
      <c r="AL25" s="269"/>
    </row>
    <row r="27" spans="1:38" ht="14" customHeight="1">
      <c r="A27" s="2780" t="s">
        <v>535</v>
      </c>
      <c r="B27" s="2780"/>
      <c r="C27" s="2780"/>
      <c r="D27" s="2780"/>
      <c r="E27" s="2780"/>
      <c r="F27" s="2780"/>
      <c r="G27" s="2780"/>
      <c r="H27" s="2780"/>
      <c r="I27" s="2780"/>
      <c r="J27" s="2780"/>
      <c r="K27" s="2780"/>
      <c r="L27" s="2780"/>
      <c r="M27" s="2780"/>
      <c r="N27" s="2780"/>
      <c r="O27" s="2780"/>
      <c r="P27" s="2780"/>
      <c r="Q27" s="2780"/>
      <c r="R27" s="2780"/>
      <c r="S27" s="2780"/>
      <c r="T27" s="2780"/>
      <c r="U27" s="2780"/>
      <c r="V27" s="2780"/>
      <c r="W27" s="2780"/>
      <c r="X27" s="2780"/>
      <c r="Y27" s="2780"/>
      <c r="Z27" s="2780"/>
      <c r="AA27" s="2780"/>
      <c r="AB27" s="2780"/>
      <c r="AC27" s="2780"/>
      <c r="AD27" s="2780"/>
      <c r="AE27" s="2780"/>
      <c r="AF27" s="2780"/>
      <c r="AG27" s="2780"/>
      <c r="AH27" s="2780"/>
    </row>
    <row r="30" spans="1:38" s="45" customFormat="1" ht="17.5" customHeight="1">
      <c r="A30" s="3194" t="s">
        <v>576</v>
      </c>
      <c r="B30" s="2695" t="s">
        <v>577</v>
      </c>
      <c r="C30" s="2696"/>
      <c r="D30" s="2696"/>
      <c r="E30" s="2696"/>
      <c r="F30" s="2696"/>
      <c r="G30" s="2696"/>
      <c r="H30" s="2696"/>
      <c r="I30" s="2696"/>
      <c r="J30" s="2696"/>
      <c r="K30" s="2696"/>
      <c r="L30" s="2696"/>
      <c r="M30" s="2696"/>
      <c r="N30" s="2696"/>
      <c r="O30" s="2696"/>
      <c r="P30" s="2696"/>
      <c r="Q30" s="2696"/>
      <c r="R30" s="2696"/>
      <c r="S30" s="2696"/>
      <c r="T30" s="2696"/>
      <c r="U30" s="2696"/>
      <c r="V30" s="2696"/>
      <c r="W30" s="2696"/>
      <c r="X30" s="2696"/>
      <c r="Y30" s="2696"/>
      <c r="Z30" s="2696"/>
      <c r="AA30" s="2696"/>
      <c r="AB30" s="2696"/>
      <c r="AC30" s="2696"/>
      <c r="AD30" s="2696"/>
      <c r="AE30" s="2696"/>
      <c r="AF30" s="2696"/>
      <c r="AG30" s="2696"/>
      <c r="AH30" s="2696"/>
      <c r="AI30" s="2696"/>
      <c r="AJ30" s="2696"/>
      <c r="AK30" s="2696"/>
      <c r="AL30" s="40"/>
    </row>
    <row r="31" spans="1:38" s="1022" customFormat="1" ht="20">
      <c r="A31" s="3195"/>
      <c r="B31" s="2569">
        <v>2010</v>
      </c>
      <c r="C31" s="2568"/>
      <c r="D31" s="2536"/>
      <c r="E31" s="2569">
        <v>2011</v>
      </c>
      <c r="F31" s="2568"/>
      <c r="G31" s="2536"/>
      <c r="H31" s="2569">
        <v>2012</v>
      </c>
      <c r="I31" s="2568"/>
      <c r="J31" s="2536"/>
      <c r="K31" s="2569">
        <v>2013</v>
      </c>
      <c r="L31" s="2568"/>
      <c r="M31" s="2536"/>
      <c r="N31" s="2569">
        <v>2014</v>
      </c>
      <c r="O31" s="2568"/>
      <c r="P31" s="2536"/>
      <c r="Q31" s="2569">
        <v>2015</v>
      </c>
      <c r="R31" s="2568"/>
      <c r="S31" s="2536"/>
      <c r="T31" s="2569">
        <v>2016</v>
      </c>
      <c r="U31" s="2568"/>
      <c r="V31" s="2536"/>
      <c r="W31" s="2569">
        <v>2017</v>
      </c>
      <c r="X31" s="2568"/>
      <c r="Y31" s="2536"/>
      <c r="Z31" s="2569">
        <v>2018</v>
      </c>
      <c r="AA31" s="2568"/>
      <c r="AB31" s="3191"/>
      <c r="AC31" s="2549">
        <v>2019</v>
      </c>
      <c r="AD31" s="2550"/>
      <c r="AE31" s="2888"/>
      <c r="AF31" s="2549">
        <v>2020</v>
      </c>
      <c r="AG31" s="2550"/>
      <c r="AH31" s="2888"/>
      <c r="AI31" s="2549">
        <v>2021</v>
      </c>
      <c r="AJ31" s="2550"/>
      <c r="AK31" s="2888"/>
      <c r="AL31" s="40"/>
    </row>
    <row r="32" spans="1:38" s="1022" customFormat="1" ht="30">
      <c r="A32" s="3195"/>
      <c r="B32" s="999" t="s">
        <v>382</v>
      </c>
      <c r="C32" s="3189" t="s">
        <v>85</v>
      </c>
      <c r="D32" s="3190"/>
      <c r="E32" s="999" t="s">
        <v>382</v>
      </c>
      <c r="F32" s="3189" t="s">
        <v>85</v>
      </c>
      <c r="G32" s="3190"/>
      <c r="H32" s="999" t="s">
        <v>382</v>
      </c>
      <c r="I32" s="3189" t="s">
        <v>85</v>
      </c>
      <c r="J32" s="3190"/>
      <c r="K32" s="999" t="s">
        <v>382</v>
      </c>
      <c r="L32" s="3189" t="s">
        <v>85</v>
      </c>
      <c r="M32" s="3190"/>
      <c r="N32" s="999" t="s">
        <v>382</v>
      </c>
      <c r="O32" s="3189" t="s">
        <v>85</v>
      </c>
      <c r="P32" s="3190"/>
      <c r="Q32" s="999" t="s">
        <v>382</v>
      </c>
      <c r="R32" s="3189" t="s">
        <v>85</v>
      </c>
      <c r="S32" s="3190"/>
      <c r="T32" s="999" t="s">
        <v>382</v>
      </c>
      <c r="U32" s="3189" t="s">
        <v>85</v>
      </c>
      <c r="V32" s="3190"/>
      <c r="W32" s="999" t="s">
        <v>382</v>
      </c>
      <c r="X32" s="3189" t="s">
        <v>85</v>
      </c>
      <c r="Y32" s="3190"/>
      <c r="Z32" s="999" t="s">
        <v>382</v>
      </c>
      <c r="AA32" s="3189" t="s">
        <v>85</v>
      </c>
      <c r="AB32" s="3190"/>
      <c r="AC32" s="999" t="s">
        <v>382</v>
      </c>
      <c r="AD32" s="3192" t="s">
        <v>85</v>
      </c>
      <c r="AE32" s="3028"/>
      <c r="AF32" s="999" t="s">
        <v>382</v>
      </c>
      <c r="AG32" s="3192" t="s">
        <v>85</v>
      </c>
      <c r="AH32" s="3030"/>
      <c r="AI32" s="1514" t="s">
        <v>382</v>
      </c>
      <c r="AJ32" s="3192" t="s">
        <v>85</v>
      </c>
      <c r="AK32" s="3193"/>
      <c r="AL32" s="43"/>
    </row>
    <row r="33" spans="1:38" s="1022" customFormat="1" ht="17.5">
      <c r="A33" s="3196"/>
      <c r="B33" s="920" t="s">
        <v>112</v>
      </c>
      <c r="C33" s="966" t="s">
        <v>112</v>
      </c>
      <c r="D33" s="921" t="s">
        <v>416</v>
      </c>
      <c r="E33" s="920" t="s">
        <v>112</v>
      </c>
      <c r="F33" s="966" t="s">
        <v>112</v>
      </c>
      <c r="G33" s="921" t="s">
        <v>416</v>
      </c>
      <c r="H33" s="920" t="s">
        <v>112</v>
      </c>
      <c r="I33" s="966" t="s">
        <v>112</v>
      </c>
      <c r="J33" s="921" t="s">
        <v>416</v>
      </c>
      <c r="K33" s="920" t="s">
        <v>112</v>
      </c>
      <c r="L33" s="966" t="s">
        <v>112</v>
      </c>
      <c r="M33" s="921" t="s">
        <v>416</v>
      </c>
      <c r="N33" s="920" t="s">
        <v>112</v>
      </c>
      <c r="O33" s="966" t="s">
        <v>112</v>
      </c>
      <c r="P33" s="921" t="s">
        <v>416</v>
      </c>
      <c r="Q33" s="920" t="s">
        <v>112</v>
      </c>
      <c r="R33" s="966" t="s">
        <v>112</v>
      </c>
      <c r="S33" s="921" t="s">
        <v>416</v>
      </c>
      <c r="T33" s="920" t="s">
        <v>112</v>
      </c>
      <c r="U33" s="966" t="s">
        <v>112</v>
      </c>
      <c r="V33" s="921" t="s">
        <v>416</v>
      </c>
      <c r="W33" s="920" t="s">
        <v>112</v>
      </c>
      <c r="X33" s="966" t="s">
        <v>112</v>
      </c>
      <c r="Y33" s="921" t="s">
        <v>416</v>
      </c>
      <c r="Z33" s="920" t="s">
        <v>112</v>
      </c>
      <c r="AA33" s="966" t="s">
        <v>112</v>
      </c>
      <c r="AB33" s="921" t="s">
        <v>416</v>
      </c>
      <c r="AC33" s="920" t="s">
        <v>112</v>
      </c>
      <c r="AD33" s="966" t="s">
        <v>112</v>
      </c>
      <c r="AE33" s="921" t="s">
        <v>416</v>
      </c>
      <c r="AF33" s="1000" t="s">
        <v>112</v>
      </c>
      <c r="AG33" s="1001" t="s">
        <v>112</v>
      </c>
      <c r="AH33" s="921" t="s">
        <v>416</v>
      </c>
      <c r="AI33" s="1000" t="s">
        <v>112</v>
      </c>
      <c r="AJ33" s="1001" t="s">
        <v>112</v>
      </c>
      <c r="AK33" s="1002" t="s">
        <v>416</v>
      </c>
      <c r="AL33" s="29"/>
    </row>
    <row r="34" spans="1:38">
      <c r="A34" s="922" t="s">
        <v>556</v>
      </c>
      <c r="B34" s="425">
        <v>1344</v>
      </c>
      <c r="C34" s="425">
        <v>223</v>
      </c>
      <c r="D34" s="1003">
        <f>C34/B34</f>
        <v>0.16592261904761904</v>
      </c>
      <c r="E34" s="425">
        <v>1434</v>
      </c>
      <c r="F34" s="425">
        <v>231</v>
      </c>
      <c r="G34" s="1003">
        <f>F34/E34</f>
        <v>0.16108786610878661</v>
      </c>
      <c r="H34" s="425">
        <v>1479</v>
      </c>
      <c r="I34" s="425">
        <v>225</v>
      </c>
      <c r="J34" s="1003">
        <f>I34/H34</f>
        <v>0.15212981744421908</v>
      </c>
      <c r="K34" s="425">
        <v>1576</v>
      </c>
      <c r="L34" s="425">
        <v>246</v>
      </c>
      <c r="M34" s="1003">
        <f>L34/K34</f>
        <v>0.15609137055837563</v>
      </c>
      <c r="N34" s="425">
        <v>1597</v>
      </c>
      <c r="O34" s="425">
        <v>253</v>
      </c>
      <c r="P34" s="1003">
        <f>O34/N34</f>
        <v>0.15842204132748905</v>
      </c>
      <c r="Q34" s="425">
        <v>1660</v>
      </c>
      <c r="R34" s="425">
        <v>280</v>
      </c>
      <c r="S34" s="1003">
        <f>R34/Q34</f>
        <v>0.16867469879518071</v>
      </c>
      <c r="T34" s="425">
        <v>1596</v>
      </c>
      <c r="U34" s="425">
        <v>225</v>
      </c>
      <c r="V34" s="1003">
        <f>U34/T34</f>
        <v>0.14097744360902256</v>
      </c>
      <c r="W34" s="425">
        <v>1648</v>
      </c>
      <c r="X34" s="425">
        <v>293</v>
      </c>
      <c r="Y34" s="1003">
        <f>X34/W34</f>
        <v>0.17779126213592233</v>
      </c>
      <c r="Z34" s="425">
        <v>1662</v>
      </c>
      <c r="AA34" s="425">
        <v>276</v>
      </c>
      <c r="AB34" s="1005">
        <f>AA34/Z34</f>
        <v>0.16606498194945848</v>
      </c>
      <c r="AC34" s="425">
        <v>1608</v>
      </c>
      <c r="AD34" s="425">
        <v>279</v>
      </c>
      <c r="AE34" s="1005">
        <f>AD34/AC34</f>
        <v>0.17350746268656717</v>
      </c>
      <c r="AF34" s="492">
        <v>1633</v>
      </c>
      <c r="AG34" s="425">
        <v>304</v>
      </c>
      <c r="AH34" s="1005">
        <f>AG34/AF34</f>
        <v>0.1861604409063074</v>
      </c>
      <c r="AI34" s="338">
        <v>1765</v>
      </c>
      <c r="AJ34" s="337">
        <v>292</v>
      </c>
      <c r="AK34" s="1023">
        <f>AJ34/AI34</f>
        <v>0.16543909348441926</v>
      </c>
      <c r="AL34" s="269"/>
    </row>
    <row r="35" spans="1:38">
      <c r="A35" s="926" t="s">
        <v>557</v>
      </c>
      <c r="B35" s="436">
        <v>1023</v>
      </c>
      <c r="C35" s="436">
        <v>195</v>
      </c>
      <c r="D35" s="932">
        <f t="shared" ref="D35:D51" si="15">C35/B35</f>
        <v>0.1906158357771261</v>
      </c>
      <c r="E35" s="436">
        <v>1044</v>
      </c>
      <c r="F35" s="436">
        <v>193</v>
      </c>
      <c r="G35" s="932">
        <f t="shared" ref="G35:G51" si="16">F35/E35</f>
        <v>0.18486590038314177</v>
      </c>
      <c r="H35" s="436">
        <v>1044</v>
      </c>
      <c r="I35" s="436">
        <v>205</v>
      </c>
      <c r="J35" s="932">
        <f t="shared" ref="J35:J51" si="17">I35/H35</f>
        <v>0.19636015325670497</v>
      </c>
      <c r="K35" s="436">
        <v>1028</v>
      </c>
      <c r="L35" s="436">
        <v>218</v>
      </c>
      <c r="M35" s="932">
        <f t="shared" ref="M35:M51" si="18">L35/K35</f>
        <v>0.21206225680933852</v>
      </c>
      <c r="N35" s="436">
        <v>1136</v>
      </c>
      <c r="O35" s="436">
        <v>179</v>
      </c>
      <c r="P35" s="932">
        <f t="shared" ref="P35:P51" si="19">O35/N35</f>
        <v>0.15757042253521128</v>
      </c>
      <c r="Q35" s="436">
        <v>1165</v>
      </c>
      <c r="R35" s="436">
        <v>211</v>
      </c>
      <c r="S35" s="932">
        <f t="shared" ref="S35:S51" si="20">R35/Q35</f>
        <v>0.18111587982832619</v>
      </c>
      <c r="T35" s="436">
        <v>1087</v>
      </c>
      <c r="U35" s="436">
        <v>226</v>
      </c>
      <c r="V35" s="932">
        <f t="shared" ref="V35:V51" si="21">U35/T35</f>
        <v>0.20791168353265868</v>
      </c>
      <c r="W35" s="436">
        <v>1080</v>
      </c>
      <c r="X35" s="436">
        <v>204</v>
      </c>
      <c r="Y35" s="932">
        <f t="shared" ref="Y35:Y51" si="22">X35/W35</f>
        <v>0.18888888888888888</v>
      </c>
      <c r="Z35" s="436">
        <v>1091</v>
      </c>
      <c r="AA35" s="436">
        <v>207</v>
      </c>
      <c r="AB35" s="1009">
        <f t="shared" ref="AB35:AB51" si="23">AA35/Z35</f>
        <v>0.18973418881759854</v>
      </c>
      <c r="AC35" s="436">
        <v>1173</v>
      </c>
      <c r="AD35" s="436">
        <v>224</v>
      </c>
      <c r="AE35" s="1009">
        <f t="shared" ref="AE35:AE51" si="24">AD35/AC35</f>
        <v>0.19096334185848252</v>
      </c>
      <c r="AF35" s="494">
        <v>1106</v>
      </c>
      <c r="AG35" s="436">
        <v>214</v>
      </c>
      <c r="AH35" s="1009">
        <f t="shared" ref="AH35:AH51" si="25">AG35/AF35</f>
        <v>0.19349005424954793</v>
      </c>
      <c r="AI35" s="340">
        <v>1209</v>
      </c>
      <c r="AJ35" s="339">
        <v>231</v>
      </c>
      <c r="AK35" s="1010">
        <f t="shared" ref="AK35:AK51" si="26">AJ35/AI35</f>
        <v>0.19106699751861042</v>
      </c>
      <c r="AL35" s="269"/>
    </row>
    <row r="36" spans="1:38">
      <c r="A36" s="922" t="s">
        <v>539</v>
      </c>
      <c r="B36" s="425">
        <v>131</v>
      </c>
      <c r="C36" s="425">
        <v>24</v>
      </c>
      <c r="D36" s="1011">
        <f t="shared" si="15"/>
        <v>0.18320610687022901</v>
      </c>
      <c r="E36" s="425">
        <v>165</v>
      </c>
      <c r="F36" s="425">
        <v>35</v>
      </c>
      <c r="G36" s="1011">
        <f t="shared" si="16"/>
        <v>0.21212121212121213</v>
      </c>
      <c r="H36" s="425">
        <v>144</v>
      </c>
      <c r="I36" s="425">
        <v>20</v>
      </c>
      <c r="J36" s="1011">
        <f t="shared" si="17"/>
        <v>0.1388888888888889</v>
      </c>
      <c r="K36" s="425">
        <v>165</v>
      </c>
      <c r="L36" s="425">
        <v>25</v>
      </c>
      <c r="M36" s="1011">
        <f t="shared" si="18"/>
        <v>0.15151515151515152</v>
      </c>
      <c r="N36" s="425">
        <v>165</v>
      </c>
      <c r="O36" s="425">
        <v>23</v>
      </c>
      <c r="P36" s="1011">
        <f t="shared" si="19"/>
        <v>0.1393939393939394</v>
      </c>
      <c r="Q36" s="425">
        <v>174</v>
      </c>
      <c r="R36" s="425">
        <v>42</v>
      </c>
      <c r="S36" s="1011">
        <f t="shared" si="20"/>
        <v>0.2413793103448276</v>
      </c>
      <c r="T36" s="425">
        <v>207</v>
      </c>
      <c r="U36" s="425">
        <v>49</v>
      </c>
      <c r="V36" s="1011">
        <f t="shared" si="21"/>
        <v>0.23671497584541062</v>
      </c>
      <c r="W36" s="425">
        <v>215</v>
      </c>
      <c r="X36" s="425">
        <v>41</v>
      </c>
      <c r="Y36" s="1011">
        <f t="shared" si="22"/>
        <v>0.19069767441860466</v>
      </c>
      <c r="Z36" s="425">
        <v>210</v>
      </c>
      <c r="AA36" s="425">
        <v>38</v>
      </c>
      <c r="AB36" s="1006">
        <f t="shared" si="23"/>
        <v>0.18095238095238095</v>
      </c>
      <c r="AC36" s="425">
        <v>221</v>
      </c>
      <c r="AD36" s="425">
        <v>49</v>
      </c>
      <c r="AE36" s="1006">
        <f t="shared" si="24"/>
        <v>0.22171945701357465</v>
      </c>
      <c r="AF36" s="492">
        <v>207</v>
      </c>
      <c r="AG36" s="425">
        <v>47</v>
      </c>
      <c r="AH36" s="1006">
        <f t="shared" si="25"/>
        <v>0.22705314009661837</v>
      </c>
      <c r="AI36" s="338">
        <v>205</v>
      </c>
      <c r="AJ36" s="337">
        <v>44</v>
      </c>
      <c r="AK36" s="1007">
        <f t="shared" si="26"/>
        <v>0.21463414634146341</v>
      </c>
      <c r="AL36" s="269"/>
    </row>
    <row r="37" spans="1:38">
      <c r="A37" s="926" t="s">
        <v>540</v>
      </c>
      <c r="B37" s="436">
        <v>137</v>
      </c>
      <c r="C37" s="436">
        <v>19</v>
      </c>
      <c r="D37" s="932">
        <f t="shared" si="15"/>
        <v>0.13868613138686131</v>
      </c>
      <c r="E37" s="436">
        <v>162</v>
      </c>
      <c r="F37" s="436">
        <v>11</v>
      </c>
      <c r="G37" s="932">
        <f t="shared" si="16"/>
        <v>6.7901234567901231E-2</v>
      </c>
      <c r="H37" s="436">
        <v>202</v>
      </c>
      <c r="I37" s="436">
        <v>19</v>
      </c>
      <c r="J37" s="932">
        <f t="shared" si="17"/>
        <v>9.405940594059406E-2</v>
      </c>
      <c r="K37" s="436">
        <v>241</v>
      </c>
      <c r="L37" s="436">
        <v>21</v>
      </c>
      <c r="M37" s="932">
        <f t="shared" si="18"/>
        <v>8.7136929460580909E-2</v>
      </c>
      <c r="N37" s="436">
        <v>219</v>
      </c>
      <c r="O37" s="436">
        <v>25</v>
      </c>
      <c r="P37" s="932">
        <f t="shared" si="19"/>
        <v>0.11415525114155251</v>
      </c>
      <c r="Q37" s="436">
        <v>292</v>
      </c>
      <c r="R37" s="436">
        <v>33</v>
      </c>
      <c r="S37" s="932">
        <f t="shared" si="20"/>
        <v>0.11301369863013698</v>
      </c>
      <c r="T37" s="436">
        <v>248</v>
      </c>
      <c r="U37" s="436">
        <v>22</v>
      </c>
      <c r="V37" s="932">
        <f t="shared" si="21"/>
        <v>8.8709677419354843E-2</v>
      </c>
      <c r="W37" s="436">
        <v>353</v>
      </c>
      <c r="X37" s="436">
        <v>41</v>
      </c>
      <c r="Y37" s="932">
        <f t="shared" si="22"/>
        <v>0.11614730878186968</v>
      </c>
      <c r="Z37" s="436">
        <v>287</v>
      </c>
      <c r="AA37" s="436">
        <v>21</v>
      </c>
      <c r="AB37" s="1009">
        <f t="shared" si="23"/>
        <v>7.3170731707317069E-2</v>
      </c>
      <c r="AC37" s="436">
        <v>187</v>
      </c>
      <c r="AD37" s="436">
        <v>25</v>
      </c>
      <c r="AE37" s="1009">
        <f t="shared" si="24"/>
        <v>0.13368983957219252</v>
      </c>
      <c r="AF37" s="494">
        <v>97</v>
      </c>
      <c r="AG37" s="436">
        <v>12</v>
      </c>
      <c r="AH37" s="1009">
        <f t="shared" si="25"/>
        <v>0.12371134020618557</v>
      </c>
      <c r="AI37" s="340">
        <v>87</v>
      </c>
      <c r="AJ37" s="445" t="s">
        <v>114</v>
      </c>
      <c r="AK37" s="1010"/>
      <c r="AL37" s="269"/>
    </row>
    <row r="38" spans="1:38">
      <c r="A38" s="922" t="s">
        <v>558</v>
      </c>
      <c r="B38" s="425">
        <v>120</v>
      </c>
      <c r="C38" s="425">
        <v>28</v>
      </c>
      <c r="D38" s="1011">
        <f t="shared" si="15"/>
        <v>0.23333333333333334</v>
      </c>
      <c r="E38" s="425">
        <v>149</v>
      </c>
      <c r="F38" s="425">
        <v>36</v>
      </c>
      <c r="G38" s="1011">
        <f t="shared" si="16"/>
        <v>0.24161073825503357</v>
      </c>
      <c r="H38" s="425">
        <v>141</v>
      </c>
      <c r="I38" s="425">
        <v>34</v>
      </c>
      <c r="J38" s="1011">
        <f t="shared" si="17"/>
        <v>0.24113475177304963</v>
      </c>
      <c r="K38" s="425">
        <v>131</v>
      </c>
      <c r="L38" s="425">
        <v>25</v>
      </c>
      <c r="M38" s="1011">
        <f t="shared" si="18"/>
        <v>0.19083969465648856</v>
      </c>
      <c r="N38" s="425">
        <v>141</v>
      </c>
      <c r="O38" s="425">
        <v>38</v>
      </c>
      <c r="P38" s="1011">
        <f t="shared" si="19"/>
        <v>0.26950354609929078</v>
      </c>
      <c r="Q38" s="425">
        <v>154</v>
      </c>
      <c r="R38" s="425">
        <v>30</v>
      </c>
      <c r="S38" s="1011">
        <f t="shared" si="20"/>
        <v>0.19480519480519481</v>
      </c>
      <c r="T38" s="425">
        <v>145</v>
      </c>
      <c r="U38" s="425">
        <v>31</v>
      </c>
      <c r="V38" s="1011">
        <f t="shared" si="21"/>
        <v>0.21379310344827587</v>
      </c>
      <c r="W38" s="425">
        <v>179</v>
      </c>
      <c r="X38" s="425">
        <v>36</v>
      </c>
      <c r="Y38" s="1011">
        <f t="shared" si="22"/>
        <v>0.2011173184357542</v>
      </c>
      <c r="Z38" s="425">
        <v>158</v>
      </c>
      <c r="AA38" s="425">
        <v>29</v>
      </c>
      <c r="AB38" s="1006">
        <f t="shared" si="23"/>
        <v>0.18354430379746836</v>
      </c>
      <c r="AC38" s="425">
        <v>156</v>
      </c>
      <c r="AD38" s="425">
        <v>36</v>
      </c>
      <c r="AE38" s="1006">
        <f t="shared" si="24"/>
        <v>0.23076923076923078</v>
      </c>
      <c r="AF38" s="492">
        <v>165</v>
      </c>
      <c r="AG38" s="425">
        <v>41</v>
      </c>
      <c r="AH38" s="1006">
        <f t="shared" si="25"/>
        <v>0.24848484848484848</v>
      </c>
      <c r="AI38" s="338">
        <v>154</v>
      </c>
      <c r="AJ38" s="337">
        <v>34</v>
      </c>
      <c r="AK38" s="1007">
        <f t="shared" si="26"/>
        <v>0.22077922077922077</v>
      </c>
      <c r="AL38" s="269"/>
    </row>
    <row r="39" spans="1:38">
      <c r="A39" s="926" t="s">
        <v>559</v>
      </c>
      <c r="B39" s="436">
        <v>121</v>
      </c>
      <c r="C39" s="436">
        <v>34</v>
      </c>
      <c r="D39" s="932">
        <f t="shared" si="15"/>
        <v>0.28099173553719009</v>
      </c>
      <c r="E39" s="436">
        <v>117</v>
      </c>
      <c r="F39" s="436">
        <v>31</v>
      </c>
      <c r="G39" s="932">
        <f t="shared" si="16"/>
        <v>0.26495726495726496</v>
      </c>
      <c r="H39" s="436">
        <v>124</v>
      </c>
      <c r="I39" s="436">
        <v>42</v>
      </c>
      <c r="J39" s="932">
        <f t="shared" si="17"/>
        <v>0.33870967741935482</v>
      </c>
      <c r="K39" s="436">
        <v>116</v>
      </c>
      <c r="L39" s="436">
        <v>31</v>
      </c>
      <c r="M39" s="932">
        <f t="shared" si="18"/>
        <v>0.26724137931034481</v>
      </c>
      <c r="N39" s="436">
        <v>113</v>
      </c>
      <c r="O39" s="436">
        <v>26</v>
      </c>
      <c r="P39" s="932">
        <f t="shared" si="19"/>
        <v>0.23008849557522124</v>
      </c>
      <c r="Q39" s="436">
        <v>123</v>
      </c>
      <c r="R39" s="436">
        <v>27</v>
      </c>
      <c r="S39" s="932">
        <f t="shared" si="20"/>
        <v>0.21951219512195122</v>
      </c>
      <c r="T39" s="436">
        <v>134</v>
      </c>
      <c r="U39" s="436">
        <v>37</v>
      </c>
      <c r="V39" s="932">
        <f t="shared" si="21"/>
        <v>0.27611940298507465</v>
      </c>
      <c r="W39" s="436">
        <v>122</v>
      </c>
      <c r="X39" s="436">
        <v>32</v>
      </c>
      <c r="Y39" s="932">
        <f t="shared" si="22"/>
        <v>0.26229508196721313</v>
      </c>
      <c r="Z39" s="436">
        <v>137</v>
      </c>
      <c r="AA39" s="436">
        <v>34</v>
      </c>
      <c r="AB39" s="1009">
        <f t="shared" si="23"/>
        <v>0.24817518248175183</v>
      </c>
      <c r="AC39" s="436">
        <v>146</v>
      </c>
      <c r="AD39" s="436">
        <v>42</v>
      </c>
      <c r="AE39" s="1009">
        <f t="shared" si="24"/>
        <v>0.28767123287671231</v>
      </c>
      <c r="AF39" s="494">
        <v>154</v>
      </c>
      <c r="AG39" s="436">
        <v>41</v>
      </c>
      <c r="AH39" s="1009">
        <f t="shared" si="25"/>
        <v>0.26623376623376621</v>
      </c>
      <c r="AI39" s="340">
        <v>149</v>
      </c>
      <c r="AJ39" s="339">
        <v>35</v>
      </c>
      <c r="AK39" s="1010">
        <f t="shared" si="26"/>
        <v>0.2348993288590604</v>
      </c>
      <c r="AL39" s="269"/>
    </row>
    <row r="40" spans="1:38">
      <c r="A40" s="922" t="s">
        <v>560</v>
      </c>
      <c r="B40" s="425">
        <v>134</v>
      </c>
      <c r="C40" s="425">
        <v>18</v>
      </c>
      <c r="D40" s="1011">
        <f t="shared" si="15"/>
        <v>0.13432835820895522</v>
      </c>
      <c r="E40" s="425">
        <v>126</v>
      </c>
      <c r="F40" s="425">
        <v>10</v>
      </c>
      <c r="G40" s="1011">
        <f t="shared" si="16"/>
        <v>7.9365079365079361E-2</v>
      </c>
      <c r="H40" s="425">
        <v>170</v>
      </c>
      <c r="I40" s="425">
        <v>23</v>
      </c>
      <c r="J40" s="1011">
        <f t="shared" si="17"/>
        <v>0.13529411764705881</v>
      </c>
      <c r="K40" s="425">
        <v>167</v>
      </c>
      <c r="L40" s="425">
        <v>12</v>
      </c>
      <c r="M40" s="1011">
        <f t="shared" si="18"/>
        <v>7.1856287425149698E-2</v>
      </c>
      <c r="N40" s="425">
        <v>222</v>
      </c>
      <c r="O40" s="425">
        <v>21</v>
      </c>
      <c r="P40" s="1011">
        <f t="shared" si="19"/>
        <v>9.45945945945946E-2</v>
      </c>
      <c r="Q40" s="425">
        <v>294</v>
      </c>
      <c r="R40" s="425">
        <v>31</v>
      </c>
      <c r="S40" s="1011">
        <f t="shared" si="20"/>
        <v>0.10544217687074831</v>
      </c>
      <c r="T40" s="425">
        <v>299</v>
      </c>
      <c r="U40" s="425">
        <v>32</v>
      </c>
      <c r="V40" s="1011">
        <f t="shared" si="21"/>
        <v>0.10702341137123746</v>
      </c>
      <c r="W40" s="425">
        <v>321</v>
      </c>
      <c r="X40" s="425">
        <v>23</v>
      </c>
      <c r="Y40" s="1011">
        <f t="shared" si="22"/>
        <v>7.1651090342679122E-2</v>
      </c>
      <c r="Z40" s="425">
        <v>341</v>
      </c>
      <c r="AA40" s="425">
        <v>28</v>
      </c>
      <c r="AB40" s="1006">
        <f t="shared" si="23"/>
        <v>8.2111436950146624E-2</v>
      </c>
      <c r="AC40" s="425">
        <v>331</v>
      </c>
      <c r="AD40" s="425">
        <v>29</v>
      </c>
      <c r="AE40" s="1006">
        <f t="shared" si="24"/>
        <v>8.7613293051359523E-2</v>
      </c>
      <c r="AF40" s="492">
        <v>409</v>
      </c>
      <c r="AG40" s="425">
        <v>49</v>
      </c>
      <c r="AH40" s="1006">
        <f t="shared" si="25"/>
        <v>0.11980440097799511</v>
      </c>
      <c r="AI40" s="338">
        <v>396</v>
      </c>
      <c r="AJ40" s="337">
        <v>40</v>
      </c>
      <c r="AK40" s="1007">
        <f t="shared" si="26"/>
        <v>0.10101010101010101</v>
      </c>
      <c r="AL40" s="269"/>
    </row>
    <row r="41" spans="1:38">
      <c r="A41" s="926" t="s">
        <v>561</v>
      </c>
      <c r="B41" s="436">
        <v>50</v>
      </c>
      <c r="C41" s="445" t="s">
        <v>114</v>
      </c>
      <c r="D41" s="932"/>
      <c r="E41" s="436">
        <v>37</v>
      </c>
      <c r="F41" s="445" t="s">
        <v>114</v>
      </c>
      <c r="G41" s="932"/>
      <c r="H41" s="436">
        <v>38</v>
      </c>
      <c r="I41" s="445" t="s">
        <v>114</v>
      </c>
      <c r="J41" s="932"/>
      <c r="K41" s="436">
        <v>39</v>
      </c>
      <c r="L41" s="445" t="s">
        <v>114</v>
      </c>
      <c r="M41" s="932"/>
      <c r="N41" s="436">
        <v>42</v>
      </c>
      <c r="O41" s="445" t="s">
        <v>114</v>
      </c>
      <c r="P41" s="932"/>
      <c r="Q41" s="436">
        <v>43</v>
      </c>
      <c r="R41" s="445" t="s">
        <v>114</v>
      </c>
      <c r="S41" s="932"/>
      <c r="T41" s="436">
        <v>29</v>
      </c>
      <c r="U41" s="445" t="s">
        <v>114</v>
      </c>
      <c r="V41" s="932"/>
      <c r="W41" s="436">
        <v>59</v>
      </c>
      <c r="X41" s="436">
        <v>11</v>
      </c>
      <c r="Y41" s="932">
        <f t="shared" si="22"/>
        <v>0.1864406779661017</v>
      </c>
      <c r="Z41" s="436">
        <v>41</v>
      </c>
      <c r="AA41" s="445" t="s">
        <v>114</v>
      </c>
      <c r="AB41" s="1009"/>
      <c r="AC41" s="436">
        <v>46</v>
      </c>
      <c r="AD41" s="445" t="s">
        <v>114</v>
      </c>
      <c r="AE41" s="1009"/>
      <c r="AF41" s="494">
        <v>53</v>
      </c>
      <c r="AG41" s="436">
        <v>16</v>
      </c>
      <c r="AH41" s="1009">
        <f t="shared" si="25"/>
        <v>0.30188679245283018</v>
      </c>
      <c r="AI41" s="340">
        <v>57</v>
      </c>
      <c r="AJ41" s="339">
        <v>12</v>
      </c>
      <c r="AK41" s="1010">
        <f t="shared" si="26"/>
        <v>0.21052631578947367</v>
      </c>
      <c r="AL41" s="269"/>
    </row>
    <row r="42" spans="1:38">
      <c r="A42" s="922" t="s">
        <v>545</v>
      </c>
      <c r="B42" s="425">
        <v>74</v>
      </c>
      <c r="C42" s="444" t="s">
        <v>114</v>
      </c>
      <c r="D42" s="1011"/>
      <c r="E42" s="425">
        <v>81</v>
      </c>
      <c r="F42" s="425">
        <v>11</v>
      </c>
      <c r="G42" s="1011">
        <f t="shared" si="16"/>
        <v>0.13580246913580246</v>
      </c>
      <c r="H42" s="425">
        <v>61</v>
      </c>
      <c r="I42" s="444" t="s">
        <v>114</v>
      </c>
      <c r="J42" s="1011"/>
      <c r="K42" s="425">
        <v>70</v>
      </c>
      <c r="L42" s="444" t="s">
        <v>114</v>
      </c>
      <c r="M42" s="1011"/>
      <c r="N42" s="425">
        <v>62</v>
      </c>
      <c r="O42" s="444" t="s">
        <v>114</v>
      </c>
      <c r="P42" s="1011"/>
      <c r="Q42" s="425">
        <v>77</v>
      </c>
      <c r="R42" s="425">
        <v>10</v>
      </c>
      <c r="S42" s="1011">
        <f t="shared" si="20"/>
        <v>0.12987012987012986</v>
      </c>
      <c r="T42" s="425">
        <v>65</v>
      </c>
      <c r="U42" s="444" t="s">
        <v>114</v>
      </c>
      <c r="V42" s="1011"/>
      <c r="W42" s="425">
        <v>71</v>
      </c>
      <c r="X42" s="444" t="s">
        <v>114</v>
      </c>
      <c r="Y42" s="1011"/>
      <c r="Z42" s="425">
        <v>74</v>
      </c>
      <c r="AA42" s="444" t="s">
        <v>114</v>
      </c>
      <c r="AB42" s="1006"/>
      <c r="AC42" s="425">
        <v>62</v>
      </c>
      <c r="AD42" s="444" t="s">
        <v>114</v>
      </c>
      <c r="AE42" s="1006"/>
      <c r="AF42" s="492">
        <v>80</v>
      </c>
      <c r="AG42" s="444" t="s">
        <v>114</v>
      </c>
      <c r="AH42" s="1006"/>
      <c r="AI42" s="338">
        <v>75</v>
      </c>
      <c r="AJ42" s="444" t="s">
        <v>114</v>
      </c>
      <c r="AK42" s="1007"/>
      <c r="AL42" s="269"/>
    </row>
    <row r="43" spans="1:38">
      <c r="A43" s="926" t="s">
        <v>562</v>
      </c>
      <c r="B43" s="436">
        <v>76</v>
      </c>
      <c r="C43" s="436">
        <v>13</v>
      </c>
      <c r="D43" s="932">
        <f t="shared" si="15"/>
        <v>0.17105263157894737</v>
      </c>
      <c r="E43" s="436">
        <v>96</v>
      </c>
      <c r="F43" s="436">
        <v>13</v>
      </c>
      <c r="G43" s="932">
        <f t="shared" si="16"/>
        <v>0.13541666666666666</v>
      </c>
      <c r="H43" s="436">
        <v>101</v>
      </c>
      <c r="I43" s="436">
        <v>13</v>
      </c>
      <c r="J43" s="932">
        <f t="shared" si="17"/>
        <v>0.12871287128712872</v>
      </c>
      <c r="K43" s="436">
        <v>104</v>
      </c>
      <c r="L43" s="436">
        <v>13</v>
      </c>
      <c r="M43" s="932">
        <f t="shared" si="18"/>
        <v>0.125</v>
      </c>
      <c r="N43" s="436">
        <v>77</v>
      </c>
      <c r="O43" s="445" t="s">
        <v>114</v>
      </c>
      <c r="P43" s="932"/>
      <c r="Q43" s="436">
        <v>80</v>
      </c>
      <c r="R43" s="436">
        <v>14</v>
      </c>
      <c r="S43" s="932">
        <f t="shared" si="20"/>
        <v>0.17499999999999999</v>
      </c>
      <c r="T43" s="436">
        <v>74</v>
      </c>
      <c r="U43" s="436">
        <v>11</v>
      </c>
      <c r="V43" s="932">
        <f t="shared" si="21"/>
        <v>0.14864864864864866</v>
      </c>
      <c r="W43" s="436">
        <v>56</v>
      </c>
      <c r="X43" s="445" t="s">
        <v>114</v>
      </c>
      <c r="Y43" s="932"/>
      <c r="Z43" s="436">
        <v>59</v>
      </c>
      <c r="AA43" s="445" t="s">
        <v>114</v>
      </c>
      <c r="AB43" s="1009"/>
      <c r="AC43" s="436">
        <v>71</v>
      </c>
      <c r="AD43" s="436">
        <v>10</v>
      </c>
      <c r="AE43" s="1009">
        <f t="shared" ref="AE43" si="27">AD43/AC43</f>
        <v>0.14084507042253522</v>
      </c>
      <c r="AF43" s="494">
        <v>78</v>
      </c>
      <c r="AG43" s="445" t="s">
        <v>114</v>
      </c>
      <c r="AH43" s="1009"/>
      <c r="AI43" s="340">
        <v>65</v>
      </c>
      <c r="AJ43" s="339">
        <v>14</v>
      </c>
      <c r="AK43" s="1010">
        <f t="shared" si="26"/>
        <v>0.2153846153846154</v>
      </c>
      <c r="AL43" s="269"/>
    </row>
    <row r="44" spans="1:38">
      <c r="A44" s="922" t="s">
        <v>547</v>
      </c>
      <c r="B44" s="425">
        <v>58</v>
      </c>
      <c r="C44" s="425">
        <v>13</v>
      </c>
      <c r="D44" s="1011">
        <f t="shared" si="15"/>
        <v>0.22413793103448276</v>
      </c>
      <c r="E44" s="425">
        <v>47</v>
      </c>
      <c r="F44" s="444" t="s">
        <v>114</v>
      </c>
      <c r="G44" s="1011"/>
      <c r="H44" s="425">
        <v>52</v>
      </c>
      <c r="I44" s="425">
        <v>11</v>
      </c>
      <c r="J44" s="1011">
        <f t="shared" si="17"/>
        <v>0.21153846153846154</v>
      </c>
      <c r="K44" s="425">
        <v>70</v>
      </c>
      <c r="L44" s="444" t="s">
        <v>114</v>
      </c>
      <c r="M44" s="1011"/>
      <c r="N44" s="425">
        <v>59</v>
      </c>
      <c r="O44" s="425">
        <v>15</v>
      </c>
      <c r="P44" s="1011">
        <f t="shared" si="19"/>
        <v>0.25423728813559321</v>
      </c>
      <c r="Q44" s="425">
        <v>60</v>
      </c>
      <c r="R44" s="444" t="s">
        <v>114</v>
      </c>
      <c r="S44" s="1011"/>
      <c r="T44" s="425">
        <v>57</v>
      </c>
      <c r="U44" s="425">
        <v>13</v>
      </c>
      <c r="V44" s="1011">
        <f t="shared" si="21"/>
        <v>0.22807017543859648</v>
      </c>
      <c r="W44" s="425">
        <v>54</v>
      </c>
      <c r="X44" s="425">
        <v>14</v>
      </c>
      <c r="Y44" s="1011">
        <f t="shared" si="22"/>
        <v>0.25925925925925924</v>
      </c>
      <c r="Z44" s="425">
        <v>65</v>
      </c>
      <c r="AA44" s="425">
        <v>17</v>
      </c>
      <c r="AB44" s="1006">
        <f t="shared" si="23"/>
        <v>0.26153846153846155</v>
      </c>
      <c r="AC44" s="425">
        <v>47</v>
      </c>
      <c r="AD44" s="444" t="s">
        <v>114</v>
      </c>
      <c r="AE44" s="1006"/>
      <c r="AF44" s="492">
        <v>55</v>
      </c>
      <c r="AG44" s="425">
        <v>11</v>
      </c>
      <c r="AH44" s="1006">
        <f t="shared" si="25"/>
        <v>0.2</v>
      </c>
      <c r="AI44" s="338">
        <v>65</v>
      </c>
      <c r="AJ44" s="337">
        <v>18</v>
      </c>
      <c r="AK44" s="1007">
        <f t="shared" si="26"/>
        <v>0.27692307692307694</v>
      </c>
      <c r="AL44" s="269"/>
    </row>
    <row r="45" spans="1:38">
      <c r="A45" s="926" t="s">
        <v>563</v>
      </c>
      <c r="B45" s="436">
        <v>95</v>
      </c>
      <c r="C45" s="436">
        <v>19</v>
      </c>
      <c r="D45" s="932">
        <f t="shared" si="15"/>
        <v>0.2</v>
      </c>
      <c r="E45" s="436">
        <v>57</v>
      </c>
      <c r="F45" s="445" t="s">
        <v>114</v>
      </c>
      <c r="G45" s="932"/>
      <c r="H45" s="436">
        <v>60</v>
      </c>
      <c r="I45" s="445" t="s">
        <v>114</v>
      </c>
      <c r="J45" s="932"/>
      <c r="K45" s="436">
        <v>61</v>
      </c>
      <c r="L45" s="445" t="s">
        <v>114</v>
      </c>
      <c r="M45" s="932"/>
      <c r="N45" s="436">
        <v>45</v>
      </c>
      <c r="O45" s="436">
        <v>11</v>
      </c>
      <c r="P45" s="932">
        <f t="shared" si="19"/>
        <v>0.24444444444444444</v>
      </c>
      <c r="Q45" s="436">
        <v>51</v>
      </c>
      <c r="R45" s="445" t="s">
        <v>114</v>
      </c>
      <c r="S45" s="932"/>
      <c r="T45" s="436">
        <v>58</v>
      </c>
      <c r="U45" s="436">
        <v>13</v>
      </c>
      <c r="V45" s="932">
        <f t="shared" si="21"/>
        <v>0.22413793103448276</v>
      </c>
      <c r="W45" s="436">
        <v>36</v>
      </c>
      <c r="X45" s="445" t="s">
        <v>114</v>
      </c>
      <c r="Y45" s="932"/>
      <c r="Z45" s="436">
        <v>40</v>
      </c>
      <c r="AA45" s="445" t="s">
        <v>114</v>
      </c>
      <c r="AB45" s="1009"/>
      <c r="AC45" s="436">
        <v>47</v>
      </c>
      <c r="AD45" s="445" t="s">
        <v>114</v>
      </c>
      <c r="AE45" s="1009"/>
      <c r="AF45" s="494">
        <v>37</v>
      </c>
      <c r="AG45" s="445" t="s">
        <v>114</v>
      </c>
      <c r="AH45" s="1009"/>
      <c r="AI45" s="340">
        <v>40</v>
      </c>
      <c r="AJ45" s="445" t="s">
        <v>114</v>
      </c>
      <c r="AK45" s="1010"/>
      <c r="AL45" s="269"/>
    </row>
    <row r="46" spans="1:38">
      <c r="A46" s="922" t="s">
        <v>564</v>
      </c>
      <c r="B46" s="425">
        <v>40</v>
      </c>
      <c r="C46" s="444" t="s">
        <v>114</v>
      </c>
      <c r="D46" s="1011"/>
      <c r="E46" s="425">
        <v>44</v>
      </c>
      <c r="F46" s="444" t="s">
        <v>114</v>
      </c>
      <c r="G46" s="1011"/>
      <c r="H46" s="425">
        <v>43</v>
      </c>
      <c r="I46" s="444" t="s">
        <v>114</v>
      </c>
      <c r="J46" s="1011"/>
      <c r="K46" s="425">
        <v>48</v>
      </c>
      <c r="L46" s="444" t="s">
        <v>114</v>
      </c>
      <c r="M46" s="1011"/>
      <c r="N46" s="425">
        <v>43</v>
      </c>
      <c r="O46" s="444" t="s">
        <v>114</v>
      </c>
      <c r="P46" s="1011"/>
      <c r="Q46" s="425">
        <v>43</v>
      </c>
      <c r="R46" s="444" t="s">
        <v>114</v>
      </c>
      <c r="S46" s="1011"/>
      <c r="T46" s="425">
        <v>42</v>
      </c>
      <c r="U46" s="444" t="s">
        <v>114</v>
      </c>
      <c r="V46" s="1011"/>
      <c r="W46" s="425">
        <v>27</v>
      </c>
      <c r="X46" s="444" t="s">
        <v>114</v>
      </c>
      <c r="Y46" s="1011"/>
      <c r="Z46" s="425">
        <v>41</v>
      </c>
      <c r="AA46" s="444" t="s">
        <v>114</v>
      </c>
      <c r="AB46" s="1006"/>
      <c r="AC46" s="425">
        <v>44</v>
      </c>
      <c r="AD46" s="444" t="s">
        <v>114</v>
      </c>
      <c r="AE46" s="1006"/>
      <c r="AF46" s="492">
        <v>39</v>
      </c>
      <c r="AG46" s="444" t="s">
        <v>114</v>
      </c>
      <c r="AH46" s="1006"/>
      <c r="AI46" s="338">
        <v>47</v>
      </c>
      <c r="AJ46" s="444" t="s">
        <v>114</v>
      </c>
      <c r="AK46" s="1007"/>
      <c r="AL46" s="269"/>
    </row>
    <row r="47" spans="1:38">
      <c r="A47" s="926" t="s">
        <v>565</v>
      </c>
      <c r="B47" s="436">
        <v>32</v>
      </c>
      <c r="C47" s="445" t="s">
        <v>114</v>
      </c>
      <c r="D47" s="932"/>
      <c r="E47" s="436">
        <v>41</v>
      </c>
      <c r="F47" s="445" t="s">
        <v>114</v>
      </c>
      <c r="G47" s="932"/>
      <c r="H47" s="436">
        <v>55</v>
      </c>
      <c r="I47" s="445" t="s">
        <v>114</v>
      </c>
      <c r="J47" s="932"/>
      <c r="K47" s="436">
        <v>36</v>
      </c>
      <c r="L47" s="445" t="s">
        <v>114</v>
      </c>
      <c r="M47" s="932"/>
      <c r="N47" s="436">
        <v>38</v>
      </c>
      <c r="O47" s="445" t="s">
        <v>114</v>
      </c>
      <c r="P47" s="932"/>
      <c r="Q47" s="436">
        <v>48</v>
      </c>
      <c r="R47" s="445" t="s">
        <v>114</v>
      </c>
      <c r="S47" s="932"/>
      <c r="T47" s="436">
        <v>41</v>
      </c>
      <c r="U47" s="445" t="s">
        <v>114</v>
      </c>
      <c r="V47" s="932"/>
      <c r="W47" s="436">
        <v>52</v>
      </c>
      <c r="X47" s="445" t="s">
        <v>114</v>
      </c>
      <c r="Y47" s="932"/>
      <c r="Z47" s="436">
        <v>37</v>
      </c>
      <c r="AA47" s="445" t="s">
        <v>114</v>
      </c>
      <c r="AB47" s="1009"/>
      <c r="AC47" s="436">
        <v>48</v>
      </c>
      <c r="AD47" s="436">
        <v>12</v>
      </c>
      <c r="AE47" s="1009">
        <f>AD47/AC47</f>
        <v>0.25</v>
      </c>
      <c r="AF47" s="494">
        <v>50</v>
      </c>
      <c r="AG47" s="445" t="s">
        <v>114</v>
      </c>
      <c r="AH47" s="1009"/>
      <c r="AI47" s="340">
        <v>58</v>
      </c>
      <c r="AJ47" s="339">
        <v>10</v>
      </c>
      <c r="AK47" s="1010">
        <f t="shared" si="26"/>
        <v>0.17241379310344829</v>
      </c>
      <c r="AL47" s="269"/>
    </row>
    <row r="48" spans="1:38">
      <c r="A48" s="922" t="s">
        <v>566</v>
      </c>
      <c r="B48" s="425">
        <v>27</v>
      </c>
      <c r="C48" s="425">
        <v>0</v>
      </c>
      <c r="D48" s="1011">
        <f t="shared" si="15"/>
        <v>0</v>
      </c>
      <c r="E48" s="425">
        <v>36</v>
      </c>
      <c r="F48" s="425">
        <v>0</v>
      </c>
      <c r="G48" s="1011">
        <f t="shared" si="16"/>
        <v>0</v>
      </c>
      <c r="H48" s="425">
        <v>47</v>
      </c>
      <c r="I48" s="444" t="s">
        <v>114</v>
      </c>
      <c r="J48" s="1011"/>
      <c r="K48" s="425">
        <v>41</v>
      </c>
      <c r="L48" s="444" t="s">
        <v>114</v>
      </c>
      <c r="M48" s="1011"/>
      <c r="N48" s="425">
        <v>47</v>
      </c>
      <c r="O48" s="444" t="s">
        <v>114</v>
      </c>
      <c r="P48" s="1011"/>
      <c r="Q48" s="425">
        <v>62</v>
      </c>
      <c r="R48" s="444" t="s">
        <v>114</v>
      </c>
      <c r="S48" s="1011"/>
      <c r="T48" s="425">
        <v>51</v>
      </c>
      <c r="U48" s="444" t="s">
        <v>114</v>
      </c>
      <c r="V48" s="1011"/>
      <c r="W48" s="425">
        <v>59</v>
      </c>
      <c r="X48" s="444" t="s">
        <v>114</v>
      </c>
      <c r="Y48" s="1011"/>
      <c r="Z48" s="425">
        <v>80</v>
      </c>
      <c r="AA48" s="444" t="s">
        <v>114</v>
      </c>
      <c r="AB48" s="1006"/>
      <c r="AC48" s="425">
        <v>65</v>
      </c>
      <c r="AD48" s="444" t="s">
        <v>114</v>
      </c>
      <c r="AE48" s="1006"/>
      <c r="AF48" s="492">
        <v>65</v>
      </c>
      <c r="AG48" s="444" t="s">
        <v>114</v>
      </c>
      <c r="AH48" s="1006"/>
      <c r="AI48" s="338">
        <v>66</v>
      </c>
      <c r="AJ48" s="444" t="s">
        <v>114</v>
      </c>
      <c r="AK48" s="1007"/>
      <c r="AL48" s="269"/>
    </row>
    <row r="49" spans="1:38">
      <c r="A49" s="926" t="s">
        <v>532</v>
      </c>
      <c r="B49" s="494">
        <v>0</v>
      </c>
      <c r="C49" s="436">
        <v>0</v>
      </c>
      <c r="D49" s="932"/>
      <c r="E49" s="436">
        <v>0</v>
      </c>
      <c r="F49" s="436">
        <v>0</v>
      </c>
      <c r="G49" s="932"/>
      <c r="H49" s="436">
        <v>0</v>
      </c>
      <c r="I49" s="436">
        <v>0</v>
      </c>
      <c r="J49" s="932"/>
      <c r="K49" s="436">
        <v>0</v>
      </c>
      <c r="L49" s="436">
        <v>0</v>
      </c>
      <c r="M49" s="932"/>
      <c r="N49" s="436">
        <v>0</v>
      </c>
      <c r="O49" s="436">
        <v>0</v>
      </c>
      <c r="P49" s="932"/>
      <c r="Q49" s="436">
        <v>0</v>
      </c>
      <c r="R49" s="436">
        <v>0</v>
      </c>
      <c r="S49" s="932"/>
      <c r="T49" s="436">
        <v>0</v>
      </c>
      <c r="U49" s="436">
        <v>0</v>
      </c>
      <c r="V49" s="932"/>
      <c r="W49" s="436">
        <v>0</v>
      </c>
      <c r="X49" s="436">
        <v>0</v>
      </c>
      <c r="Y49" s="932"/>
      <c r="Z49" s="436">
        <v>0</v>
      </c>
      <c r="AA49" s="436">
        <v>0</v>
      </c>
      <c r="AB49" s="1009"/>
      <c r="AC49" s="436">
        <v>0</v>
      </c>
      <c r="AD49" s="436">
        <v>0</v>
      </c>
      <c r="AE49" s="1009"/>
      <c r="AF49" s="494">
        <v>119</v>
      </c>
      <c r="AG49" s="436">
        <v>13</v>
      </c>
      <c r="AH49" s="1009">
        <f t="shared" si="25"/>
        <v>0.1092436974789916</v>
      </c>
      <c r="AI49" s="340">
        <v>279</v>
      </c>
      <c r="AJ49" s="339">
        <v>67</v>
      </c>
      <c r="AK49" s="1010">
        <f t="shared" si="26"/>
        <v>0.24014336917562723</v>
      </c>
      <c r="AL49" s="269"/>
    </row>
    <row r="50" spans="1:38" ht="14.5" thickBot="1">
      <c r="A50" s="331" t="s">
        <v>567</v>
      </c>
      <c r="B50" s="1017">
        <v>892</v>
      </c>
      <c r="C50" s="942">
        <v>136</v>
      </c>
      <c r="D50" s="1018">
        <f t="shared" si="15"/>
        <v>0.15246636771300448</v>
      </c>
      <c r="E50" s="942">
        <v>952</v>
      </c>
      <c r="F50" s="942">
        <v>116</v>
      </c>
      <c r="G50" s="1018">
        <f t="shared" si="16"/>
        <v>0.12184873949579832</v>
      </c>
      <c r="H50" s="942">
        <v>1036</v>
      </c>
      <c r="I50" s="942">
        <v>162</v>
      </c>
      <c r="J50" s="1018">
        <f t="shared" si="17"/>
        <v>0.15637065637065636</v>
      </c>
      <c r="K50" s="942">
        <v>1024</v>
      </c>
      <c r="L50" s="942">
        <v>143</v>
      </c>
      <c r="M50" s="1018">
        <f t="shared" si="18"/>
        <v>0.1396484375</v>
      </c>
      <c r="N50" s="942">
        <v>1080</v>
      </c>
      <c r="O50" s="942">
        <v>132</v>
      </c>
      <c r="P50" s="1018">
        <f t="shared" si="19"/>
        <v>0.12222222222222222</v>
      </c>
      <c r="Q50" s="942">
        <v>955</v>
      </c>
      <c r="R50" s="942">
        <v>130</v>
      </c>
      <c r="S50" s="1018">
        <f t="shared" si="20"/>
        <v>0.13612565445026178</v>
      </c>
      <c r="T50" s="942">
        <v>960</v>
      </c>
      <c r="U50" s="942">
        <v>146</v>
      </c>
      <c r="V50" s="1018">
        <f t="shared" si="21"/>
        <v>0.15208333333333332</v>
      </c>
      <c r="W50" s="942">
        <v>980</v>
      </c>
      <c r="X50" s="942">
        <v>139</v>
      </c>
      <c r="Y50" s="1018">
        <f t="shared" si="22"/>
        <v>0.14183673469387756</v>
      </c>
      <c r="Z50" s="942">
        <v>1037</v>
      </c>
      <c r="AA50" s="942">
        <v>163</v>
      </c>
      <c r="AB50" s="1020">
        <f t="shared" si="23"/>
        <v>0.15718418514946964</v>
      </c>
      <c r="AC50" s="942">
        <v>1153</v>
      </c>
      <c r="AD50" s="942">
        <v>191</v>
      </c>
      <c r="AE50" s="1020">
        <f>AD50/AC50</f>
        <v>0.16565481352992195</v>
      </c>
      <c r="AF50" s="1017">
        <v>1112</v>
      </c>
      <c r="AG50" s="942">
        <v>168</v>
      </c>
      <c r="AH50" s="1020">
        <f t="shared" si="25"/>
        <v>0.15107913669064749</v>
      </c>
      <c r="AI50" s="1494">
        <v>1116</v>
      </c>
      <c r="AJ50" s="1504">
        <v>163</v>
      </c>
      <c r="AK50" s="1021">
        <f t="shared" si="26"/>
        <v>0.14605734767025089</v>
      </c>
      <c r="AL50" s="269"/>
    </row>
    <row r="51" spans="1:38">
      <c r="A51" s="1496" t="s">
        <v>115</v>
      </c>
      <c r="B51" s="1506">
        <v>4354</v>
      </c>
      <c r="C51" s="1506">
        <v>744</v>
      </c>
      <c r="D51" s="1507">
        <f t="shared" si="15"/>
        <v>0.17087735415709693</v>
      </c>
      <c r="E51" s="1508">
        <v>4591</v>
      </c>
      <c r="F51" s="1506">
        <v>713</v>
      </c>
      <c r="G51" s="1507">
        <f t="shared" si="16"/>
        <v>0.15530385536920061</v>
      </c>
      <c r="H51" s="1508">
        <v>4797</v>
      </c>
      <c r="I51" s="1506">
        <v>783</v>
      </c>
      <c r="J51" s="1507">
        <f t="shared" si="17"/>
        <v>0.16322701688555347</v>
      </c>
      <c r="K51" s="1508">
        <v>4921</v>
      </c>
      <c r="L51" s="1506">
        <v>776</v>
      </c>
      <c r="M51" s="1507">
        <f t="shared" si="18"/>
        <v>0.15769152611257875</v>
      </c>
      <c r="N51" s="1508">
        <v>5086</v>
      </c>
      <c r="O51" s="1506">
        <v>746</v>
      </c>
      <c r="P51" s="1507">
        <f t="shared" si="19"/>
        <v>0.14667715296893433</v>
      </c>
      <c r="Q51" s="1508">
        <v>5283</v>
      </c>
      <c r="R51" s="1506">
        <v>843</v>
      </c>
      <c r="S51" s="1507">
        <f t="shared" si="20"/>
        <v>0.15956842703009655</v>
      </c>
      <c r="T51" s="1508">
        <v>5129</v>
      </c>
      <c r="U51" s="1506">
        <v>830</v>
      </c>
      <c r="V51" s="1507">
        <f t="shared" si="21"/>
        <v>0.16182491713784364</v>
      </c>
      <c r="W51" s="1508">
        <v>5333</v>
      </c>
      <c r="X51" s="1506">
        <v>869</v>
      </c>
      <c r="Y51" s="1507">
        <f t="shared" si="22"/>
        <v>0.1629476842302644</v>
      </c>
      <c r="Z51" s="1508">
        <v>5360</v>
      </c>
      <c r="AA51" s="1506">
        <v>855</v>
      </c>
      <c r="AB51" s="1510">
        <f t="shared" si="23"/>
        <v>0.15951492537313433</v>
      </c>
      <c r="AC51" s="1508">
        <v>5430</v>
      </c>
      <c r="AD51" s="1506">
        <v>931</v>
      </c>
      <c r="AE51" s="1510">
        <f t="shared" si="24"/>
        <v>0.1714548802946593</v>
      </c>
      <c r="AF51" s="1508">
        <v>5516</v>
      </c>
      <c r="AG51" s="1506">
        <v>964</v>
      </c>
      <c r="AH51" s="1511">
        <f t="shared" si="25"/>
        <v>0.17476432197244379</v>
      </c>
      <c r="AI51" s="1501">
        <v>5922</v>
      </c>
      <c r="AJ51" s="1512">
        <v>1014</v>
      </c>
      <c r="AK51" s="1513">
        <f t="shared" si="26"/>
        <v>0.171225937183384</v>
      </c>
      <c r="AL51" s="269"/>
    </row>
    <row r="52" spans="1:38">
      <c r="A52" s="3188" t="s">
        <v>189</v>
      </c>
      <c r="B52" s="3188"/>
      <c r="C52" s="3188"/>
      <c r="D52" s="3188"/>
      <c r="E52" s="3188"/>
      <c r="F52" s="3188"/>
      <c r="G52" s="3188"/>
      <c r="H52" s="3188"/>
      <c r="I52" s="3188"/>
      <c r="J52" s="3188"/>
      <c r="K52" s="3188"/>
      <c r="L52" s="3188"/>
      <c r="M52" s="3188"/>
      <c r="N52" s="3188"/>
      <c r="O52" s="3188"/>
      <c r="P52" s="3188"/>
      <c r="Q52" s="3188"/>
      <c r="R52" s="3188"/>
      <c r="S52" s="3188"/>
      <c r="T52" s="3188"/>
      <c r="U52" s="3188"/>
      <c r="V52" s="3188"/>
      <c r="W52" s="3188"/>
      <c r="X52" s="3188"/>
      <c r="Y52" s="3188"/>
      <c r="Z52" s="3188"/>
      <c r="AA52" s="3188"/>
      <c r="AB52" s="3188"/>
      <c r="AC52" s="3188"/>
      <c r="AD52" s="3188"/>
      <c r="AE52" s="3188"/>
      <c r="AF52" s="3188"/>
      <c r="AG52" s="3188"/>
      <c r="AH52" s="3188"/>
      <c r="AI52" s="3188"/>
      <c r="AJ52" s="3188"/>
      <c r="AK52" s="3188"/>
      <c r="AL52" s="269"/>
    </row>
    <row r="54" spans="1:38" ht="14" customHeight="1">
      <c r="A54" s="2780" t="s">
        <v>535</v>
      </c>
      <c r="B54" s="2780"/>
      <c r="C54" s="2780"/>
      <c r="D54" s="2780"/>
      <c r="E54" s="2780"/>
      <c r="F54" s="2780"/>
      <c r="G54" s="2780"/>
      <c r="H54" s="2780"/>
      <c r="I54" s="2780"/>
      <c r="J54" s="2780"/>
      <c r="K54" s="2780"/>
      <c r="L54" s="2780"/>
      <c r="M54" s="2780"/>
      <c r="N54" s="2780"/>
      <c r="O54" s="2780"/>
      <c r="P54" s="2780"/>
      <c r="Q54" s="2780"/>
      <c r="R54" s="2780"/>
      <c r="S54" s="2780"/>
      <c r="T54" s="2780"/>
      <c r="U54" s="2780"/>
      <c r="V54" s="2780"/>
      <c r="W54" s="2780"/>
      <c r="X54" s="2780"/>
      <c r="Y54" s="2780"/>
      <c r="Z54" s="2780"/>
      <c r="AA54" s="2780"/>
      <c r="AB54" s="2780"/>
      <c r="AC54" s="2780"/>
      <c r="AD54" s="2780"/>
      <c r="AE54" s="2780"/>
      <c r="AF54" s="2780"/>
      <c r="AG54" s="2780"/>
      <c r="AH54" s="2780"/>
    </row>
  </sheetData>
  <mergeCells count="57">
    <mergeCell ref="AJ5:AK5"/>
    <mergeCell ref="Q4:S4"/>
    <mergeCell ref="T4:V4"/>
    <mergeCell ref="A1:AK1"/>
    <mergeCell ref="B3:AK3"/>
    <mergeCell ref="AI4:AK4"/>
    <mergeCell ref="A3:A6"/>
    <mergeCell ref="B4:D4"/>
    <mergeCell ref="E4:G4"/>
    <mergeCell ref="H4:J4"/>
    <mergeCell ref="K4:M4"/>
    <mergeCell ref="W4:Y4"/>
    <mergeCell ref="Z4:AB4"/>
    <mergeCell ref="AC4:AE4"/>
    <mergeCell ref="AF4:AH4"/>
    <mergeCell ref="C5:D5"/>
    <mergeCell ref="F5:G5"/>
    <mergeCell ref="I5:J5"/>
    <mergeCell ref="L5:M5"/>
    <mergeCell ref="O5:P5"/>
    <mergeCell ref="R5:S5"/>
    <mergeCell ref="U5:V5"/>
    <mergeCell ref="X5:Y5"/>
    <mergeCell ref="AA5:AB5"/>
    <mergeCell ref="AD5:AE5"/>
    <mergeCell ref="AG5:AH5"/>
    <mergeCell ref="N4:P4"/>
    <mergeCell ref="A54:AH54"/>
    <mergeCell ref="U32:V32"/>
    <mergeCell ref="X32:Y32"/>
    <mergeCell ref="AA32:AB32"/>
    <mergeCell ref="AD32:AE32"/>
    <mergeCell ref="AG32:AH32"/>
    <mergeCell ref="A30:A33"/>
    <mergeCell ref="B31:D31"/>
    <mergeCell ref="E31:G31"/>
    <mergeCell ref="H31:J31"/>
    <mergeCell ref="K31:M31"/>
    <mergeCell ref="N31:P31"/>
    <mergeCell ref="Q31:S31"/>
    <mergeCell ref="T31:V31"/>
    <mergeCell ref="W31:Y31"/>
    <mergeCell ref="Z31:AB31"/>
    <mergeCell ref="A25:AK25"/>
    <mergeCell ref="B30:AK30"/>
    <mergeCell ref="AI31:AK31"/>
    <mergeCell ref="AJ32:AK32"/>
    <mergeCell ref="A27:AH27"/>
    <mergeCell ref="AC31:AE31"/>
    <mergeCell ref="AF31:AH31"/>
    <mergeCell ref="A52:AK52"/>
    <mergeCell ref="I32:J32"/>
    <mergeCell ref="L32:M32"/>
    <mergeCell ref="O32:P32"/>
    <mergeCell ref="R32:S32"/>
    <mergeCell ref="C32:D32"/>
    <mergeCell ref="F32:G3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0B06-FC0D-4F64-A896-EE6B2ED29AA9}">
  <dimension ref="A1:M60"/>
  <sheetViews>
    <sheetView workbookViewId="0">
      <selection sqref="A1:J1"/>
    </sheetView>
  </sheetViews>
  <sheetFormatPr defaultColWidth="9" defaultRowHeight="14"/>
  <cols>
    <col min="1" max="1" width="12.58203125" style="316" customWidth="1"/>
    <col min="2" max="9" width="10.58203125" style="270" customWidth="1"/>
    <col min="10" max="10" width="14.08203125" style="270" customWidth="1"/>
    <col min="11" max="11" width="9" style="270"/>
    <col min="12" max="12" width="9" style="269"/>
    <col min="13" max="16384" width="9" style="270"/>
  </cols>
  <sheetData>
    <row r="1" spans="1:13" ht="25">
      <c r="A1" s="2453" t="s">
        <v>1478</v>
      </c>
      <c r="B1" s="2453"/>
      <c r="C1" s="2453"/>
      <c r="D1" s="2453"/>
      <c r="E1" s="2453"/>
      <c r="F1" s="2453"/>
      <c r="G1" s="2453"/>
      <c r="H1" s="2453"/>
      <c r="I1" s="2453"/>
      <c r="J1" s="2453"/>
      <c r="K1" s="268"/>
    </row>
    <row r="3" spans="1:13" ht="17.5">
      <c r="A3" s="2597" t="s">
        <v>79</v>
      </c>
      <c r="B3" s="2594" t="s">
        <v>229</v>
      </c>
      <c r="C3" s="2483"/>
      <c r="D3" s="2483"/>
      <c r="E3" s="2483"/>
      <c r="F3" s="2483"/>
      <c r="G3" s="2483"/>
      <c r="H3" s="2483"/>
      <c r="I3" s="2483"/>
      <c r="J3" s="2484"/>
      <c r="L3" s="29"/>
    </row>
    <row r="4" spans="1:13" ht="32.5">
      <c r="A4" s="2598"/>
      <c r="B4" s="2527" t="s">
        <v>230</v>
      </c>
      <c r="C4" s="2489"/>
      <c r="D4" s="2527" t="s">
        <v>231</v>
      </c>
      <c r="E4" s="2489"/>
      <c r="F4" s="2527" t="s">
        <v>232</v>
      </c>
      <c r="G4" s="2489"/>
      <c r="H4" s="2527" t="s">
        <v>233</v>
      </c>
      <c r="I4" s="2489"/>
      <c r="J4" s="2595" t="s">
        <v>234</v>
      </c>
      <c r="K4" s="65"/>
      <c r="L4" s="49"/>
    </row>
    <row r="5" spans="1:13" s="405" customFormat="1" ht="17.5">
      <c r="A5" s="2599"/>
      <c r="B5" s="480" t="s">
        <v>99</v>
      </c>
      <c r="C5" s="48" t="s">
        <v>152</v>
      </c>
      <c r="D5" s="480" t="s">
        <v>99</v>
      </c>
      <c r="E5" s="48" t="s">
        <v>152</v>
      </c>
      <c r="F5" s="480" t="s">
        <v>99</v>
      </c>
      <c r="G5" s="48" t="s">
        <v>152</v>
      </c>
      <c r="H5" s="480" t="s">
        <v>99</v>
      </c>
      <c r="I5" s="48" t="s">
        <v>152</v>
      </c>
      <c r="J5" s="2596"/>
      <c r="L5" s="29"/>
    </row>
    <row r="6" spans="1:13">
      <c r="A6" s="92">
        <v>2000</v>
      </c>
      <c r="B6" s="481">
        <v>21</v>
      </c>
      <c r="C6" s="319">
        <f>B6/J6</f>
        <v>4.4652349564108015E-3</v>
      </c>
      <c r="D6" s="481">
        <v>3670</v>
      </c>
      <c r="E6" s="319">
        <f>D6/J6</f>
        <v>0.78035296619179251</v>
      </c>
      <c r="F6" s="481">
        <v>733</v>
      </c>
      <c r="G6" s="319">
        <f>F6/J6</f>
        <v>0.15585796300233892</v>
      </c>
      <c r="H6" s="481">
        <v>123</v>
      </c>
      <c r="I6" s="319">
        <f>H6/J6</f>
        <v>2.6153519030406122E-2</v>
      </c>
      <c r="J6" s="1706">
        <v>4703</v>
      </c>
      <c r="K6" s="269"/>
    </row>
    <row r="7" spans="1:13">
      <c r="A7" s="98">
        <v>2001</v>
      </c>
      <c r="B7" s="482">
        <v>28</v>
      </c>
      <c r="C7" s="324">
        <f t="shared" ref="C7:C27" si="0">B7/J7</f>
        <v>6.0658578856152513E-3</v>
      </c>
      <c r="D7" s="482">
        <v>3548</v>
      </c>
      <c r="E7" s="324">
        <f t="shared" ref="E7:E27" si="1">D7/J7</f>
        <v>0.76863084922010394</v>
      </c>
      <c r="F7" s="482">
        <v>724</v>
      </c>
      <c r="G7" s="324">
        <f t="shared" ref="G7:G27" si="2">F7/J7</f>
        <v>0.15684575389948008</v>
      </c>
      <c r="H7" s="482">
        <v>156</v>
      </c>
      <c r="I7" s="324">
        <f t="shared" ref="I7:I27" si="3">H7/J7</f>
        <v>3.3795493934142114E-2</v>
      </c>
      <c r="J7" s="1707">
        <v>4616</v>
      </c>
      <c r="K7" s="269"/>
      <c r="L7" s="483"/>
      <c r="M7" s="484"/>
    </row>
    <row r="8" spans="1:13">
      <c r="A8" s="92">
        <v>2002</v>
      </c>
      <c r="B8" s="481">
        <v>42</v>
      </c>
      <c r="C8" s="319">
        <f t="shared" si="0"/>
        <v>8.8532883642495792E-3</v>
      </c>
      <c r="D8" s="481">
        <v>3589</v>
      </c>
      <c r="E8" s="319">
        <f t="shared" si="1"/>
        <v>0.75653456998313662</v>
      </c>
      <c r="F8" s="481">
        <v>822</v>
      </c>
      <c r="G8" s="319">
        <f t="shared" si="2"/>
        <v>0.17327150084317033</v>
      </c>
      <c r="H8" s="481">
        <v>166</v>
      </c>
      <c r="I8" s="319">
        <f t="shared" si="3"/>
        <v>3.499156829679595E-2</v>
      </c>
      <c r="J8" s="1706">
        <v>4744</v>
      </c>
      <c r="K8" s="269"/>
    </row>
    <row r="9" spans="1:13">
      <c r="A9" s="98">
        <v>2003</v>
      </c>
      <c r="B9" s="482">
        <v>36</v>
      </c>
      <c r="C9" s="324">
        <f t="shared" si="0"/>
        <v>7.3876462138313158E-3</v>
      </c>
      <c r="D9" s="482">
        <v>3646</v>
      </c>
      <c r="E9" s="324">
        <f t="shared" si="1"/>
        <v>0.74820439154524931</v>
      </c>
      <c r="F9" s="482">
        <v>870</v>
      </c>
      <c r="G9" s="324">
        <f t="shared" si="2"/>
        <v>0.17853478350092344</v>
      </c>
      <c r="H9" s="482">
        <v>170</v>
      </c>
      <c r="I9" s="324">
        <f t="shared" si="3"/>
        <v>3.4886107120870098E-2</v>
      </c>
      <c r="J9" s="1707">
        <v>4873</v>
      </c>
      <c r="K9" s="269"/>
    </row>
    <row r="10" spans="1:13">
      <c r="A10" s="92">
        <v>2004</v>
      </c>
      <c r="B10" s="481">
        <v>36</v>
      </c>
      <c r="C10" s="319">
        <f t="shared" si="0"/>
        <v>7.1584808112944917E-3</v>
      </c>
      <c r="D10" s="481">
        <v>3695</v>
      </c>
      <c r="E10" s="319">
        <f t="shared" si="1"/>
        <v>0.7347385166036986</v>
      </c>
      <c r="F10" s="481">
        <v>938</v>
      </c>
      <c r="G10" s="319">
        <f t="shared" si="2"/>
        <v>0.18651819447206203</v>
      </c>
      <c r="H10" s="481">
        <v>169</v>
      </c>
      <c r="I10" s="319">
        <f t="shared" si="3"/>
        <v>3.3605090475243585E-2</v>
      </c>
      <c r="J10" s="1706">
        <v>5029</v>
      </c>
      <c r="K10" s="269"/>
    </row>
    <row r="11" spans="1:13">
      <c r="A11" s="98">
        <v>2005</v>
      </c>
      <c r="B11" s="482">
        <v>51</v>
      </c>
      <c r="C11" s="324">
        <f t="shared" si="0"/>
        <v>1.0061156046557506E-2</v>
      </c>
      <c r="D11" s="482">
        <v>3828</v>
      </c>
      <c r="E11" s="324">
        <f t="shared" si="1"/>
        <v>0.75517853620043396</v>
      </c>
      <c r="F11" s="482">
        <v>872</v>
      </c>
      <c r="G11" s="324">
        <f t="shared" si="2"/>
        <v>0.17202604063917931</v>
      </c>
      <c r="H11" s="482">
        <v>139</v>
      </c>
      <c r="I11" s="324">
        <f t="shared" si="3"/>
        <v>2.7421582166107714E-2</v>
      </c>
      <c r="J11" s="1707">
        <v>5069</v>
      </c>
      <c r="K11" s="269"/>
    </row>
    <row r="12" spans="1:13">
      <c r="A12" s="92">
        <v>2006</v>
      </c>
      <c r="B12" s="481">
        <v>45</v>
      </c>
      <c r="C12" s="319">
        <f t="shared" si="0"/>
        <v>8.6939721792890258E-3</v>
      </c>
      <c r="D12" s="481">
        <v>3873</v>
      </c>
      <c r="E12" s="319">
        <f t="shared" si="1"/>
        <v>0.74826120556414222</v>
      </c>
      <c r="F12" s="481">
        <v>890</v>
      </c>
      <c r="G12" s="319">
        <f t="shared" si="2"/>
        <v>0.17194744976816073</v>
      </c>
      <c r="H12" s="481">
        <v>146</v>
      </c>
      <c r="I12" s="319">
        <f t="shared" si="3"/>
        <v>2.8207109737248839E-2</v>
      </c>
      <c r="J12" s="1706">
        <v>5176</v>
      </c>
      <c r="K12" s="269"/>
    </row>
    <row r="13" spans="1:13">
      <c r="A13" s="98">
        <v>2007</v>
      </c>
      <c r="B13" s="482">
        <v>32</v>
      </c>
      <c r="C13" s="324">
        <f t="shared" si="0"/>
        <v>6.0583112457402496E-3</v>
      </c>
      <c r="D13" s="482">
        <v>3933</v>
      </c>
      <c r="E13" s="324">
        <f t="shared" si="1"/>
        <v>0.74460431654676262</v>
      </c>
      <c r="F13" s="482">
        <v>947</v>
      </c>
      <c r="G13" s="324">
        <f t="shared" si="2"/>
        <v>0.17928814842862553</v>
      </c>
      <c r="H13" s="482">
        <v>152</v>
      </c>
      <c r="I13" s="324">
        <f t="shared" si="3"/>
        <v>2.8776978417266189E-2</v>
      </c>
      <c r="J13" s="1707">
        <v>5282</v>
      </c>
      <c r="K13" s="269"/>
    </row>
    <row r="14" spans="1:13">
      <c r="A14" s="92">
        <v>2008</v>
      </c>
      <c r="B14" s="481">
        <v>24</v>
      </c>
      <c r="C14" s="319">
        <f t="shared" si="0"/>
        <v>4.4692737430167594E-3</v>
      </c>
      <c r="D14" s="481">
        <v>4123</v>
      </c>
      <c r="E14" s="319">
        <f t="shared" si="1"/>
        <v>0.76778398510242085</v>
      </c>
      <c r="F14" s="481">
        <v>839</v>
      </c>
      <c r="G14" s="319">
        <f t="shared" si="2"/>
        <v>0.15623836126629423</v>
      </c>
      <c r="H14" s="481">
        <v>137</v>
      </c>
      <c r="I14" s="319">
        <f t="shared" si="3"/>
        <v>2.5512104283054005E-2</v>
      </c>
      <c r="J14" s="1706">
        <v>5370</v>
      </c>
      <c r="K14" s="269"/>
    </row>
    <row r="15" spans="1:13">
      <c r="A15" s="98">
        <v>2009</v>
      </c>
      <c r="B15" s="482">
        <v>25</v>
      </c>
      <c r="C15" s="324">
        <f t="shared" si="0"/>
        <v>4.6563605885639788E-3</v>
      </c>
      <c r="D15" s="482">
        <v>4041</v>
      </c>
      <c r="E15" s="324">
        <f t="shared" si="1"/>
        <v>0.7526541255354815</v>
      </c>
      <c r="F15" s="482">
        <v>808</v>
      </c>
      <c r="G15" s="324">
        <f t="shared" si="2"/>
        <v>0.15049357422238779</v>
      </c>
      <c r="H15" s="482">
        <v>135</v>
      </c>
      <c r="I15" s="324">
        <f t="shared" si="3"/>
        <v>2.5144347178245482E-2</v>
      </c>
      <c r="J15" s="1707">
        <v>5369</v>
      </c>
      <c r="K15" s="269"/>
    </row>
    <row r="16" spans="1:13">
      <c r="A16" s="92">
        <v>2010</v>
      </c>
      <c r="B16" s="481">
        <v>29</v>
      </c>
      <c r="C16" s="319">
        <f t="shared" si="0"/>
        <v>5.6795926361143754E-3</v>
      </c>
      <c r="D16" s="481">
        <v>3908</v>
      </c>
      <c r="E16" s="319">
        <f t="shared" si="1"/>
        <v>0.76537406972189581</v>
      </c>
      <c r="F16" s="481">
        <v>654</v>
      </c>
      <c r="G16" s="319">
        <f t="shared" si="2"/>
        <v>0.12808460634547592</v>
      </c>
      <c r="H16" s="481">
        <v>115</v>
      </c>
      <c r="I16" s="319">
        <f t="shared" si="3"/>
        <v>2.2522522522522521E-2</v>
      </c>
      <c r="J16" s="1706">
        <v>5106</v>
      </c>
      <c r="K16" s="269"/>
    </row>
    <row r="17" spans="1:11">
      <c r="A17" s="98">
        <v>2011</v>
      </c>
      <c r="B17" s="482">
        <v>25</v>
      </c>
      <c r="C17" s="324">
        <f t="shared" si="0"/>
        <v>4.8828125E-3</v>
      </c>
      <c r="D17" s="482">
        <v>4046</v>
      </c>
      <c r="E17" s="324">
        <f t="shared" si="1"/>
        <v>0.79023437500000004</v>
      </c>
      <c r="F17" s="482">
        <v>643</v>
      </c>
      <c r="G17" s="324">
        <f t="shared" si="2"/>
        <v>0.12558593749999999</v>
      </c>
      <c r="H17" s="482">
        <v>137</v>
      </c>
      <c r="I17" s="324">
        <f t="shared" si="3"/>
        <v>2.6757812499999999E-2</v>
      </c>
      <c r="J17" s="1707">
        <v>5120</v>
      </c>
      <c r="K17" s="269"/>
    </row>
    <row r="18" spans="1:11">
      <c r="A18" s="92">
        <v>2012</v>
      </c>
      <c r="B18" s="481">
        <v>26</v>
      </c>
      <c r="C18" s="319">
        <f t="shared" si="0"/>
        <v>5.1659050268229685E-3</v>
      </c>
      <c r="D18" s="481">
        <v>4128</v>
      </c>
      <c r="E18" s="319">
        <f t="shared" si="1"/>
        <v>0.82018676733558515</v>
      </c>
      <c r="F18" s="481">
        <v>619</v>
      </c>
      <c r="G18" s="319">
        <f t="shared" si="2"/>
        <v>0.12298827736936221</v>
      </c>
      <c r="H18" s="481">
        <v>156</v>
      </c>
      <c r="I18" s="319">
        <f t="shared" si="3"/>
        <v>3.0995430160937809E-2</v>
      </c>
      <c r="J18" s="1706">
        <v>5033</v>
      </c>
      <c r="K18" s="269"/>
    </row>
    <row r="19" spans="1:11" ht="14.5" thickBot="1">
      <c r="A19" s="485">
        <v>2013</v>
      </c>
      <c r="B19" s="486">
        <v>27</v>
      </c>
      <c r="C19" s="487">
        <f t="shared" si="0"/>
        <v>5.3296486379786814E-3</v>
      </c>
      <c r="D19" s="486">
        <v>4141</v>
      </c>
      <c r="E19" s="487">
        <f t="shared" si="1"/>
        <v>0.81741018555073031</v>
      </c>
      <c r="F19" s="486">
        <v>608</v>
      </c>
      <c r="G19" s="487">
        <f t="shared" si="2"/>
        <v>0.12001579155151994</v>
      </c>
      <c r="H19" s="486">
        <v>127</v>
      </c>
      <c r="I19" s="487">
        <f t="shared" si="3"/>
        <v>2.5069088037899725E-2</v>
      </c>
      <c r="J19" s="1791">
        <v>5066</v>
      </c>
      <c r="K19" s="269"/>
    </row>
    <row r="20" spans="1:11">
      <c r="A20" s="453">
        <v>2014</v>
      </c>
      <c r="B20" s="434">
        <v>37</v>
      </c>
      <c r="C20" s="489">
        <f t="shared" si="0"/>
        <v>7.7829196466133784E-3</v>
      </c>
      <c r="D20" s="434">
        <v>3096</v>
      </c>
      <c r="E20" s="489">
        <f t="shared" si="1"/>
        <v>0.65124106015986538</v>
      </c>
      <c r="F20" s="434">
        <v>992</v>
      </c>
      <c r="G20" s="489">
        <f t="shared" si="2"/>
        <v>0.20866638620109382</v>
      </c>
      <c r="H20" s="434">
        <v>296</v>
      </c>
      <c r="I20" s="489">
        <f t="shared" si="3"/>
        <v>6.2263357172907027E-2</v>
      </c>
      <c r="J20" s="1792">
        <v>4754</v>
      </c>
      <c r="K20" s="269"/>
    </row>
    <row r="21" spans="1:11">
      <c r="A21" s="98">
        <v>2015</v>
      </c>
      <c r="B21" s="438">
        <v>33</v>
      </c>
      <c r="C21" s="324">
        <f t="shared" si="0"/>
        <v>6.8507369732198464E-3</v>
      </c>
      <c r="D21" s="438">
        <v>3160</v>
      </c>
      <c r="E21" s="324">
        <f t="shared" si="1"/>
        <v>0.65600996470832473</v>
      </c>
      <c r="F21" s="438">
        <v>1091</v>
      </c>
      <c r="G21" s="324">
        <f t="shared" si="2"/>
        <v>0.22648951629645006</v>
      </c>
      <c r="H21" s="438">
        <v>270</v>
      </c>
      <c r="I21" s="324">
        <f t="shared" si="3"/>
        <v>5.60514843263442E-2</v>
      </c>
      <c r="J21" s="438">
        <v>4817</v>
      </c>
      <c r="K21" s="269"/>
    </row>
    <row r="22" spans="1:11">
      <c r="A22" s="92">
        <v>2016</v>
      </c>
      <c r="B22" s="434">
        <v>61</v>
      </c>
      <c r="C22" s="319">
        <f t="shared" si="0"/>
        <v>1.3034188034188035E-2</v>
      </c>
      <c r="D22" s="434">
        <v>3130</v>
      </c>
      <c r="E22" s="319">
        <f t="shared" si="1"/>
        <v>0.66880341880341876</v>
      </c>
      <c r="F22" s="434">
        <v>1027</v>
      </c>
      <c r="G22" s="319">
        <f t="shared" si="2"/>
        <v>0.21944444444444444</v>
      </c>
      <c r="H22" s="434">
        <v>265</v>
      </c>
      <c r="I22" s="319">
        <f t="shared" si="3"/>
        <v>5.6623931623931624E-2</v>
      </c>
      <c r="J22" s="434">
        <v>4680</v>
      </c>
      <c r="K22" s="269"/>
    </row>
    <row r="23" spans="1:11">
      <c r="A23" s="322">
        <v>2017</v>
      </c>
      <c r="B23" s="438">
        <v>152</v>
      </c>
      <c r="C23" s="324">
        <f t="shared" si="0"/>
        <v>3.3093838449814936E-2</v>
      </c>
      <c r="D23" s="438">
        <v>2973</v>
      </c>
      <c r="E23" s="324">
        <f t="shared" si="1"/>
        <v>0.64728935336381455</v>
      </c>
      <c r="F23" s="438">
        <v>942</v>
      </c>
      <c r="G23" s="324">
        <f t="shared" si="2"/>
        <v>0.20509470934030047</v>
      </c>
      <c r="H23" s="438">
        <v>288</v>
      </c>
      <c r="I23" s="324">
        <f t="shared" si="3"/>
        <v>6.2704114957544091E-2</v>
      </c>
      <c r="J23" s="438">
        <v>4593</v>
      </c>
      <c r="K23" s="269"/>
    </row>
    <row r="24" spans="1:11">
      <c r="A24" s="60">
        <v>2018</v>
      </c>
      <c r="B24" s="434">
        <v>171</v>
      </c>
      <c r="C24" s="319">
        <f t="shared" si="0"/>
        <v>3.816112474893997E-2</v>
      </c>
      <c r="D24" s="434">
        <v>2807</v>
      </c>
      <c r="E24" s="319">
        <f t="shared" si="1"/>
        <v>0.62642267351037717</v>
      </c>
      <c r="F24" s="434">
        <v>1022</v>
      </c>
      <c r="G24" s="319">
        <f t="shared" si="2"/>
        <v>0.22807409060477571</v>
      </c>
      <c r="H24" s="434">
        <v>299</v>
      </c>
      <c r="I24" s="319">
        <f t="shared" si="3"/>
        <v>6.6726177192590941E-2</v>
      </c>
      <c r="J24" s="434">
        <v>4481</v>
      </c>
      <c r="K24" s="269"/>
    </row>
    <row r="25" spans="1:11">
      <c r="A25" s="73">
        <v>2019</v>
      </c>
      <c r="B25" s="438">
        <v>260</v>
      </c>
      <c r="C25" s="324">
        <f t="shared" si="0"/>
        <v>5.8440098898628903E-2</v>
      </c>
      <c r="D25" s="438">
        <v>2664</v>
      </c>
      <c r="E25" s="324">
        <f t="shared" si="1"/>
        <v>0.59878624409979775</v>
      </c>
      <c r="F25" s="438">
        <v>936</v>
      </c>
      <c r="G25" s="324">
        <f t="shared" si="2"/>
        <v>0.21038435603506406</v>
      </c>
      <c r="H25" s="438">
        <v>238</v>
      </c>
      <c r="I25" s="324">
        <f t="shared" si="3"/>
        <v>5.3495167453360304E-2</v>
      </c>
      <c r="J25" s="438">
        <v>4449</v>
      </c>
      <c r="K25" s="269"/>
    </row>
    <row r="26" spans="1:11">
      <c r="A26" s="60">
        <v>2020</v>
      </c>
      <c r="B26" s="434">
        <v>247</v>
      </c>
      <c r="C26" s="319">
        <f t="shared" si="0"/>
        <v>5.8893657606103961E-2</v>
      </c>
      <c r="D26" s="434">
        <v>2494</v>
      </c>
      <c r="E26" s="319">
        <f t="shared" si="1"/>
        <v>0.59465903671912257</v>
      </c>
      <c r="F26" s="434">
        <v>895</v>
      </c>
      <c r="G26" s="319">
        <f t="shared" si="2"/>
        <v>0.21340009537434429</v>
      </c>
      <c r="H26" s="434">
        <v>231</v>
      </c>
      <c r="I26" s="1685">
        <f t="shared" si="3"/>
        <v>5.5078683834048639E-2</v>
      </c>
      <c r="J26" s="434">
        <v>4194</v>
      </c>
      <c r="K26" s="269"/>
    </row>
    <row r="27" spans="1:11">
      <c r="A27" s="803">
        <v>2021</v>
      </c>
      <c r="B27" s="438">
        <v>255</v>
      </c>
      <c r="C27" s="324">
        <f t="shared" si="0"/>
        <v>5.8192606115928802E-2</v>
      </c>
      <c r="D27" s="438">
        <v>2443</v>
      </c>
      <c r="E27" s="324">
        <f t="shared" si="1"/>
        <v>0.55750798722044725</v>
      </c>
      <c r="F27" s="438">
        <v>1008</v>
      </c>
      <c r="G27" s="324">
        <f t="shared" si="2"/>
        <v>0.23003194888178913</v>
      </c>
      <c r="H27" s="438">
        <v>267</v>
      </c>
      <c r="I27" s="1793">
        <f t="shared" si="3"/>
        <v>6.0931081697854862E-2</v>
      </c>
      <c r="J27" s="438">
        <v>4382</v>
      </c>
      <c r="K27" s="269"/>
    </row>
    <row r="28" spans="1:11" ht="37.5" customHeight="1">
      <c r="A28" s="2588" t="s">
        <v>36</v>
      </c>
      <c r="B28" s="2589"/>
      <c r="C28" s="2589"/>
      <c r="D28" s="2589"/>
      <c r="E28" s="2589"/>
      <c r="F28" s="2589"/>
      <c r="G28" s="2589"/>
      <c r="H28" s="2589"/>
      <c r="I28" s="2589"/>
      <c r="J28" s="2590"/>
    </row>
    <row r="30" spans="1:11">
      <c r="A30" s="2464" t="s">
        <v>87</v>
      </c>
      <c r="B30" s="2464"/>
      <c r="C30" s="2464"/>
      <c r="D30" s="2464"/>
      <c r="E30" s="2464"/>
      <c r="F30" s="2464"/>
      <c r="G30" s="2464"/>
      <c r="H30" s="2464"/>
      <c r="I30" s="2464"/>
      <c r="J30" s="2464"/>
    </row>
    <row r="33" spans="1:12" ht="17.5">
      <c r="A33" s="2591" t="s">
        <v>79</v>
      </c>
      <c r="B33" s="2594" t="s">
        <v>235</v>
      </c>
      <c r="C33" s="2483"/>
      <c r="D33" s="2483"/>
      <c r="E33" s="2483"/>
      <c r="F33" s="2483"/>
      <c r="G33" s="2483"/>
      <c r="H33" s="2483"/>
      <c r="I33" s="2483"/>
      <c r="J33" s="2484"/>
      <c r="L33" s="29"/>
    </row>
    <row r="34" spans="1:12" ht="32.5">
      <c r="A34" s="2592"/>
      <c r="B34" s="2527" t="s">
        <v>230</v>
      </c>
      <c r="C34" s="2489"/>
      <c r="D34" s="2527" t="s">
        <v>231</v>
      </c>
      <c r="E34" s="2489"/>
      <c r="F34" s="2527" t="s">
        <v>232</v>
      </c>
      <c r="G34" s="2489"/>
      <c r="H34" s="2527" t="s">
        <v>233</v>
      </c>
      <c r="I34" s="2489"/>
      <c r="J34" s="2595" t="s">
        <v>236</v>
      </c>
      <c r="L34" s="65"/>
    </row>
    <row r="35" spans="1:12" s="405" customFormat="1" ht="17.5">
      <c r="A35" s="2593"/>
      <c r="B35" s="480" t="s">
        <v>99</v>
      </c>
      <c r="C35" s="48" t="s">
        <v>152</v>
      </c>
      <c r="D35" s="480" t="s">
        <v>99</v>
      </c>
      <c r="E35" s="48" t="s">
        <v>152</v>
      </c>
      <c r="F35" s="480" t="s">
        <v>99</v>
      </c>
      <c r="G35" s="48" t="s">
        <v>152</v>
      </c>
      <c r="H35" s="480" t="s">
        <v>99</v>
      </c>
      <c r="I35" s="48" t="s">
        <v>152</v>
      </c>
      <c r="J35" s="2596"/>
      <c r="L35" s="29"/>
    </row>
    <row r="36" spans="1:12">
      <c r="A36" s="92">
        <v>2000</v>
      </c>
      <c r="B36" s="481">
        <v>63</v>
      </c>
      <c r="C36" s="319">
        <f>B36/J36</f>
        <v>3.5985605757696921E-3</v>
      </c>
      <c r="D36" s="481">
        <v>14709</v>
      </c>
      <c r="E36" s="319">
        <f>D36/J36</f>
        <v>0.84017821442851426</v>
      </c>
      <c r="F36" s="481">
        <v>1980</v>
      </c>
      <c r="G36" s="319">
        <f>F36/J36</f>
        <v>0.1130976180956189</v>
      </c>
      <c r="H36" s="481">
        <v>387</v>
      </c>
      <c r="I36" s="319">
        <f>H36/J36</f>
        <v>2.2105443536870967E-2</v>
      </c>
      <c r="J36" s="51">
        <v>17507</v>
      </c>
      <c r="K36" s="417"/>
    </row>
    <row r="37" spans="1:12">
      <c r="A37" s="98">
        <v>2001</v>
      </c>
      <c r="B37" s="482">
        <v>70</v>
      </c>
      <c r="C37" s="324">
        <f t="shared" ref="C37:C57" si="4">B37/J37</f>
        <v>4.1072581118347705E-3</v>
      </c>
      <c r="D37" s="482">
        <v>14049</v>
      </c>
      <c r="E37" s="324">
        <f t="shared" ref="E37:E57" si="5">D37/J37</f>
        <v>0.82432670304523847</v>
      </c>
      <c r="F37" s="482">
        <v>2001</v>
      </c>
      <c r="G37" s="324">
        <f t="shared" ref="G37:G57" si="6">F37/J37</f>
        <v>0.11740890688259109</v>
      </c>
      <c r="H37" s="482">
        <v>486</v>
      </c>
      <c r="I37" s="324">
        <f t="shared" ref="I37:I57" si="7">H37/J37</f>
        <v>2.8516106319309981E-2</v>
      </c>
      <c r="J37" s="56">
        <v>17043</v>
      </c>
      <c r="K37" s="417"/>
    </row>
    <row r="38" spans="1:12">
      <c r="A38" s="92">
        <v>2002</v>
      </c>
      <c r="B38" s="481">
        <v>114</v>
      </c>
      <c r="C38" s="319">
        <f t="shared" si="4"/>
        <v>6.5344491573999771E-3</v>
      </c>
      <c r="D38" s="481">
        <v>14349</v>
      </c>
      <c r="E38" s="319">
        <f t="shared" si="5"/>
        <v>0.822480797890634</v>
      </c>
      <c r="F38" s="481">
        <v>2156</v>
      </c>
      <c r="G38" s="319">
        <f t="shared" si="6"/>
        <v>0.1235813366960908</v>
      </c>
      <c r="H38" s="481">
        <v>467</v>
      </c>
      <c r="I38" s="319">
        <f t="shared" si="7"/>
        <v>2.6768313653559556E-2</v>
      </c>
      <c r="J38" s="51">
        <v>17446</v>
      </c>
      <c r="K38" s="417"/>
    </row>
    <row r="39" spans="1:12">
      <c r="A39" s="98">
        <v>2003</v>
      </c>
      <c r="B39" s="482">
        <v>105</v>
      </c>
      <c r="C39" s="324">
        <f t="shared" si="4"/>
        <v>5.8133097109954604E-3</v>
      </c>
      <c r="D39" s="482">
        <v>14570</v>
      </c>
      <c r="E39" s="324">
        <f t="shared" si="5"/>
        <v>0.80666592846860807</v>
      </c>
      <c r="F39" s="482">
        <v>2449</v>
      </c>
      <c r="G39" s="324">
        <f t="shared" si="6"/>
        <v>0.13558852840217031</v>
      </c>
      <c r="H39" s="482">
        <v>538</v>
      </c>
      <c r="I39" s="324">
        <f t="shared" si="7"/>
        <v>2.9786291662052929E-2</v>
      </c>
      <c r="J39" s="56">
        <v>18062</v>
      </c>
      <c r="K39" s="417"/>
    </row>
    <row r="40" spans="1:12">
      <c r="A40" s="92">
        <v>2004</v>
      </c>
      <c r="B40" s="481">
        <v>113</v>
      </c>
      <c r="C40" s="319">
        <f t="shared" si="4"/>
        <v>6.1958548086412987E-3</v>
      </c>
      <c r="D40" s="481">
        <v>14449</v>
      </c>
      <c r="E40" s="319">
        <f t="shared" si="5"/>
        <v>0.79224695690316915</v>
      </c>
      <c r="F40" s="481">
        <v>2573</v>
      </c>
      <c r="G40" s="319">
        <f t="shared" si="6"/>
        <v>0.14107906568702708</v>
      </c>
      <c r="H40" s="481">
        <v>531</v>
      </c>
      <c r="I40" s="319">
        <f t="shared" si="7"/>
        <v>2.9115034543261323E-2</v>
      </c>
      <c r="J40" s="51">
        <v>18238</v>
      </c>
      <c r="K40" s="417"/>
    </row>
    <row r="41" spans="1:12">
      <c r="A41" s="98">
        <v>2005</v>
      </c>
      <c r="B41" s="482">
        <v>133</v>
      </c>
      <c r="C41" s="324">
        <f t="shared" si="4"/>
        <v>7.438062748168447E-3</v>
      </c>
      <c r="D41" s="482">
        <v>14183</v>
      </c>
      <c r="E41" s="324">
        <f t="shared" si="5"/>
        <v>0.79318830043062472</v>
      </c>
      <c r="F41" s="482">
        <v>2599</v>
      </c>
      <c r="G41" s="324">
        <f t="shared" si="6"/>
        <v>0.1453498126502992</v>
      </c>
      <c r="H41" s="482">
        <v>486</v>
      </c>
      <c r="I41" s="324">
        <f t="shared" si="7"/>
        <v>2.7179687936916278E-2</v>
      </c>
      <c r="J41" s="56">
        <v>17881</v>
      </c>
      <c r="K41" s="417"/>
    </row>
    <row r="42" spans="1:12">
      <c r="A42" s="92">
        <v>2006</v>
      </c>
      <c r="B42" s="481">
        <v>144</v>
      </c>
      <c r="C42" s="319">
        <f t="shared" si="4"/>
        <v>7.608178792201617E-3</v>
      </c>
      <c r="D42" s="481">
        <v>15003</v>
      </c>
      <c r="E42" s="319">
        <f t="shared" si="5"/>
        <v>0.792677127912506</v>
      </c>
      <c r="F42" s="481">
        <v>2677</v>
      </c>
      <c r="G42" s="319">
        <f t="shared" si="6"/>
        <v>0.14143815713002589</v>
      </c>
      <c r="H42" s="481">
        <v>517</v>
      </c>
      <c r="I42" s="319">
        <f t="shared" si="7"/>
        <v>2.7315475247001637E-2</v>
      </c>
      <c r="J42" s="51">
        <v>18927</v>
      </c>
      <c r="K42" s="417"/>
    </row>
    <row r="43" spans="1:12">
      <c r="A43" s="98">
        <v>2007</v>
      </c>
      <c r="B43" s="482">
        <v>129</v>
      </c>
      <c r="C43" s="324">
        <f t="shared" si="4"/>
        <v>6.7610062893081763E-3</v>
      </c>
      <c r="D43" s="482">
        <v>14914</v>
      </c>
      <c r="E43" s="324">
        <f t="shared" si="5"/>
        <v>0.7816561844863732</v>
      </c>
      <c r="F43" s="482">
        <v>2857</v>
      </c>
      <c r="G43" s="324">
        <f t="shared" si="6"/>
        <v>0.14973794549266248</v>
      </c>
      <c r="H43" s="482">
        <v>585</v>
      </c>
      <c r="I43" s="324">
        <f t="shared" si="7"/>
        <v>3.0660377358490566E-2</v>
      </c>
      <c r="J43" s="56">
        <v>19080</v>
      </c>
      <c r="K43" s="417"/>
    </row>
    <row r="44" spans="1:12">
      <c r="A44" s="92">
        <v>2008</v>
      </c>
      <c r="B44" s="481">
        <v>98</v>
      </c>
      <c r="C44" s="319">
        <f t="shared" si="4"/>
        <v>5.0471236545295362E-3</v>
      </c>
      <c r="D44" s="481">
        <v>15550</v>
      </c>
      <c r="E44" s="319">
        <f t="shared" si="5"/>
        <v>0.80084462069320694</v>
      </c>
      <c r="F44" s="481">
        <v>2618</v>
      </c>
      <c r="G44" s="319">
        <f t="shared" si="6"/>
        <v>0.1348303033424319</v>
      </c>
      <c r="H44" s="481">
        <v>486</v>
      </c>
      <c r="I44" s="319">
        <f t="shared" si="7"/>
        <v>2.5029613225524026E-2</v>
      </c>
      <c r="J44" s="51">
        <v>19417</v>
      </c>
      <c r="K44" s="417"/>
    </row>
    <row r="45" spans="1:12">
      <c r="A45" s="98">
        <v>2009</v>
      </c>
      <c r="B45" s="482">
        <v>97</v>
      </c>
      <c r="C45" s="324">
        <f t="shared" si="4"/>
        <v>5.1478002441224862E-3</v>
      </c>
      <c r="D45" s="482">
        <v>14886</v>
      </c>
      <c r="E45" s="324">
        <f t="shared" si="5"/>
        <v>0.79000159210316834</v>
      </c>
      <c r="F45" s="482">
        <v>2368</v>
      </c>
      <c r="G45" s="324">
        <f t="shared" si="6"/>
        <v>0.12567001008332007</v>
      </c>
      <c r="H45" s="482">
        <v>517</v>
      </c>
      <c r="I45" s="324">
        <f t="shared" si="7"/>
        <v>2.7437244600116754E-2</v>
      </c>
      <c r="J45" s="56">
        <v>18843</v>
      </c>
      <c r="K45" s="417"/>
    </row>
    <row r="46" spans="1:12">
      <c r="A46" s="92">
        <v>2010</v>
      </c>
      <c r="B46" s="481">
        <v>95</v>
      </c>
      <c r="C46" s="319">
        <f t="shared" si="4"/>
        <v>5.0237969328397677E-3</v>
      </c>
      <c r="D46" s="481">
        <v>14921</v>
      </c>
      <c r="E46" s="319">
        <f t="shared" si="5"/>
        <v>0.78905341089370706</v>
      </c>
      <c r="F46" s="481">
        <v>2118</v>
      </c>
      <c r="G46" s="319">
        <f t="shared" si="6"/>
        <v>0.11200423056583818</v>
      </c>
      <c r="H46" s="481">
        <v>462</v>
      </c>
      <c r="I46" s="319">
        <f t="shared" si="7"/>
        <v>2.4431517715494448E-2</v>
      </c>
      <c r="J46" s="51">
        <v>18910</v>
      </c>
      <c r="K46" s="417"/>
    </row>
    <row r="47" spans="1:12">
      <c r="A47" s="98">
        <v>2011</v>
      </c>
      <c r="B47" s="482">
        <v>93</v>
      </c>
      <c r="C47" s="324">
        <f t="shared" si="4"/>
        <v>4.9177727248691239E-3</v>
      </c>
      <c r="D47" s="482">
        <v>15403</v>
      </c>
      <c r="E47" s="324">
        <f t="shared" si="5"/>
        <v>0.81449949764687224</v>
      </c>
      <c r="F47" s="482">
        <v>2152</v>
      </c>
      <c r="G47" s="324">
        <f t="shared" si="6"/>
        <v>0.11379620326793929</v>
      </c>
      <c r="H47" s="482">
        <v>522</v>
      </c>
      <c r="I47" s="324">
        <f t="shared" si="7"/>
        <v>2.7602982391200889E-2</v>
      </c>
      <c r="J47" s="56">
        <v>18911</v>
      </c>
      <c r="K47" s="417"/>
    </row>
    <row r="48" spans="1:12">
      <c r="A48" s="92">
        <v>2012</v>
      </c>
      <c r="B48" s="481">
        <v>93</v>
      </c>
      <c r="C48" s="319">
        <f t="shared" si="4"/>
        <v>4.9154334038054972E-3</v>
      </c>
      <c r="D48" s="481">
        <v>15971</v>
      </c>
      <c r="E48" s="319">
        <f t="shared" si="5"/>
        <v>0.8441331923890063</v>
      </c>
      <c r="F48" s="481">
        <v>2061</v>
      </c>
      <c r="G48" s="319">
        <f t="shared" si="6"/>
        <v>0.1089323467230444</v>
      </c>
      <c r="H48" s="481">
        <v>565</v>
      </c>
      <c r="I48" s="319">
        <f t="shared" si="7"/>
        <v>2.9862579281183934E-2</v>
      </c>
      <c r="J48" s="51">
        <v>18920</v>
      </c>
      <c r="K48" s="417"/>
    </row>
    <row r="49" spans="1:11" ht="14.5" thickBot="1">
      <c r="A49" s="485">
        <v>2013</v>
      </c>
      <c r="B49" s="486">
        <v>100</v>
      </c>
      <c r="C49" s="487">
        <f t="shared" si="4"/>
        <v>5.2834574945844559E-3</v>
      </c>
      <c r="D49" s="490">
        <v>15870</v>
      </c>
      <c r="E49" s="487">
        <f t="shared" si="5"/>
        <v>0.83848470439055323</v>
      </c>
      <c r="F49" s="486">
        <v>2001</v>
      </c>
      <c r="G49" s="487">
        <f t="shared" si="6"/>
        <v>0.10572198446663497</v>
      </c>
      <c r="H49" s="486">
        <v>504</v>
      </c>
      <c r="I49" s="487">
        <f t="shared" si="7"/>
        <v>2.6628625772705659E-2</v>
      </c>
      <c r="J49" s="1771">
        <v>18927</v>
      </c>
      <c r="K49" s="417"/>
    </row>
    <row r="50" spans="1:11">
      <c r="A50" s="453">
        <v>2014</v>
      </c>
      <c r="B50" s="434">
        <v>93</v>
      </c>
      <c r="C50" s="489">
        <f t="shared" si="4"/>
        <v>5.0240397601426182E-3</v>
      </c>
      <c r="D50" s="434">
        <v>12574</v>
      </c>
      <c r="E50" s="489">
        <f t="shared" si="5"/>
        <v>0.6792717843444438</v>
      </c>
      <c r="F50" s="434">
        <v>3478</v>
      </c>
      <c r="G50" s="489">
        <f t="shared" si="6"/>
        <v>0.18788828264275295</v>
      </c>
      <c r="H50" s="434">
        <v>1147</v>
      </c>
      <c r="I50" s="489">
        <f t="shared" si="7"/>
        <v>6.1963157041758955E-2</v>
      </c>
      <c r="J50" s="1794">
        <v>18511</v>
      </c>
      <c r="K50" s="417"/>
    </row>
    <row r="51" spans="1:11">
      <c r="A51" s="98">
        <v>2015</v>
      </c>
      <c r="B51" s="438">
        <v>125</v>
      </c>
      <c r="C51" s="324">
        <f t="shared" si="4"/>
        <v>6.8023508924684372E-3</v>
      </c>
      <c r="D51" s="438">
        <v>12629</v>
      </c>
      <c r="E51" s="324">
        <f t="shared" si="5"/>
        <v>0.68725511536787109</v>
      </c>
      <c r="F51" s="438">
        <v>3659</v>
      </c>
      <c r="G51" s="324">
        <f t="shared" si="6"/>
        <v>0.19911841532433608</v>
      </c>
      <c r="H51" s="438">
        <v>1168</v>
      </c>
      <c r="I51" s="324">
        <f t="shared" si="7"/>
        <v>6.3561166739225072E-2</v>
      </c>
      <c r="J51" s="56">
        <v>18376</v>
      </c>
      <c r="K51" s="417"/>
    </row>
    <row r="52" spans="1:11">
      <c r="A52" s="92">
        <v>2016</v>
      </c>
      <c r="B52" s="434">
        <v>300</v>
      </c>
      <c r="C52" s="319">
        <f t="shared" si="4"/>
        <v>1.6663889351774704E-2</v>
      </c>
      <c r="D52" s="434">
        <v>12237</v>
      </c>
      <c r="E52" s="319">
        <f t="shared" si="5"/>
        <v>0.67972004665889019</v>
      </c>
      <c r="F52" s="434">
        <v>3541</v>
      </c>
      <c r="G52" s="319">
        <f t="shared" si="6"/>
        <v>0.19668944064878077</v>
      </c>
      <c r="H52" s="434">
        <v>1233</v>
      </c>
      <c r="I52" s="319">
        <f t="shared" si="7"/>
        <v>6.8488585235794028E-2</v>
      </c>
      <c r="J52" s="51">
        <v>18003</v>
      </c>
      <c r="K52" s="417"/>
    </row>
    <row r="53" spans="1:11">
      <c r="A53" s="322">
        <v>2017</v>
      </c>
      <c r="B53" s="438">
        <v>573</v>
      </c>
      <c r="C53" s="324">
        <f t="shared" si="4"/>
        <v>3.2797206799839732E-2</v>
      </c>
      <c r="D53" s="438">
        <v>11547</v>
      </c>
      <c r="E53" s="324">
        <f t="shared" si="5"/>
        <v>0.66092381661038291</v>
      </c>
      <c r="F53" s="438">
        <v>3376</v>
      </c>
      <c r="G53" s="324">
        <f t="shared" si="6"/>
        <v>0.19323450289050426</v>
      </c>
      <c r="H53" s="438">
        <v>1255</v>
      </c>
      <c r="I53" s="324">
        <f t="shared" si="7"/>
        <v>7.1833323793715306E-2</v>
      </c>
      <c r="J53" s="56">
        <v>17471</v>
      </c>
      <c r="K53" s="417"/>
    </row>
    <row r="54" spans="1:11">
      <c r="A54" s="60">
        <v>2018</v>
      </c>
      <c r="B54" s="434">
        <v>664</v>
      </c>
      <c r="C54" s="319">
        <f t="shared" si="4"/>
        <v>3.9296916612416403E-2</v>
      </c>
      <c r="D54" s="434">
        <v>10882</v>
      </c>
      <c r="E54" s="319">
        <f t="shared" si="5"/>
        <v>0.64401964845830617</v>
      </c>
      <c r="F54" s="434">
        <v>3493</v>
      </c>
      <c r="G54" s="319">
        <f t="shared" si="6"/>
        <v>0.2067230869385098</v>
      </c>
      <c r="H54" s="434">
        <v>1299</v>
      </c>
      <c r="I54" s="319">
        <f t="shared" si="7"/>
        <v>7.6877552228206192E-2</v>
      </c>
      <c r="J54" s="51">
        <v>16897</v>
      </c>
      <c r="K54" s="269"/>
    </row>
    <row r="55" spans="1:11">
      <c r="A55" s="73">
        <v>2019</v>
      </c>
      <c r="B55" s="438">
        <v>879</v>
      </c>
      <c r="C55" s="324">
        <f t="shared" si="4"/>
        <v>5.2490146900752419E-2</v>
      </c>
      <c r="D55" s="438">
        <v>10421</v>
      </c>
      <c r="E55" s="324">
        <f t="shared" si="5"/>
        <v>0.62229786217604199</v>
      </c>
      <c r="F55" s="438">
        <v>3234</v>
      </c>
      <c r="G55" s="324">
        <f t="shared" si="6"/>
        <v>0.19312074525259765</v>
      </c>
      <c r="H55" s="438">
        <v>1175</v>
      </c>
      <c r="I55" s="324">
        <f t="shared" si="7"/>
        <v>7.0166009793383499E-2</v>
      </c>
      <c r="J55" s="56">
        <v>16746</v>
      </c>
      <c r="K55" s="269"/>
    </row>
    <row r="56" spans="1:11">
      <c r="A56" s="60">
        <v>2020</v>
      </c>
      <c r="B56" s="434">
        <v>806</v>
      </c>
      <c r="C56" s="319">
        <f t="shared" si="4"/>
        <v>5.1200609833566259E-2</v>
      </c>
      <c r="D56" s="434">
        <v>9859</v>
      </c>
      <c r="E56" s="319">
        <f t="shared" si="5"/>
        <v>0.62628636767882095</v>
      </c>
      <c r="F56" s="434">
        <v>3083</v>
      </c>
      <c r="G56" s="319">
        <f t="shared" si="6"/>
        <v>0.19584550882988183</v>
      </c>
      <c r="H56" s="434">
        <v>978</v>
      </c>
      <c r="I56" s="319">
        <f t="shared" si="7"/>
        <v>6.2126794562317365E-2</v>
      </c>
      <c r="J56" s="51">
        <v>15742</v>
      </c>
      <c r="K56" s="269"/>
    </row>
    <row r="57" spans="1:11">
      <c r="A57" s="803">
        <v>2021</v>
      </c>
      <c r="B57" s="438">
        <v>853</v>
      </c>
      <c r="C57" s="324">
        <f t="shared" si="4"/>
        <v>5.4781324256630917E-2</v>
      </c>
      <c r="D57" s="438">
        <v>9461</v>
      </c>
      <c r="E57" s="324">
        <f t="shared" si="5"/>
        <v>0.60760387900584423</v>
      </c>
      <c r="F57" s="438">
        <v>3164</v>
      </c>
      <c r="G57" s="324">
        <f t="shared" si="6"/>
        <v>0.20319825316293108</v>
      </c>
      <c r="H57" s="438">
        <v>911</v>
      </c>
      <c r="I57" s="324">
        <f t="shared" si="7"/>
        <v>5.8506197418277568E-2</v>
      </c>
      <c r="J57" s="56">
        <v>15571</v>
      </c>
      <c r="K57" s="269"/>
    </row>
    <row r="58" spans="1:11" ht="35" customHeight="1">
      <c r="A58" s="2588" t="s">
        <v>36</v>
      </c>
      <c r="B58" s="2589"/>
      <c r="C58" s="2589"/>
      <c r="D58" s="2589"/>
      <c r="E58" s="2589"/>
      <c r="F58" s="2589"/>
      <c r="G58" s="2589"/>
      <c r="H58" s="2589"/>
      <c r="I58" s="2589"/>
      <c r="J58" s="2590"/>
    </row>
    <row r="60" spans="1:11">
      <c r="A60" s="2464" t="s">
        <v>87</v>
      </c>
      <c r="B60" s="2464"/>
      <c r="C60" s="2464"/>
      <c r="D60" s="2464"/>
      <c r="E60" s="2464"/>
      <c r="F60" s="2464"/>
      <c r="G60" s="2464"/>
      <c r="H60" s="2464"/>
      <c r="I60" s="2464"/>
      <c r="J60" s="2464"/>
    </row>
  </sheetData>
  <mergeCells count="19">
    <mergeCell ref="A1:J1"/>
    <mergeCell ref="A3:A5"/>
    <mergeCell ref="B3:J3"/>
    <mergeCell ref="B4:C4"/>
    <mergeCell ref="D4:E4"/>
    <mergeCell ref="F4:G4"/>
    <mergeCell ref="H4:I4"/>
    <mergeCell ref="J4:J5"/>
    <mergeCell ref="A60:J60"/>
    <mergeCell ref="A58:J58"/>
    <mergeCell ref="A28:J28"/>
    <mergeCell ref="A30:J30"/>
    <mergeCell ref="A33:A35"/>
    <mergeCell ref="B33:J33"/>
    <mergeCell ref="B34:C34"/>
    <mergeCell ref="D34:E34"/>
    <mergeCell ref="F34:G34"/>
    <mergeCell ref="H34:I34"/>
    <mergeCell ref="J34:J3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150AC-3524-49F3-A2DA-E6795B40275E}">
  <dimension ref="A1:K174"/>
  <sheetViews>
    <sheetView workbookViewId="0">
      <selection sqref="A1:XFD1048576"/>
    </sheetView>
  </sheetViews>
  <sheetFormatPr defaultColWidth="9" defaultRowHeight="14"/>
  <cols>
    <col min="1" max="1" width="31" style="270" customWidth="1"/>
    <col min="2" max="9" width="10.58203125" style="270" customWidth="1"/>
    <col min="10" max="10" width="9" style="270"/>
    <col min="11" max="11" width="9" style="269"/>
    <col min="12" max="16384" width="9" style="270"/>
  </cols>
  <sheetData>
    <row r="1" spans="1:11" ht="25">
      <c r="A1" s="2453" t="s">
        <v>1479</v>
      </c>
      <c r="B1" s="2453"/>
      <c r="C1" s="2453"/>
      <c r="D1" s="2453"/>
      <c r="E1" s="2453"/>
      <c r="F1" s="2453"/>
      <c r="G1" s="2453"/>
      <c r="H1" s="2453"/>
      <c r="I1" s="2453"/>
      <c r="J1" s="268"/>
    </row>
    <row r="3" spans="1:11" ht="20">
      <c r="A3" s="2454" t="s">
        <v>119</v>
      </c>
      <c r="B3" s="2482" t="s">
        <v>238</v>
      </c>
      <c r="C3" s="2483"/>
      <c r="D3" s="2483"/>
      <c r="E3" s="2483"/>
      <c r="F3" s="2483"/>
      <c r="G3" s="2483"/>
      <c r="H3" s="2483"/>
      <c r="I3" s="2484"/>
      <c r="J3" s="40"/>
      <c r="K3" s="29"/>
    </row>
    <row r="4" spans="1:11" ht="32.5">
      <c r="A4" s="2455"/>
      <c r="B4" s="2473" t="s">
        <v>231</v>
      </c>
      <c r="C4" s="2474"/>
      <c r="D4" s="2473" t="s">
        <v>232</v>
      </c>
      <c r="E4" s="2474"/>
      <c r="F4" s="2473" t="s">
        <v>233</v>
      </c>
      <c r="G4" s="2474"/>
      <c r="H4" s="2473" t="s">
        <v>230</v>
      </c>
      <c r="I4" s="2488"/>
      <c r="K4" s="65"/>
    </row>
    <row r="5" spans="1:11" s="405" customFormat="1" ht="20">
      <c r="A5" s="2456"/>
      <c r="B5" s="402" t="s">
        <v>99</v>
      </c>
      <c r="C5" s="47" t="s">
        <v>239</v>
      </c>
      <c r="D5" s="402" t="s">
        <v>99</v>
      </c>
      <c r="E5" s="47" t="s">
        <v>239</v>
      </c>
      <c r="F5" s="402" t="s">
        <v>99</v>
      </c>
      <c r="G5" s="47" t="s">
        <v>239</v>
      </c>
      <c r="H5" s="402" t="s">
        <v>99</v>
      </c>
      <c r="I5" s="491" t="s">
        <v>239</v>
      </c>
      <c r="J5" s="40"/>
      <c r="K5" s="29"/>
    </row>
    <row r="6" spans="1:11">
      <c r="A6" s="92" t="s">
        <v>1174</v>
      </c>
      <c r="B6" s="51">
        <v>2640</v>
      </c>
      <c r="C6" s="333">
        <f>B6/B16</f>
        <v>0.27904027058450481</v>
      </c>
      <c r="D6" s="51">
        <v>535</v>
      </c>
      <c r="E6" s="333">
        <f>D6/D16</f>
        <v>0.16908975979772439</v>
      </c>
      <c r="F6" s="51">
        <v>149</v>
      </c>
      <c r="G6" s="333">
        <f>F6/F16</f>
        <v>0.16355653128430298</v>
      </c>
      <c r="H6" s="51">
        <v>76</v>
      </c>
      <c r="I6" s="493">
        <f>H6/H16</f>
        <v>8.9097303634232128E-2</v>
      </c>
      <c r="J6" s="269"/>
    </row>
    <row r="7" spans="1:11">
      <c r="A7" s="98" t="s">
        <v>85</v>
      </c>
      <c r="B7" s="56">
        <v>2443</v>
      </c>
      <c r="C7" s="336">
        <f>B7/B16</f>
        <v>0.25821794736285802</v>
      </c>
      <c r="D7" s="56">
        <v>1008</v>
      </c>
      <c r="E7" s="336">
        <f>D7/D16</f>
        <v>0.31858407079646017</v>
      </c>
      <c r="F7" s="56">
        <v>267</v>
      </c>
      <c r="G7" s="336">
        <f>F7/F16</f>
        <v>0.29308452250274425</v>
      </c>
      <c r="H7" s="56">
        <v>255</v>
      </c>
      <c r="I7" s="495">
        <f>H7/H16</f>
        <v>0.2989449003516999</v>
      </c>
      <c r="J7" s="269"/>
    </row>
    <row r="8" spans="1:11">
      <c r="A8" s="92" t="s">
        <v>90</v>
      </c>
      <c r="B8" s="51">
        <v>459</v>
      </c>
      <c r="C8" s="333">
        <f>B8/B16</f>
        <v>4.8514956135715041E-2</v>
      </c>
      <c r="D8" s="51">
        <v>166</v>
      </c>
      <c r="E8" s="333">
        <f>D8/D16</f>
        <v>5.2465233881163087E-2</v>
      </c>
      <c r="F8" s="51">
        <v>44</v>
      </c>
      <c r="G8" s="333">
        <f>F8/F16</f>
        <v>4.8298572996706916E-2</v>
      </c>
      <c r="H8" s="51">
        <v>62</v>
      </c>
      <c r="I8" s="493">
        <f>H8/H16</f>
        <v>7.2684642438452518E-2</v>
      </c>
      <c r="J8" s="269"/>
    </row>
    <row r="9" spans="1:11">
      <c r="A9" s="98" t="s">
        <v>91</v>
      </c>
      <c r="B9" s="56">
        <v>1617</v>
      </c>
      <c r="C9" s="336">
        <f>B9/B16</f>
        <v>0.17091216573300919</v>
      </c>
      <c r="D9" s="56">
        <v>558</v>
      </c>
      <c r="E9" s="336">
        <f>D9/D16</f>
        <v>0.1763590391908976</v>
      </c>
      <c r="F9" s="56">
        <v>112</v>
      </c>
      <c r="G9" s="336">
        <f>F9/F16</f>
        <v>0.12294182217343579</v>
      </c>
      <c r="H9" s="56">
        <v>151</v>
      </c>
      <c r="I9" s="495">
        <f>H9/H16</f>
        <v>0.17702227432590856</v>
      </c>
      <c r="J9" s="269"/>
    </row>
    <row r="10" spans="1:11">
      <c r="A10" s="92" t="s">
        <v>92</v>
      </c>
      <c r="B10" s="51">
        <v>871</v>
      </c>
      <c r="C10" s="333">
        <f>B10/B16</f>
        <v>9.2062149878448366E-2</v>
      </c>
      <c r="D10" s="51">
        <v>217</v>
      </c>
      <c r="E10" s="333">
        <f>D10/D16</f>
        <v>6.8584070796460173E-2</v>
      </c>
      <c r="F10" s="51">
        <v>47</v>
      </c>
      <c r="G10" s="333">
        <f>F10/F16</f>
        <v>5.159165751920966E-2</v>
      </c>
      <c r="H10" s="51">
        <v>64</v>
      </c>
      <c r="I10" s="493">
        <f>H10/H16</f>
        <v>7.5029308323563887E-2</v>
      </c>
      <c r="J10" s="269"/>
    </row>
    <row r="11" spans="1:11">
      <c r="A11" s="98" t="s">
        <v>93</v>
      </c>
      <c r="B11" s="56">
        <v>392</v>
      </c>
      <c r="C11" s="336">
        <f>B11/B16</f>
        <v>4.1433252298911323E-2</v>
      </c>
      <c r="D11" s="56">
        <v>76</v>
      </c>
      <c r="E11" s="336">
        <f>D11/D16</f>
        <v>2.402022756005057E-2</v>
      </c>
      <c r="F11" s="56">
        <v>29</v>
      </c>
      <c r="G11" s="336">
        <f>F11/F16</f>
        <v>3.1833150384193196E-2</v>
      </c>
      <c r="H11" s="56">
        <v>17</v>
      </c>
      <c r="I11" s="495">
        <f>H11/H16</f>
        <v>1.992966002344666E-2</v>
      </c>
      <c r="J11" s="269"/>
    </row>
    <row r="12" spans="1:11">
      <c r="A12" s="92" t="s">
        <v>94</v>
      </c>
      <c r="B12" s="51">
        <v>108</v>
      </c>
      <c r="C12" s="333">
        <f>B12/B16</f>
        <v>1.1415283796638833E-2</v>
      </c>
      <c r="D12" s="51">
        <v>50</v>
      </c>
      <c r="E12" s="333">
        <f>D12/D16</f>
        <v>1.5802781289506952E-2</v>
      </c>
      <c r="F12" s="51">
        <v>17</v>
      </c>
      <c r="G12" s="333">
        <f>F12/F16</f>
        <v>1.8660812294182216E-2</v>
      </c>
      <c r="H12" s="51">
        <v>15</v>
      </c>
      <c r="I12" s="493">
        <f>H12/H16</f>
        <v>1.7584994138335287E-2</v>
      </c>
      <c r="J12" s="269"/>
    </row>
    <row r="13" spans="1:11">
      <c r="A13" s="98" t="s">
        <v>95</v>
      </c>
      <c r="B13" s="56">
        <v>356</v>
      </c>
      <c r="C13" s="336">
        <f>B13/B16</f>
        <v>3.7628157700031709E-2</v>
      </c>
      <c r="D13" s="56">
        <v>113</v>
      </c>
      <c r="E13" s="336">
        <f>D13/D16</f>
        <v>3.5714285714285712E-2</v>
      </c>
      <c r="F13" s="56">
        <v>40</v>
      </c>
      <c r="G13" s="336">
        <f>F13/F16</f>
        <v>4.3907793633369926E-2</v>
      </c>
      <c r="H13" s="56">
        <v>21</v>
      </c>
      <c r="I13" s="495">
        <f>H13/H16</f>
        <v>2.4618991793669401E-2</v>
      </c>
      <c r="J13" s="269"/>
    </row>
    <row r="14" spans="1:11">
      <c r="A14" s="460" t="s">
        <v>96</v>
      </c>
      <c r="B14" s="51">
        <v>446</v>
      </c>
      <c r="C14" s="333">
        <f>B14/B16</f>
        <v>4.7140894197230734E-2</v>
      </c>
      <c r="D14" s="51">
        <v>386</v>
      </c>
      <c r="E14" s="333">
        <f>D14/D16</f>
        <v>0.12199747155499367</v>
      </c>
      <c r="F14" s="51">
        <v>185</v>
      </c>
      <c r="G14" s="333">
        <f>F14/F16</f>
        <v>0.2030735455543359</v>
      </c>
      <c r="H14" s="51">
        <v>167</v>
      </c>
      <c r="I14" s="493">
        <f>H14/H16</f>
        <v>0.19577960140679954</v>
      </c>
      <c r="J14" s="269"/>
    </row>
    <row r="15" spans="1:11" ht="14.5" thickBot="1">
      <c r="A15" s="98" t="s">
        <v>97</v>
      </c>
      <c r="B15" s="1667">
        <v>114</v>
      </c>
      <c r="C15" s="497">
        <f>B15/B16</f>
        <v>1.2049466229785435E-2</v>
      </c>
      <c r="D15" s="1795">
        <v>50</v>
      </c>
      <c r="E15" s="497">
        <f>D15/D16</f>
        <v>1.5802781289506952E-2</v>
      </c>
      <c r="F15" s="1795">
        <v>19</v>
      </c>
      <c r="G15" s="497">
        <f>F15/F16</f>
        <v>2.0856201975850714E-2</v>
      </c>
      <c r="H15" s="1795">
        <v>17</v>
      </c>
      <c r="I15" s="498">
        <f>H15/H16</f>
        <v>1.992966002344666E-2</v>
      </c>
      <c r="J15" s="269"/>
    </row>
    <row r="16" spans="1:11">
      <c r="A16" s="1539" t="s">
        <v>115</v>
      </c>
      <c r="B16" s="1792">
        <v>9461</v>
      </c>
      <c r="C16" s="501">
        <f>B16/B16</f>
        <v>1</v>
      </c>
      <c r="D16" s="1792">
        <v>3164</v>
      </c>
      <c r="E16" s="501">
        <f>D16/D16</f>
        <v>1</v>
      </c>
      <c r="F16" s="1792">
        <v>911</v>
      </c>
      <c r="G16" s="501">
        <f>F16/F16</f>
        <v>1</v>
      </c>
      <c r="H16" s="1792">
        <v>853</v>
      </c>
      <c r="I16" s="503">
        <f>H16/H16</f>
        <v>1</v>
      </c>
      <c r="J16" s="269"/>
    </row>
    <row r="17" spans="1:11" ht="28.5" customHeight="1">
      <c r="A17" s="2610" t="s">
        <v>36</v>
      </c>
      <c r="B17" s="2611"/>
      <c r="C17" s="2611"/>
      <c r="D17" s="2611"/>
      <c r="E17" s="2611"/>
      <c r="F17" s="2611"/>
      <c r="G17" s="2611"/>
      <c r="H17" s="2611"/>
      <c r="I17" s="2612"/>
    </row>
    <row r="18" spans="1:11">
      <c r="A18" s="2613" t="s">
        <v>184</v>
      </c>
      <c r="B18" s="2571"/>
      <c r="C18" s="2571"/>
      <c r="D18" s="2571"/>
      <c r="E18" s="2571"/>
      <c r="F18" s="2571"/>
      <c r="G18" s="2571"/>
      <c r="H18" s="2571"/>
      <c r="I18" s="2614"/>
    </row>
    <row r="20" spans="1:11">
      <c r="A20" s="2464" t="s">
        <v>87</v>
      </c>
      <c r="B20" s="2464"/>
      <c r="C20" s="2464"/>
      <c r="D20" s="2464"/>
      <c r="E20" s="2464"/>
      <c r="F20" s="2464"/>
      <c r="G20" s="2464"/>
      <c r="H20" s="2464"/>
      <c r="I20" s="2464"/>
    </row>
    <row r="23" spans="1:11" ht="25">
      <c r="A23" s="2453" t="s">
        <v>237</v>
      </c>
      <c r="B23" s="2453"/>
      <c r="C23" s="2453"/>
      <c r="D23" s="2453"/>
      <c r="E23" s="2453"/>
      <c r="F23" s="2453"/>
      <c r="G23" s="2453"/>
      <c r="H23" s="2453"/>
      <c r="I23" s="2453"/>
      <c r="J23" s="268"/>
    </row>
    <row r="25" spans="1:11" ht="20">
      <c r="A25" s="2454" t="s">
        <v>119</v>
      </c>
      <c r="B25" s="2482" t="s">
        <v>238</v>
      </c>
      <c r="C25" s="2483"/>
      <c r="D25" s="2483"/>
      <c r="E25" s="2483"/>
      <c r="F25" s="2483"/>
      <c r="G25" s="2483"/>
      <c r="H25" s="2483"/>
      <c r="I25" s="2484"/>
      <c r="J25" s="40"/>
      <c r="K25" s="29"/>
    </row>
    <row r="26" spans="1:11" ht="32.5">
      <c r="A26" s="2455"/>
      <c r="B26" s="2473" t="s">
        <v>231</v>
      </c>
      <c r="C26" s="2474"/>
      <c r="D26" s="2473" t="s">
        <v>232</v>
      </c>
      <c r="E26" s="2474"/>
      <c r="F26" s="2473" t="s">
        <v>233</v>
      </c>
      <c r="G26" s="2474"/>
      <c r="H26" s="2473" t="s">
        <v>230</v>
      </c>
      <c r="I26" s="2488"/>
      <c r="K26" s="65"/>
    </row>
    <row r="27" spans="1:11" s="405" customFormat="1" ht="20">
      <c r="A27" s="2456"/>
      <c r="B27" s="402" t="s">
        <v>99</v>
      </c>
      <c r="C27" s="47" t="s">
        <v>239</v>
      </c>
      <c r="D27" s="402" t="s">
        <v>99</v>
      </c>
      <c r="E27" s="47" t="s">
        <v>239</v>
      </c>
      <c r="F27" s="402" t="s">
        <v>99</v>
      </c>
      <c r="G27" s="47" t="s">
        <v>239</v>
      </c>
      <c r="H27" s="402" t="s">
        <v>99</v>
      </c>
      <c r="I27" s="491" t="s">
        <v>239</v>
      </c>
      <c r="J27" s="40"/>
      <c r="K27" s="29"/>
    </row>
    <row r="28" spans="1:11">
      <c r="A28" s="1678" t="s">
        <v>1174</v>
      </c>
      <c r="B28" s="492">
        <v>2730</v>
      </c>
      <c r="C28" s="333">
        <f>B28/B38</f>
        <v>0.27690435135409269</v>
      </c>
      <c r="D28" s="492">
        <v>538</v>
      </c>
      <c r="E28" s="333">
        <f>D28/D38</f>
        <v>0.17450535192993838</v>
      </c>
      <c r="F28" s="492">
        <v>145</v>
      </c>
      <c r="G28" s="333">
        <f>F28/F38</f>
        <v>0.14826175869120656</v>
      </c>
      <c r="H28" s="492">
        <v>86</v>
      </c>
      <c r="I28" s="493">
        <f>H28/H38</f>
        <v>0.10669975186104218</v>
      </c>
      <c r="J28" s="269"/>
    </row>
    <row r="29" spans="1:11">
      <c r="A29" s="1679" t="s">
        <v>85</v>
      </c>
      <c r="B29" s="494">
        <v>2494</v>
      </c>
      <c r="C29" s="336">
        <f>B29/B38</f>
        <v>0.2529668323359367</v>
      </c>
      <c r="D29" s="494">
        <v>895</v>
      </c>
      <c r="E29" s="336">
        <f>D29/D38</f>
        <v>0.29030165423289006</v>
      </c>
      <c r="F29" s="494">
        <v>231</v>
      </c>
      <c r="G29" s="336">
        <f>F29/F38</f>
        <v>0.2361963190184049</v>
      </c>
      <c r="H29" s="494">
        <v>247</v>
      </c>
      <c r="I29" s="495">
        <f>H29/H38</f>
        <v>0.30645161290322581</v>
      </c>
      <c r="J29" s="269"/>
    </row>
    <row r="30" spans="1:11">
      <c r="A30" s="1678" t="s">
        <v>90</v>
      </c>
      <c r="B30" s="492">
        <v>483</v>
      </c>
      <c r="C30" s="333">
        <f>B30/B38</f>
        <v>4.899076985495486E-2</v>
      </c>
      <c r="D30" s="492">
        <v>190</v>
      </c>
      <c r="E30" s="333">
        <f>D30/D38</f>
        <v>6.1628284138825817E-2</v>
      </c>
      <c r="F30" s="492">
        <v>57</v>
      </c>
      <c r="G30" s="333">
        <f>F30/F38</f>
        <v>5.8282208588957052E-2</v>
      </c>
      <c r="H30" s="492">
        <v>37</v>
      </c>
      <c r="I30" s="493">
        <f>H30/H38</f>
        <v>4.590570719602978E-2</v>
      </c>
      <c r="J30" s="269"/>
    </row>
    <row r="31" spans="1:11">
      <c r="A31" s="1679" t="s">
        <v>91</v>
      </c>
      <c r="B31" s="494">
        <v>1732</v>
      </c>
      <c r="C31" s="336">
        <f>B31/B38</f>
        <v>0.17567704635358555</v>
      </c>
      <c r="D31" s="494">
        <v>501</v>
      </c>
      <c r="E31" s="336">
        <f>D31/D38</f>
        <v>0.16250405449237756</v>
      </c>
      <c r="F31" s="494">
        <v>145</v>
      </c>
      <c r="G31" s="336">
        <f>F31/F38</f>
        <v>0.14826175869120656</v>
      </c>
      <c r="H31" s="494">
        <v>153</v>
      </c>
      <c r="I31" s="495">
        <f>H31/H38</f>
        <v>0.18982630272952852</v>
      </c>
      <c r="J31" s="269"/>
    </row>
    <row r="32" spans="1:11">
      <c r="A32" s="1678" t="s">
        <v>92</v>
      </c>
      <c r="B32" s="492">
        <v>861</v>
      </c>
      <c r="C32" s="333">
        <f>B32/B38</f>
        <v>8.7331372350136924E-2</v>
      </c>
      <c r="D32" s="492">
        <v>187</v>
      </c>
      <c r="E32" s="333">
        <f>D32/D38</f>
        <v>6.0655205968212778E-2</v>
      </c>
      <c r="F32" s="492">
        <v>45</v>
      </c>
      <c r="G32" s="333">
        <f>F32/F38</f>
        <v>4.6012269938650305E-2</v>
      </c>
      <c r="H32" s="492">
        <v>58</v>
      </c>
      <c r="I32" s="493">
        <f>H32/H38</f>
        <v>7.1960297766749379E-2</v>
      </c>
      <c r="J32" s="269"/>
    </row>
    <row r="33" spans="1:11">
      <c r="A33" s="1679" t="s">
        <v>93</v>
      </c>
      <c r="B33" s="494">
        <v>454</v>
      </c>
      <c r="C33" s="336">
        <f>B33/B38</f>
        <v>4.604929506035095E-2</v>
      </c>
      <c r="D33" s="494">
        <v>76</v>
      </c>
      <c r="E33" s="336">
        <f>D33/D38</f>
        <v>2.4651313655530329E-2</v>
      </c>
      <c r="F33" s="494">
        <v>27</v>
      </c>
      <c r="G33" s="336">
        <f>F33/F38</f>
        <v>2.7607361963190184E-2</v>
      </c>
      <c r="H33" s="494">
        <v>18</v>
      </c>
      <c r="I33" s="495">
        <f>H33/H38</f>
        <v>2.2332506203473945E-2</v>
      </c>
      <c r="J33" s="269"/>
    </row>
    <row r="34" spans="1:11">
      <c r="A34" s="1678" t="s">
        <v>94</v>
      </c>
      <c r="B34" s="492">
        <v>126</v>
      </c>
      <c r="C34" s="333">
        <f>B34/B38</f>
        <v>1.2780200831727356E-2</v>
      </c>
      <c r="D34" s="492">
        <v>49</v>
      </c>
      <c r="E34" s="333">
        <f>D34/D38</f>
        <v>1.5893610120012974E-2</v>
      </c>
      <c r="F34" s="492">
        <v>16</v>
      </c>
      <c r="G34" s="333">
        <f>F34/F38</f>
        <v>1.6359918200408999E-2</v>
      </c>
      <c r="H34" s="492">
        <v>10</v>
      </c>
      <c r="I34" s="493">
        <f>H34/H38</f>
        <v>1.2406947890818859E-2</v>
      </c>
      <c r="J34" s="269"/>
    </row>
    <row r="35" spans="1:11">
      <c r="A35" s="1679" t="s">
        <v>95</v>
      </c>
      <c r="B35" s="494">
        <v>302</v>
      </c>
      <c r="C35" s="336">
        <f>B35/B38</f>
        <v>3.0631909930013187E-2</v>
      </c>
      <c r="D35" s="494">
        <v>109</v>
      </c>
      <c r="E35" s="336">
        <f>D35/D38</f>
        <v>3.5355173532273756E-2</v>
      </c>
      <c r="F35" s="494">
        <v>43</v>
      </c>
      <c r="G35" s="336">
        <f>F35/F38</f>
        <v>4.396728016359918E-2</v>
      </c>
      <c r="H35" s="494">
        <v>21</v>
      </c>
      <c r="I35" s="495">
        <f>H35/H38</f>
        <v>2.6054590570719603E-2</v>
      </c>
      <c r="J35" s="269"/>
    </row>
    <row r="36" spans="1:11">
      <c r="A36" s="1796" t="s">
        <v>96</v>
      </c>
      <c r="B36" s="492">
        <v>531</v>
      </c>
      <c r="C36" s="333">
        <f>B36/B38</f>
        <v>5.3859417790851002E-2</v>
      </c>
      <c r="D36" s="492">
        <v>492</v>
      </c>
      <c r="E36" s="333">
        <f>D36/D38</f>
        <v>0.15958481998053844</v>
      </c>
      <c r="F36" s="492">
        <v>258</v>
      </c>
      <c r="G36" s="333">
        <f>F36/F38</f>
        <v>0.26380368098159507</v>
      </c>
      <c r="H36" s="492">
        <v>159</v>
      </c>
      <c r="I36" s="493">
        <f>H36/H38</f>
        <v>0.19727047146401985</v>
      </c>
      <c r="J36" s="269"/>
    </row>
    <row r="37" spans="1:11" ht="14.5" thickBot="1">
      <c r="A37" s="1679" t="s">
        <v>97</v>
      </c>
      <c r="B37" s="496">
        <v>127</v>
      </c>
      <c r="C37" s="497">
        <f>B37/B38</f>
        <v>1.2881630997058526E-2</v>
      </c>
      <c r="D37" s="496">
        <v>41</v>
      </c>
      <c r="E37" s="497">
        <f>D37/D38</f>
        <v>1.3298734998378203E-2</v>
      </c>
      <c r="F37" s="496" t="s">
        <v>240</v>
      </c>
      <c r="G37" s="497"/>
      <c r="H37" s="496">
        <v>12</v>
      </c>
      <c r="I37" s="498">
        <f>H37/H38</f>
        <v>1.488833746898263E-2</v>
      </c>
      <c r="J37" s="269"/>
    </row>
    <row r="38" spans="1:11">
      <c r="A38" s="1539" t="s">
        <v>115</v>
      </c>
      <c r="B38" s="500">
        <v>9859</v>
      </c>
      <c r="C38" s="501">
        <f>B38/B38</f>
        <v>1</v>
      </c>
      <c r="D38" s="502">
        <v>3083</v>
      </c>
      <c r="E38" s="501">
        <f>D38/D38</f>
        <v>1</v>
      </c>
      <c r="F38" s="502">
        <v>978</v>
      </c>
      <c r="G38" s="501">
        <f>F38/F38</f>
        <v>1</v>
      </c>
      <c r="H38" s="502">
        <v>806</v>
      </c>
      <c r="I38" s="503">
        <f>H38/H38</f>
        <v>1</v>
      </c>
      <c r="J38" s="269"/>
    </row>
    <row r="39" spans="1:11" ht="28.5" customHeight="1">
      <c r="A39" s="2610" t="s">
        <v>36</v>
      </c>
      <c r="B39" s="2611"/>
      <c r="C39" s="2611"/>
      <c r="D39" s="2611"/>
      <c r="E39" s="2611"/>
      <c r="F39" s="2611"/>
      <c r="G39" s="2611"/>
      <c r="H39" s="2611"/>
      <c r="I39" s="2612"/>
    </row>
    <row r="40" spans="1:11">
      <c r="A40" s="2613" t="s">
        <v>184</v>
      </c>
      <c r="B40" s="2571"/>
      <c r="C40" s="2571"/>
      <c r="D40" s="2571"/>
      <c r="E40" s="2571"/>
      <c r="F40" s="2571"/>
      <c r="G40" s="2571"/>
      <c r="H40" s="2571"/>
      <c r="I40" s="2614"/>
    </row>
    <row r="42" spans="1:11">
      <c r="A42" s="2464" t="s">
        <v>87</v>
      </c>
      <c r="B42" s="2464"/>
      <c r="C42" s="2464"/>
      <c r="D42" s="2464"/>
      <c r="E42" s="2464"/>
      <c r="F42" s="2464"/>
      <c r="G42" s="2464"/>
      <c r="H42" s="2464"/>
      <c r="I42" s="2464"/>
    </row>
    <row r="45" spans="1:11">
      <c r="A45" s="2606" t="s">
        <v>241</v>
      </c>
      <c r="B45" s="2606"/>
      <c r="C45" s="2606"/>
      <c r="D45" s="2606"/>
      <c r="E45" s="2606"/>
      <c r="F45" s="2606"/>
      <c r="G45" s="2606"/>
      <c r="H45" s="2606"/>
      <c r="I45" s="2606"/>
    </row>
    <row r="47" spans="1:11" ht="17.5">
      <c r="A47" s="2607" t="s">
        <v>119</v>
      </c>
      <c r="B47" s="2482" t="s">
        <v>238</v>
      </c>
      <c r="C47" s="2483"/>
      <c r="D47" s="2483"/>
      <c r="E47" s="2483"/>
      <c r="F47" s="2483"/>
      <c r="G47" s="2483"/>
      <c r="H47" s="2483"/>
      <c r="I47" s="2484"/>
      <c r="J47" s="29"/>
      <c r="K47" s="29"/>
    </row>
    <row r="48" spans="1:11" ht="32.5">
      <c r="A48" s="2608"/>
      <c r="B48" s="2473" t="s">
        <v>231</v>
      </c>
      <c r="C48" s="2474"/>
      <c r="D48" s="2473" t="s">
        <v>232</v>
      </c>
      <c r="E48" s="2474"/>
      <c r="F48" s="2473" t="s">
        <v>233</v>
      </c>
      <c r="G48" s="2474"/>
      <c r="H48" s="2473" t="s">
        <v>230</v>
      </c>
      <c r="I48" s="2488"/>
      <c r="K48" s="65"/>
    </row>
    <row r="49" spans="1:11" s="405" customFormat="1" ht="17.5">
      <c r="A49" s="2609"/>
      <c r="B49" s="402" t="s">
        <v>99</v>
      </c>
      <c r="C49" s="47" t="s">
        <v>239</v>
      </c>
      <c r="D49" s="402" t="s">
        <v>99</v>
      </c>
      <c r="E49" s="47" t="s">
        <v>239</v>
      </c>
      <c r="F49" s="402" t="s">
        <v>99</v>
      </c>
      <c r="G49" s="47" t="s">
        <v>239</v>
      </c>
      <c r="H49" s="402" t="s">
        <v>99</v>
      </c>
      <c r="I49" s="491" t="s">
        <v>239</v>
      </c>
      <c r="J49" s="29"/>
      <c r="K49" s="29"/>
    </row>
    <row r="50" spans="1:11">
      <c r="A50" s="92" t="s">
        <v>1174</v>
      </c>
      <c r="B50" s="133">
        <v>2868</v>
      </c>
      <c r="C50" s="504">
        <f>B50/B60</f>
        <v>0.27521351117934939</v>
      </c>
      <c r="D50" s="140">
        <v>521</v>
      </c>
      <c r="E50" s="504">
        <f>D50/D60</f>
        <v>0.16110080395794682</v>
      </c>
      <c r="F50" s="140">
        <v>146</v>
      </c>
      <c r="G50" s="504">
        <f>F50/F60</f>
        <v>0.12425531914893617</v>
      </c>
      <c r="H50" s="140">
        <v>90</v>
      </c>
      <c r="I50" s="505">
        <f>H50/H60</f>
        <v>0.10238907849829351</v>
      </c>
      <c r="J50" s="269"/>
    </row>
    <row r="51" spans="1:11">
      <c r="A51" s="98" t="s">
        <v>85</v>
      </c>
      <c r="B51" s="139">
        <v>2664</v>
      </c>
      <c r="C51" s="506">
        <f>B51/B60</f>
        <v>0.25563765473562999</v>
      </c>
      <c r="D51" s="142">
        <v>936</v>
      </c>
      <c r="E51" s="506">
        <f>D51/D60</f>
        <v>0.28942486085343228</v>
      </c>
      <c r="F51" s="142">
        <v>238</v>
      </c>
      <c r="G51" s="506">
        <f>F51/F60</f>
        <v>0.20255319148936171</v>
      </c>
      <c r="H51" s="142">
        <v>260</v>
      </c>
      <c r="I51" s="507">
        <f>H51/H60</f>
        <v>0.29579067121729236</v>
      </c>
      <c r="J51" s="269"/>
    </row>
    <row r="52" spans="1:11">
      <c r="A52" s="92" t="s">
        <v>90</v>
      </c>
      <c r="B52" s="140">
        <v>484</v>
      </c>
      <c r="C52" s="504">
        <f>B52/B60</f>
        <v>4.6444679013530374E-2</v>
      </c>
      <c r="D52" s="140">
        <v>235</v>
      </c>
      <c r="E52" s="504">
        <f>D52/D60</f>
        <v>7.2665429808286955E-2</v>
      </c>
      <c r="F52" s="140">
        <v>78</v>
      </c>
      <c r="G52" s="504">
        <f>F52/F60</f>
        <v>6.6382978723404248E-2</v>
      </c>
      <c r="H52" s="140">
        <v>56</v>
      </c>
      <c r="I52" s="505">
        <f>H52/H60</f>
        <v>6.3708759954493738E-2</v>
      </c>
      <c r="J52" s="269"/>
    </row>
    <row r="53" spans="1:11">
      <c r="A53" s="98" t="s">
        <v>91</v>
      </c>
      <c r="B53" s="139">
        <v>1792</v>
      </c>
      <c r="C53" s="506">
        <f>B53/B60</f>
        <v>0.17196046444679014</v>
      </c>
      <c r="D53" s="142">
        <v>484</v>
      </c>
      <c r="E53" s="506">
        <f>D53/D60</f>
        <v>0.14965986394557823</v>
      </c>
      <c r="F53" s="142">
        <v>168</v>
      </c>
      <c r="G53" s="506">
        <f>F53/F60</f>
        <v>0.14297872340425533</v>
      </c>
      <c r="H53" s="142">
        <v>172</v>
      </c>
      <c r="I53" s="507">
        <f>H53/H60</f>
        <v>0.1956769055745165</v>
      </c>
      <c r="J53" s="269"/>
    </row>
    <row r="54" spans="1:11">
      <c r="A54" s="92" t="s">
        <v>92</v>
      </c>
      <c r="B54" s="140">
        <v>923</v>
      </c>
      <c r="C54" s="504">
        <f>B54/B60</f>
        <v>8.8571154399769703E-2</v>
      </c>
      <c r="D54" s="140">
        <v>205</v>
      </c>
      <c r="E54" s="504">
        <f>D54/D60</f>
        <v>6.3388991960420527E-2</v>
      </c>
      <c r="F54" s="140">
        <v>95</v>
      </c>
      <c r="G54" s="504">
        <f>F54/F60</f>
        <v>8.085106382978724E-2</v>
      </c>
      <c r="H54" s="140">
        <v>54</v>
      </c>
      <c r="I54" s="505">
        <f>H54/H60</f>
        <v>6.1433447098976107E-2</v>
      </c>
      <c r="J54" s="269"/>
    </row>
    <row r="55" spans="1:11">
      <c r="A55" s="98" t="s">
        <v>93</v>
      </c>
      <c r="B55" s="142">
        <v>495</v>
      </c>
      <c r="C55" s="506">
        <f>B55/B60</f>
        <v>4.7500239900201517E-2</v>
      </c>
      <c r="D55" s="142">
        <v>116</v>
      </c>
      <c r="E55" s="506">
        <f>D55/D60</f>
        <v>3.5868893011750155E-2</v>
      </c>
      <c r="F55" s="142">
        <v>20</v>
      </c>
      <c r="G55" s="506">
        <f>F55/F60</f>
        <v>1.7021276595744681E-2</v>
      </c>
      <c r="H55" s="142">
        <v>22</v>
      </c>
      <c r="I55" s="507">
        <f>H55/H60</f>
        <v>2.502844141069397E-2</v>
      </c>
      <c r="J55" s="269"/>
    </row>
    <row r="56" spans="1:11">
      <c r="A56" s="92" t="s">
        <v>94</v>
      </c>
      <c r="B56" s="140">
        <v>125</v>
      </c>
      <c r="C56" s="504">
        <f>B56/B60</f>
        <v>1.1995010075808464E-2</v>
      </c>
      <c r="D56" s="140">
        <v>38</v>
      </c>
      <c r="E56" s="504">
        <f>D56/D60</f>
        <v>1.1750154607297465E-2</v>
      </c>
      <c r="F56" s="140">
        <v>21</v>
      </c>
      <c r="G56" s="504">
        <f>F56/F60</f>
        <v>1.7872340425531916E-2</v>
      </c>
      <c r="H56" s="140">
        <v>11</v>
      </c>
      <c r="I56" s="505">
        <f>H56/H60</f>
        <v>1.2514220705346985E-2</v>
      </c>
      <c r="J56" s="269"/>
    </row>
    <row r="57" spans="1:11">
      <c r="A57" s="98" t="s">
        <v>95</v>
      </c>
      <c r="B57" s="142">
        <v>358</v>
      </c>
      <c r="C57" s="506">
        <f>B57/B60</f>
        <v>3.4353708857115438E-2</v>
      </c>
      <c r="D57" s="142">
        <v>120</v>
      </c>
      <c r="E57" s="506">
        <f>D57/D60</f>
        <v>3.7105751391465679E-2</v>
      </c>
      <c r="F57" s="142">
        <v>74</v>
      </c>
      <c r="G57" s="506">
        <f>F57/F60</f>
        <v>6.2978723404255324E-2</v>
      </c>
      <c r="H57" s="142">
        <v>25</v>
      </c>
      <c r="I57" s="507">
        <f>H57/H60</f>
        <v>2.844141069397042E-2</v>
      </c>
      <c r="J57" s="269"/>
    </row>
    <row r="58" spans="1:11">
      <c r="A58" s="460" t="s">
        <v>96</v>
      </c>
      <c r="B58" s="140">
        <v>534</v>
      </c>
      <c r="C58" s="504">
        <f>B58/B60</f>
        <v>5.1242683043853758E-2</v>
      </c>
      <c r="D58" s="140">
        <v>510</v>
      </c>
      <c r="E58" s="504">
        <f>D58/D60</f>
        <v>0.15769944341372913</v>
      </c>
      <c r="F58" s="140">
        <v>309</v>
      </c>
      <c r="G58" s="504">
        <f>F58/F60</f>
        <v>0.26297872340425532</v>
      </c>
      <c r="H58" s="140">
        <v>165</v>
      </c>
      <c r="I58" s="505">
        <f>H58/H60</f>
        <v>0.18771331058020477</v>
      </c>
      <c r="J58" s="269"/>
    </row>
    <row r="59" spans="1:11" ht="14.5" thickBot="1">
      <c r="A59" s="98" t="s">
        <v>97</v>
      </c>
      <c r="B59" s="508">
        <v>155</v>
      </c>
      <c r="C59" s="509">
        <f>B59/B60</f>
        <v>1.4873812494002495E-2</v>
      </c>
      <c r="D59" s="510">
        <v>64</v>
      </c>
      <c r="E59" s="509">
        <f>D59/D60</f>
        <v>1.9789734075448363E-2</v>
      </c>
      <c r="F59" s="510">
        <v>24</v>
      </c>
      <c r="G59" s="509">
        <f>F59/F60</f>
        <v>2.0425531914893616E-2</v>
      </c>
      <c r="H59" s="510">
        <v>16</v>
      </c>
      <c r="I59" s="511">
        <f>H59/H60</f>
        <v>1.8202502844141068E-2</v>
      </c>
      <c r="J59" s="269"/>
    </row>
    <row r="60" spans="1:11">
      <c r="A60" s="499" t="s">
        <v>115</v>
      </c>
      <c r="B60" s="151">
        <v>10421</v>
      </c>
      <c r="C60" s="512">
        <f>B60/B60</f>
        <v>1</v>
      </c>
      <c r="D60" s="151">
        <v>3234</v>
      </c>
      <c r="E60" s="512">
        <f>D60/D60</f>
        <v>1</v>
      </c>
      <c r="F60" s="151">
        <v>1175</v>
      </c>
      <c r="G60" s="512">
        <f>F60/F60</f>
        <v>1</v>
      </c>
      <c r="H60" s="513">
        <v>879</v>
      </c>
      <c r="I60" s="512">
        <f>H60/H60</f>
        <v>1</v>
      </c>
      <c r="J60" s="269"/>
    </row>
    <row r="61" spans="1:11" ht="28.5" customHeight="1">
      <c r="A61" s="2610" t="s">
        <v>36</v>
      </c>
      <c r="B61" s="2611"/>
      <c r="C61" s="2611"/>
      <c r="D61" s="2611"/>
      <c r="E61" s="2611"/>
      <c r="F61" s="2611"/>
      <c r="G61" s="2611"/>
      <c r="H61" s="2611"/>
      <c r="I61" s="2612"/>
    </row>
    <row r="62" spans="1:11">
      <c r="A62" s="2613" t="s">
        <v>184</v>
      </c>
      <c r="B62" s="2571"/>
      <c r="C62" s="2571"/>
      <c r="D62" s="2571"/>
      <c r="E62" s="2571"/>
      <c r="F62" s="2571"/>
      <c r="G62" s="2571"/>
      <c r="H62" s="2571"/>
      <c r="I62" s="2614"/>
    </row>
    <row r="64" spans="1:11">
      <c r="A64" s="2464" t="s">
        <v>87</v>
      </c>
      <c r="B64" s="2464"/>
      <c r="C64" s="2464"/>
      <c r="D64" s="2464"/>
      <c r="E64" s="2464"/>
      <c r="F64" s="2464"/>
      <c r="G64" s="2464"/>
      <c r="H64" s="2464"/>
      <c r="I64" s="2464"/>
    </row>
    <row r="67" spans="1:11">
      <c r="A67" s="2606" t="s">
        <v>242</v>
      </c>
      <c r="B67" s="2606"/>
      <c r="C67" s="2606"/>
      <c r="D67" s="2606"/>
      <c r="E67" s="2606"/>
      <c r="F67" s="2606"/>
      <c r="G67" s="2606"/>
      <c r="H67" s="2606"/>
      <c r="I67" s="2606"/>
    </row>
    <row r="69" spans="1:11" ht="17.5">
      <c r="A69" s="2607" t="s">
        <v>119</v>
      </c>
      <c r="B69" s="2482" t="s">
        <v>238</v>
      </c>
      <c r="C69" s="2483"/>
      <c r="D69" s="2483"/>
      <c r="E69" s="2483"/>
      <c r="F69" s="2483"/>
      <c r="G69" s="2483"/>
      <c r="H69" s="2483"/>
      <c r="I69" s="2484"/>
      <c r="K69" s="29"/>
    </row>
    <row r="70" spans="1:11" ht="32.5">
      <c r="A70" s="2608"/>
      <c r="B70" s="2473" t="s">
        <v>231</v>
      </c>
      <c r="C70" s="2474"/>
      <c r="D70" s="2473" t="s">
        <v>232</v>
      </c>
      <c r="E70" s="2474"/>
      <c r="F70" s="2473" t="s">
        <v>233</v>
      </c>
      <c r="G70" s="2474"/>
      <c r="H70" s="2473" t="s">
        <v>230</v>
      </c>
      <c r="I70" s="2488"/>
      <c r="K70" s="65"/>
    </row>
    <row r="71" spans="1:11" s="405" customFormat="1" ht="17.5">
      <c r="A71" s="2609"/>
      <c r="B71" s="402" t="s">
        <v>99</v>
      </c>
      <c r="C71" s="47" t="s">
        <v>239</v>
      </c>
      <c r="D71" s="402" t="s">
        <v>99</v>
      </c>
      <c r="E71" s="47" t="s">
        <v>239</v>
      </c>
      <c r="F71" s="402" t="s">
        <v>99</v>
      </c>
      <c r="G71" s="47" t="s">
        <v>239</v>
      </c>
      <c r="H71" s="402" t="s">
        <v>99</v>
      </c>
      <c r="I71" s="491" t="s">
        <v>239</v>
      </c>
      <c r="K71" s="29"/>
    </row>
    <row r="72" spans="1:11">
      <c r="A72" s="159" t="s">
        <v>89</v>
      </c>
      <c r="B72" s="514">
        <v>2909</v>
      </c>
      <c r="C72" s="504">
        <f>B72/B82</f>
        <v>0.26732218342216502</v>
      </c>
      <c r="D72" s="385">
        <v>553</v>
      </c>
      <c r="E72" s="504">
        <f>D72/D82</f>
        <v>0.15831663326653306</v>
      </c>
      <c r="F72" s="385">
        <v>180</v>
      </c>
      <c r="G72" s="504">
        <f>F72/F82</f>
        <v>0.13856812933025403</v>
      </c>
      <c r="H72" s="385">
        <v>78</v>
      </c>
      <c r="I72" s="505">
        <f>H72/H82</f>
        <v>0.11746987951807229</v>
      </c>
    </row>
    <row r="73" spans="1:11">
      <c r="A73" s="165" t="s">
        <v>85</v>
      </c>
      <c r="B73" s="515">
        <v>2807</v>
      </c>
      <c r="C73" s="506">
        <f>B73/B82</f>
        <v>0.25794890645102003</v>
      </c>
      <c r="D73" s="515">
        <v>1022</v>
      </c>
      <c r="E73" s="506">
        <f>D73/D82</f>
        <v>0.29258517034068138</v>
      </c>
      <c r="F73" s="389">
        <v>299</v>
      </c>
      <c r="G73" s="506">
        <f>F73/F82</f>
        <v>0.23017705927636645</v>
      </c>
      <c r="H73" s="389">
        <v>171</v>
      </c>
      <c r="I73" s="507">
        <f>H73/H82</f>
        <v>0.25753012048192769</v>
      </c>
    </row>
    <row r="74" spans="1:11">
      <c r="A74" s="159" t="s">
        <v>90</v>
      </c>
      <c r="B74" s="385">
        <v>533</v>
      </c>
      <c r="C74" s="504">
        <f>B74/B82</f>
        <v>4.8979966917845986E-2</v>
      </c>
      <c r="D74" s="385">
        <v>228</v>
      </c>
      <c r="E74" s="504">
        <f>D74/D82</f>
        <v>6.527340395075866E-2</v>
      </c>
      <c r="F74" s="385">
        <v>88</v>
      </c>
      <c r="G74" s="504">
        <f>F74/F82</f>
        <v>6.7744418783679747E-2</v>
      </c>
      <c r="H74" s="385">
        <v>37</v>
      </c>
      <c r="I74" s="505">
        <f>H74/H82</f>
        <v>5.5722891566265059E-2</v>
      </c>
    </row>
    <row r="75" spans="1:11">
      <c r="A75" s="165" t="s">
        <v>91</v>
      </c>
      <c r="B75" s="515">
        <v>1811</v>
      </c>
      <c r="C75" s="506">
        <f>B75/B82</f>
        <v>0.166421613673957</v>
      </c>
      <c r="D75" s="389">
        <v>579</v>
      </c>
      <c r="E75" s="506">
        <f>D75/D82</f>
        <v>0.16576009161179503</v>
      </c>
      <c r="F75" s="389">
        <v>173</v>
      </c>
      <c r="G75" s="506">
        <f>F75/F82</f>
        <v>0.1331793687451886</v>
      </c>
      <c r="H75" s="389">
        <v>128</v>
      </c>
      <c r="I75" s="507">
        <f>H75/H82</f>
        <v>0.19277108433734941</v>
      </c>
    </row>
    <row r="76" spans="1:11">
      <c r="A76" s="159" t="s">
        <v>92</v>
      </c>
      <c r="B76" s="385">
        <v>969</v>
      </c>
      <c r="C76" s="504">
        <f>B76/B82</f>
        <v>8.9046131225877595E-2</v>
      </c>
      <c r="D76" s="385">
        <v>244</v>
      </c>
      <c r="E76" s="504">
        <f>D76/D82</f>
        <v>6.9853993701689099E-2</v>
      </c>
      <c r="F76" s="385">
        <v>59</v>
      </c>
      <c r="G76" s="504">
        <f>F76/F82</f>
        <v>4.5419553502694381E-2</v>
      </c>
      <c r="H76" s="385">
        <v>72</v>
      </c>
      <c r="I76" s="505">
        <f>H76/H82</f>
        <v>0.10843373493975904</v>
      </c>
    </row>
    <row r="77" spans="1:11">
      <c r="A77" s="165" t="s">
        <v>93</v>
      </c>
      <c r="B77" s="389">
        <v>495</v>
      </c>
      <c r="C77" s="506">
        <f>B77/B82</f>
        <v>4.5487961771733136E-2</v>
      </c>
      <c r="D77" s="389">
        <v>95</v>
      </c>
      <c r="E77" s="506">
        <f>D77/D82</f>
        <v>2.7197251646149442E-2</v>
      </c>
      <c r="F77" s="389">
        <v>36</v>
      </c>
      <c r="G77" s="506">
        <f>F77/F82</f>
        <v>2.771362586605081E-2</v>
      </c>
      <c r="H77" s="389">
        <v>16</v>
      </c>
      <c r="I77" s="507">
        <f>H77/H82</f>
        <v>2.4096385542168676E-2</v>
      </c>
    </row>
    <row r="78" spans="1:11">
      <c r="A78" s="159" t="s">
        <v>94</v>
      </c>
      <c r="B78" s="385">
        <v>144</v>
      </c>
      <c r="C78" s="504">
        <f>B78/B82</f>
        <v>1.3232861606322368E-2</v>
      </c>
      <c r="D78" s="385">
        <v>39</v>
      </c>
      <c r="E78" s="504">
        <f>D78/D82</f>
        <v>1.1165187517892928E-2</v>
      </c>
      <c r="F78" s="385">
        <v>16</v>
      </c>
      <c r="G78" s="504">
        <f>F78/F82</f>
        <v>1.2317167051578136E-2</v>
      </c>
      <c r="H78" s="385">
        <v>10</v>
      </c>
      <c r="I78" s="505">
        <f>H78/H82</f>
        <v>1.5060240963855422E-2</v>
      </c>
    </row>
    <row r="79" spans="1:11">
      <c r="A79" s="165" t="s">
        <v>95</v>
      </c>
      <c r="B79" s="389">
        <v>409</v>
      </c>
      <c r="C79" s="506">
        <f>B79/B82</f>
        <v>3.7585002756846168E-2</v>
      </c>
      <c r="D79" s="389">
        <v>121</v>
      </c>
      <c r="E79" s="506">
        <f>D79/D82</f>
        <v>3.4640709991411396E-2</v>
      </c>
      <c r="F79" s="389">
        <v>76</v>
      </c>
      <c r="G79" s="506">
        <f>F79/F82</f>
        <v>5.8506543494996149E-2</v>
      </c>
      <c r="H79" s="389">
        <v>18</v>
      </c>
      <c r="I79" s="507">
        <f>H79/H82</f>
        <v>2.710843373493976E-2</v>
      </c>
    </row>
    <row r="80" spans="1:11">
      <c r="A80" s="516" t="s">
        <v>96</v>
      </c>
      <c r="B80" s="385">
        <v>591</v>
      </c>
      <c r="C80" s="504">
        <f>B80/B82</f>
        <v>5.4309869509281385E-2</v>
      </c>
      <c r="D80" s="385">
        <v>555</v>
      </c>
      <c r="E80" s="504">
        <f>D80/D82</f>
        <v>0.15888920698539938</v>
      </c>
      <c r="F80" s="385">
        <v>339</v>
      </c>
      <c r="G80" s="504">
        <f>F80/F82</f>
        <v>0.26096997690531176</v>
      </c>
      <c r="H80" s="385">
        <v>115</v>
      </c>
      <c r="I80" s="505">
        <f>H80/H82</f>
        <v>0.17319277108433734</v>
      </c>
    </row>
    <row r="81" spans="1:11" ht="14.5" thickBot="1">
      <c r="A81" s="165" t="s">
        <v>97</v>
      </c>
      <c r="B81" s="517">
        <v>192</v>
      </c>
      <c r="C81" s="518">
        <f>B81/B82</f>
        <v>1.764381547509649E-2</v>
      </c>
      <c r="D81" s="517">
        <v>54</v>
      </c>
      <c r="E81" s="518">
        <f>D81/D82</f>
        <v>1.5459490409390209E-2</v>
      </c>
      <c r="F81" s="517">
        <v>26</v>
      </c>
      <c r="G81" s="518">
        <f>F81/F82</f>
        <v>2.0015396458814474E-2</v>
      </c>
      <c r="H81" s="517">
        <v>12</v>
      </c>
      <c r="I81" s="519">
        <f>H81/H82</f>
        <v>1.8072289156626505E-2</v>
      </c>
    </row>
    <row r="82" spans="1:11">
      <c r="A82" s="499" t="s">
        <v>115</v>
      </c>
      <c r="B82" s="520">
        <v>10882</v>
      </c>
      <c r="C82" s="521"/>
      <c r="D82" s="522">
        <v>3493</v>
      </c>
      <c r="E82" s="521"/>
      <c r="F82" s="522">
        <v>1299</v>
      </c>
      <c r="G82" s="523"/>
      <c r="H82" s="522">
        <v>664</v>
      </c>
      <c r="I82" s="524"/>
    </row>
    <row r="83" spans="1:11" ht="28.5" customHeight="1">
      <c r="A83" s="2600" t="s">
        <v>36</v>
      </c>
      <c r="B83" s="2601"/>
      <c r="C83" s="2601"/>
      <c r="D83" s="2601"/>
      <c r="E83" s="2601"/>
      <c r="F83" s="2601"/>
      <c r="G83" s="2601"/>
      <c r="H83" s="2601"/>
      <c r="I83" s="2602"/>
    </row>
    <row r="84" spans="1:11">
      <c r="A84" s="2603" t="s">
        <v>184</v>
      </c>
      <c r="B84" s="2604"/>
      <c r="C84" s="2604"/>
      <c r="D84" s="2604"/>
      <c r="E84" s="2604"/>
      <c r="F84" s="2604"/>
      <c r="G84" s="2604"/>
      <c r="H84" s="2604"/>
      <c r="I84" s="2605"/>
    </row>
    <row r="86" spans="1:11">
      <c r="A86" s="2464" t="s">
        <v>87</v>
      </c>
      <c r="B86" s="2464"/>
      <c r="C86" s="2464"/>
      <c r="D86" s="2464"/>
      <c r="E86" s="2464"/>
      <c r="F86" s="2464"/>
      <c r="G86" s="2464"/>
      <c r="H86" s="2464"/>
      <c r="I86" s="2464"/>
    </row>
    <row r="89" spans="1:11">
      <c r="A89" s="2606" t="s">
        <v>243</v>
      </c>
      <c r="B89" s="2606"/>
      <c r="C89" s="2606"/>
      <c r="D89" s="2606"/>
      <c r="E89" s="2606"/>
      <c r="F89" s="2606"/>
      <c r="G89" s="2606"/>
      <c r="H89" s="2606"/>
      <c r="I89" s="2606"/>
    </row>
    <row r="91" spans="1:11" ht="17.5">
      <c r="A91" s="2607" t="s">
        <v>119</v>
      </c>
      <c r="B91" s="2482" t="s">
        <v>238</v>
      </c>
      <c r="C91" s="2483"/>
      <c r="D91" s="2483"/>
      <c r="E91" s="2483"/>
      <c r="F91" s="2483"/>
      <c r="G91" s="2483"/>
      <c r="H91" s="2483"/>
      <c r="I91" s="2484"/>
      <c r="K91" s="29"/>
    </row>
    <row r="92" spans="1:11" ht="27.5">
      <c r="A92" s="2608"/>
      <c r="B92" s="2473" t="s">
        <v>231</v>
      </c>
      <c r="C92" s="2474"/>
      <c r="D92" s="2473" t="s">
        <v>232</v>
      </c>
      <c r="E92" s="2474"/>
      <c r="F92" s="2473" t="s">
        <v>233</v>
      </c>
      <c r="G92" s="2474"/>
      <c r="H92" s="2473" t="s">
        <v>230</v>
      </c>
      <c r="I92" s="2488"/>
      <c r="K92" s="49"/>
    </row>
    <row r="93" spans="1:11" ht="17.5">
      <c r="A93" s="2609"/>
      <c r="B93" s="409" t="s">
        <v>99</v>
      </c>
      <c r="C93" s="411" t="s">
        <v>239</v>
      </c>
      <c r="D93" s="409" t="s">
        <v>99</v>
      </c>
      <c r="E93" s="411" t="s">
        <v>239</v>
      </c>
      <c r="F93" s="409" t="s">
        <v>99</v>
      </c>
      <c r="G93" s="411" t="s">
        <v>239</v>
      </c>
      <c r="H93" s="409" t="s">
        <v>99</v>
      </c>
      <c r="I93" s="525" t="s">
        <v>239</v>
      </c>
      <c r="K93" s="29"/>
    </row>
    <row r="94" spans="1:11">
      <c r="A94" s="159" t="s">
        <v>89</v>
      </c>
      <c r="B94" s="470">
        <v>3071</v>
      </c>
      <c r="C94" s="504">
        <f>B94/B104</f>
        <v>0.26595652550446003</v>
      </c>
      <c r="D94" s="470">
        <v>513</v>
      </c>
      <c r="E94" s="504">
        <f>D94/D104</f>
        <v>0.15195497630331753</v>
      </c>
      <c r="F94" s="470">
        <v>175</v>
      </c>
      <c r="G94" s="504">
        <f>F94/F104</f>
        <v>0.1394422310756972</v>
      </c>
      <c r="H94" s="470">
        <v>62</v>
      </c>
      <c r="I94" s="505">
        <f>H94/H104</f>
        <v>0.10820244328097731</v>
      </c>
    </row>
    <row r="95" spans="1:11">
      <c r="A95" s="165" t="s">
        <v>85</v>
      </c>
      <c r="B95" s="473">
        <v>2973</v>
      </c>
      <c r="C95" s="506">
        <f>B95/B104</f>
        <v>0.25746947259028319</v>
      </c>
      <c r="D95" s="473">
        <v>942</v>
      </c>
      <c r="E95" s="506">
        <f>D95/D104</f>
        <v>0.27902843601895733</v>
      </c>
      <c r="F95" s="473">
        <v>288</v>
      </c>
      <c r="G95" s="506">
        <f>F95/F104</f>
        <v>0.22948207171314741</v>
      </c>
      <c r="H95" s="473">
        <v>152</v>
      </c>
      <c r="I95" s="507">
        <f>H95/H104</f>
        <v>0.26527050610820246</v>
      </c>
    </row>
    <row r="96" spans="1:11">
      <c r="A96" s="159" t="s">
        <v>90</v>
      </c>
      <c r="B96" s="470">
        <v>551</v>
      </c>
      <c r="C96" s="504">
        <f>B96/B104</f>
        <v>4.7718021997055514E-2</v>
      </c>
      <c r="D96" s="470">
        <v>192</v>
      </c>
      <c r="E96" s="504">
        <f>D96/D104</f>
        <v>5.6872037914691941E-2</v>
      </c>
      <c r="F96" s="470">
        <v>89</v>
      </c>
      <c r="G96" s="504">
        <f>F96/F104</f>
        <v>7.091633466135458E-2</v>
      </c>
      <c r="H96" s="470">
        <v>46</v>
      </c>
      <c r="I96" s="505">
        <f>H96/H104</f>
        <v>8.0279232111692841E-2</v>
      </c>
    </row>
    <row r="97" spans="1:9">
      <c r="A97" s="165" t="s">
        <v>91</v>
      </c>
      <c r="B97" s="473">
        <v>2000</v>
      </c>
      <c r="C97" s="506">
        <f>B97/B104</f>
        <v>0.1732051615138131</v>
      </c>
      <c r="D97" s="473">
        <v>594</v>
      </c>
      <c r="E97" s="506">
        <f>D97/D104</f>
        <v>0.1759478672985782</v>
      </c>
      <c r="F97" s="473">
        <v>174</v>
      </c>
      <c r="G97" s="506">
        <f>F97/F104</f>
        <v>0.13864541832669322</v>
      </c>
      <c r="H97" s="473">
        <v>97</v>
      </c>
      <c r="I97" s="507">
        <f>H97/H104</f>
        <v>0.16928446771378708</v>
      </c>
    </row>
    <row r="98" spans="1:9">
      <c r="A98" s="159" t="s">
        <v>92</v>
      </c>
      <c r="B98" s="470">
        <v>1024</v>
      </c>
      <c r="C98" s="504">
        <f>B98/B104</f>
        <v>8.8681042695072307E-2</v>
      </c>
      <c r="D98" s="470">
        <v>258</v>
      </c>
      <c r="E98" s="504">
        <f>D98/D104</f>
        <v>7.6421800947867297E-2</v>
      </c>
      <c r="F98" s="470">
        <v>75</v>
      </c>
      <c r="G98" s="504">
        <f>F98/F104</f>
        <v>5.9760956175298807E-2</v>
      </c>
      <c r="H98" s="470">
        <v>55</v>
      </c>
      <c r="I98" s="505">
        <f>H98/H104</f>
        <v>9.5986038394415357E-2</v>
      </c>
    </row>
    <row r="99" spans="1:9">
      <c r="A99" s="165" t="s">
        <v>93</v>
      </c>
      <c r="B99" s="473">
        <v>463</v>
      </c>
      <c r="C99" s="506">
        <f>B99/B104</f>
        <v>4.0096994890447733E-2</v>
      </c>
      <c r="D99" s="473">
        <v>102</v>
      </c>
      <c r="E99" s="506">
        <f>D99/D104</f>
        <v>3.0213270142180094E-2</v>
      </c>
      <c r="F99" s="473">
        <v>20</v>
      </c>
      <c r="G99" s="506">
        <f>F99/F104</f>
        <v>1.5936254980079681E-2</v>
      </c>
      <c r="H99" s="473" t="s">
        <v>114</v>
      </c>
      <c r="I99" s="507"/>
    </row>
    <row r="100" spans="1:9">
      <c r="A100" s="159" t="s">
        <v>94</v>
      </c>
      <c r="B100" s="470">
        <v>185</v>
      </c>
      <c r="C100" s="504">
        <f>B100/B104</f>
        <v>1.6021477440027711E-2</v>
      </c>
      <c r="D100" s="470">
        <v>57</v>
      </c>
      <c r="E100" s="504">
        <f>D100/D104</f>
        <v>1.6883886255924171E-2</v>
      </c>
      <c r="F100" s="470">
        <v>20</v>
      </c>
      <c r="G100" s="504">
        <f>F100/F104</f>
        <v>1.5936254980079681E-2</v>
      </c>
      <c r="H100" s="470" t="s">
        <v>114</v>
      </c>
      <c r="I100" s="505"/>
    </row>
    <row r="101" spans="1:9">
      <c r="A101" s="165" t="s">
        <v>95</v>
      </c>
      <c r="B101" s="473">
        <v>415</v>
      </c>
      <c r="C101" s="506">
        <f>B101/B104</f>
        <v>3.5940071014116219E-2</v>
      </c>
      <c r="D101" s="473">
        <v>103</v>
      </c>
      <c r="E101" s="506">
        <f>D101/D104</f>
        <v>3.0509478672985781E-2</v>
      </c>
      <c r="F101" s="473">
        <v>48</v>
      </c>
      <c r="G101" s="506">
        <f>F101/F104</f>
        <v>3.8247011952191233E-2</v>
      </c>
      <c r="H101" s="473">
        <v>24</v>
      </c>
      <c r="I101" s="507">
        <f>H101/H104</f>
        <v>4.1884816753926704E-2</v>
      </c>
    </row>
    <row r="102" spans="1:9">
      <c r="A102" s="516" t="s">
        <v>96</v>
      </c>
      <c r="B102" s="470">
        <v>592</v>
      </c>
      <c r="C102" s="504">
        <f>B102/B104</f>
        <v>5.1268727808088679E-2</v>
      </c>
      <c r="D102" s="470">
        <v>546</v>
      </c>
      <c r="E102" s="504">
        <f>D102/D104</f>
        <v>0.1617298578199052</v>
      </c>
      <c r="F102" s="470">
        <v>339</v>
      </c>
      <c r="G102" s="504">
        <f>F102/F104</f>
        <v>0.27011952191235061</v>
      </c>
      <c r="H102" s="470">
        <v>111</v>
      </c>
      <c r="I102" s="505">
        <f>H102/H104</f>
        <v>0.193717277486911</v>
      </c>
    </row>
    <row r="103" spans="1:9" ht="14.5" thickBot="1">
      <c r="A103" s="165" t="s">
        <v>97</v>
      </c>
      <c r="B103" s="526">
        <v>246</v>
      </c>
      <c r="C103" s="518">
        <f>B103/B104</f>
        <v>2.1304234866199014E-2</v>
      </c>
      <c r="D103" s="526">
        <v>60</v>
      </c>
      <c r="E103" s="518">
        <f>D103/D104</f>
        <v>1.7772511848341232E-2</v>
      </c>
      <c r="F103" s="526">
        <v>22</v>
      </c>
      <c r="G103" s="518">
        <f>F103/F104</f>
        <v>1.752988047808765E-2</v>
      </c>
      <c r="H103" s="526" t="s">
        <v>114</v>
      </c>
      <c r="I103" s="519"/>
    </row>
    <row r="104" spans="1:9">
      <c r="A104" s="499" t="s">
        <v>115</v>
      </c>
      <c r="B104" s="520">
        <v>11547</v>
      </c>
      <c r="C104" s="521"/>
      <c r="D104" s="522">
        <v>3376</v>
      </c>
      <c r="E104" s="521"/>
      <c r="F104" s="522">
        <v>1255</v>
      </c>
      <c r="G104" s="523"/>
      <c r="H104" s="522">
        <v>573</v>
      </c>
      <c r="I104" s="524"/>
    </row>
    <row r="105" spans="1:9" ht="30" customHeight="1">
      <c r="A105" s="2600" t="s">
        <v>36</v>
      </c>
      <c r="B105" s="2601"/>
      <c r="C105" s="2601"/>
      <c r="D105" s="2601"/>
      <c r="E105" s="2601"/>
      <c r="F105" s="2601"/>
      <c r="G105" s="2601"/>
      <c r="H105" s="2601"/>
      <c r="I105" s="2602"/>
    </row>
    <row r="106" spans="1:9">
      <c r="A106" s="2603" t="s">
        <v>184</v>
      </c>
      <c r="B106" s="2604"/>
      <c r="C106" s="2604"/>
      <c r="D106" s="2604"/>
      <c r="E106" s="2604"/>
      <c r="F106" s="2604"/>
      <c r="G106" s="2604"/>
      <c r="H106" s="2604"/>
      <c r="I106" s="2605"/>
    </row>
    <row r="108" spans="1:9">
      <c r="A108" s="2464" t="s">
        <v>87</v>
      </c>
      <c r="B108" s="2464"/>
      <c r="C108" s="2464"/>
      <c r="D108" s="2464"/>
      <c r="E108" s="2464"/>
      <c r="F108" s="2464"/>
      <c r="G108" s="2464"/>
      <c r="H108" s="2464"/>
      <c r="I108" s="2464"/>
    </row>
    <row r="111" spans="1:9">
      <c r="A111" s="2606" t="s">
        <v>244</v>
      </c>
      <c r="B111" s="2606"/>
      <c r="C111" s="2606"/>
      <c r="D111" s="2606"/>
      <c r="E111" s="2606"/>
      <c r="F111" s="2606"/>
      <c r="G111" s="2606"/>
      <c r="H111" s="2606"/>
      <c r="I111" s="2606"/>
    </row>
    <row r="113" spans="1:11" ht="17.5">
      <c r="A113" s="2607" t="s">
        <v>119</v>
      </c>
      <c r="B113" s="2482" t="s">
        <v>238</v>
      </c>
      <c r="C113" s="2483"/>
      <c r="D113" s="2483"/>
      <c r="E113" s="2483"/>
      <c r="F113" s="2483"/>
      <c r="G113" s="2483"/>
      <c r="H113" s="2483"/>
      <c r="I113" s="2484"/>
      <c r="K113" s="29"/>
    </row>
    <row r="114" spans="1:11" ht="27.5">
      <c r="A114" s="2608"/>
      <c r="B114" s="2473" t="s">
        <v>231</v>
      </c>
      <c r="C114" s="2474"/>
      <c r="D114" s="2473" t="s">
        <v>232</v>
      </c>
      <c r="E114" s="2474"/>
      <c r="F114" s="2473" t="s">
        <v>233</v>
      </c>
      <c r="G114" s="2474"/>
      <c r="H114" s="2473" t="s">
        <v>230</v>
      </c>
      <c r="I114" s="2488"/>
      <c r="K114" s="49"/>
    </row>
    <row r="115" spans="1:11" ht="17.5">
      <c r="A115" s="2609"/>
      <c r="B115" s="409" t="s">
        <v>99</v>
      </c>
      <c r="C115" s="411" t="s">
        <v>239</v>
      </c>
      <c r="D115" s="409" t="s">
        <v>99</v>
      </c>
      <c r="E115" s="411" t="s">
        <v>239</v>
      </c>
      <c r="F115" s="409" t="s">
        <v>99</v>
      </c>
      <c r="G115" s="411" t="s">
        <v>239</v>
      </c>
      <c r="H115" s="409" t="s">
        <v>99</v>
      </c>
      <c r="I115" s="525" t="s">
        <v>239</v>
      </c>
      <c r="K115" s="29"/>
    </row>
    <row r="116" spans="1:11">
      <c r="A116" s="159" t="s">
        <v>89</v>
      </c>
      <c r="B116" s="470">
        <v>3296</v>
      </c>
      <c r="C116" s="504">
        <f>B116/B126</f>
        <v>0.2693470621884449</v>
      </c>
      <c r="D116" s="470">
        <v>588</v>
      </c>
      <c r="E116" s="504">
        <f>D116/D126</f>
        <v>0.16605478678339453</v>
      </c>
      <c r="F116" s="470">
        <v>179</v>
      </c>
      <c r="G116" s="504">
        <f>F116/F126</f>
        <v>0.14517437145174372</v>
      </c>
      <c r="H116" s="470">
        <v>37</v>
      </c>
      <c r="I116" s="505">
        <f>H116/H126</f>
        <v>0.12333333333333334</v>
      </c>
    </row>
    <row r="117" spans="1:11">
      <c r="A117" s="165" t="s">
        <v>85</v>
      </c>
      <c r="B117" s="473">
        <v>3130</v>
      </c>
      <c r="C117" s="506">
        <f>B117/B126</f>
        <v>0.25578164582822588</v>
      </c>
      <c r="D117" s="473">
        <v>1027</v>
      </c>
      <c r="E117" s="506">
        <f>D117/D126</f>
        <v>0.29003106467099687</v>
      </c>
      <c r="F117" s="473">
        <v>265</v>
      </c>
      <c r="G117" s="506">
        <f>F117/F126</f>
        <v>0.21492295214922952</v>
      </c>
      <c r="H117" s="473">
        <v>61</v>
      </c>
      <c r="I117" s="507">
        <f>H117/H126</f>
        <v>0.20333333333333334</v>
      </c>
    </row>
    <row r="118" spans="1:11">
      <c r="A118" s="159" t="s">
        <v>90</v>
      </c>
      <c r="B118" s="470">
        <v>625</v>
      </c>
      <c r="C118" s="504">
        <f>B118/B126</f>
        <v>5.1074609789981205E-2</v>
      </c>
      <c r="D118" s="470">
        <v>184</v>
      </c>
      <c r="E118" s="504">
        <f>D118/D126</f>
        <v>5.1962722394803727E-2</v>
      </c>
      <c r="F118" s="470">
        <v>76</v>
      </c>
      <c r="G118" s="504">
        <f>F118/F126</f>
        <v>6.163828061638281E-2</v>
      </c>
      <c r="H118" s="470">
        <v>21</v>
      </c>
      <c r="I118" s="505">
        <f>H118/H126</f>
        <v>7.0000000000000007E-2</v>
      </c>
    </row>
    <row r="119" spans="1:11">
      <c r="A119" s="165" t="s">
        <v>91</v>
      </c>
      <c r="B119" s="473">
        <v>2060</v>
      </c>
      <c r="C119" s="506">
        <f>B119/B126</f>
        <v>0.16834191386777805</v>
      </c>
      <c r="D119" s="473">
        <v>604</v>
      </c>
      <c r="E119" s="506">
        <f>D119/D126</f>
        <v>0.17057328438294267</v>
      </c>
      <c r="F119" s="473">
        <v>142</v>
      </c>
      <c r="G119" s="506">
        <f>F119/F126</f>
        <v>0.11516626115166261</v>
      </c>
      <c r="H119" s="473">
        <v>52</v>
      </c>
      <c r="I119" s="507">
        <f>H119/H126</f>
        <v>0.17333333333333334</v>
      </c>
    </row>
    <row r="120" spans="1:11">
      <c r="A120" s="159" t="s">
        <v>92</v>
      </c>
      <c r="B120" s="470">
        <v>1122</v>
      </c>
      <c r="C120" s="504">
        <f>B120/B126</f>
        <v>9.1689139494974259E-2</v>
      </c>
      <c r="D120" s="470">
        <v>212</v>
      </c>
      <c r="E120" s="504">
        <f>D120/D126</f>
        <v>5.9870093194012992E-2</v>
      </c>
      <c r="F120" s="470">
        <v>96</v>
      </c>
      <c r="G120" s="504">
        <f>F120/F126</f>
        <v>7.785888077858881E-2</v>
      </c>
      <c r="H120" s="470">
        <v>20</v>
      </c>
      <c r="I120" s="505">
        <f>H120/H126</f>
        <v>6.6666666666666666E-2</v>
      </c>
    </row>
    <row r="121" spans="1:11">
      <c r="A121" s="165" t="s">
        <v>93</v>
      </c>
      <c r="B121" s="473">
        <v>544</v>
      </c>
      <c r="C121" s="506">
        <f>B121/B126</f>
        <v>4.4455340361199643E-2</v>
      </c>
      <c r="D121" s="473">
        <v>110</v>
      </c>
      <c r="E121" s="506">
        <f>D121/D126</f>
        <v>3.1064670996893532E-2</v>
      </c>
      <c r="F121" s="473">
        <v>26</v>
      </c>
      <c r="G121" s="506">
        <f>F121/F126</f>
        <v>2.1086780210867802E-2</v>
      </c>
      <c r="H121" s="473" t="s">
        <v>114</v>
      </c>
      <c r="I121" s="507"/>
    </row>
    <row r="122" spans="1:11">
      <c r="A122" s="159" t="s">
        <v>94</v>
      </c>
      <c r="B122" s="470">
        <v>184</v>
      </c>
      <c r="C122" s="504">
        <f>B122/B126</f>
        <v>1.5036365122170466E-2</v>
      </c>
      <c r="D122" s="470">
        <v>58</v>
      </c>
      <c r="E122" s="504">
        <f>D122/D126</f>
        <v>1.6379553798362045E-2</v>
      </c>
      <c r="F122" s="470">
        <v>17</v>
      </c>
      <c r="G122" s="504">
        <f>F122/F126</f>
        <v>1.3787510137875101E-2</v>
      </c>
      <c r="H122" s="470" t="s">
        <v>114</v>
      </c>
      <c r="I122" s="505"/>
    </row>
    <row r="123" spans="1:11">
      <c r="A123" s="165" t="s">
        <v>95</v>
      </c>
      <c r="B123" s="473">
        <v>433</v>
      </c>
      <c r="C123" s="506">
        <f>B123/B126</f>
        <v>3.5384489662498977E-2</v>
      </c>
      <c r="D123" s="473">
        <v>114</v>
      </c>
      <c r="E123" s="506">
        <f>D123/D126</f>
        <v>3.2194295396780571E-2</v>
      </c>
      <c r="F123" s="473">
        <v>30</v>
      </c>
      <c r="G123" s="506">
        <f>F123/F126</f>
        <v>2.4330900243309004E-2</v>
      </c>
      <c r="H123" s="473">
        <v>13</v>
      </c>
      <c r="I123" s="507">
        <f>H123/H126</f>
        <v>4.3333333333333335E-2</v>
      </c>
    </row>
    <row r="124" spans="1:11">
      <c r="A124" s="516" t="s">
        <v>96</v>
      </c>
      <c r="B124" s="470">
        <v>614</v>
      </c>
      <c r="C124" s="504">
        <f>B124/B126</f>
        <v>5.0175696657677536E-2</v>
      </c>
      <c r="D124" s="470">
        <v>587</v>
      </c>
      <c r="E124" s="504">
        <f>D124/D126</f>
        <v>0.16577238068342276</v>
      </c>
      <c r="F124" s="470">
        <v>378</v>
      </c>
      <c r="G124" s="504">
        <f>F124/F126</f>
        <v>0.30656934306569344</v>
      </c>
      <c r="H124" s="470">
        <v>81</v>
      </c>
      <c r="I124" s="505">
        <f>H124/H126</f>
        <v>0.27</v>
      </c>
    </row>
    <row r="125" spans="1:11" ht="14.5" thickBot="1">
      <c r="A125" s="165" t="s">
        <v>97</v>
      </c>
      <c r="B125" s="526">
        <v>220</v>
      </c>
      <c r="C125" s="518">
        <f>B125/B126</f>
        <v>1.7978262646073384E-2</v>
      </c>
      <c r="D125" s="526">
        <v>54</v>
      </c>
      <c r="E125" s="518">
        <f>D125/D126</f>
        <v>1.5249929398475007E-2</v>
      </c>
      <c r="F125" s="526">
        <v>20</v>
      </c>
      <c r="G125" s="518">
        <f>F125/F126</f>
        <v>1.6220600162206E-2</v>
      </c>
      <c r="H125" s="526" t="s">
        <v>114</v>
      </c>
      <c r="I125" s="519"/>
    </row>
    <row r="126" spans="1:11">
      <c r="A126" s="499" t="s">
        <v>115</v>
      </c>
      <c r="B126" s="520">
        <v>12237</v>
      </c>
      <c r="C126" s="521"/>
      <c r="D126" s="522">
        <v>3541</v>
      </c>
      <c r="E126" s="521"/>
      <c r="F126" s="522">
        <v>1233</v>
      </c>
      <c r="G126" s="523"/>
      <c r="H126" s="522">
        <v>300</v>
      </c>
      <c r="I126" s="524"/>
    </row>
    <row r="127" spans="1:11" ht="28.5" customHeight="1">
      <c r="A127" s="2600" t="s">
        <v>36</v>
      </c>
      <c r="B127" s="2601"/>
      <c r="C127" s="2601"/>
      <c r="D127" s="2601"/>
      <c r="E127" s="2601"/>
      <c r="F127" s="2601"/>
      <c r="G127" s="2601"/>
      <c r="H127" s="2601"/>
      <c r="I127" s="2602"/>
    </row>
    <row r="128" spans="1:11">
      <c r="A128" s="2603" t="s">
        <v>184</v>
      </c>
      <c r="B128" s="2604"/>
      <c r="C128" s="2604"/>
      <c r="D128" s="2604"/>
      <c r="E128" s="2604"/>
      <c r="F128" s="2604"/>
      <c r="G128" s="2604"/>
      <c r="H128" s="2604"/>
      <c r="I128" s="2605"/>
    </row>
    <row r="130" spans="1:11">
      <c r="A130" s="2464" t="s">
        <v>87</v>
      </c>
      <c r="B130" s="2464"/>
      <c r="C130" s="2464"/>
      <c r="D130" s="2464"/>
      <c r="E130" s="2464"/>
      <c r="F130" s="2464"/>
      <c r="G130" s="2464"/>
      <c r="H130" s="2464"/>
      <c r="I130" s="2464"/>
    </row>
    <row r="133" spans="1:11">
      <c r="A133" s="2606" t="s">
        <v>245</v>
      </c>
      <c r="B133" s="2606"/>
      <c r="C133" s="2606"/>
      <c r="D133" s="2606"/>
      <c r="E133" s="2606"/>
      <c r="F133" s="2606"/>
      <c r="G133" s="2606"/>
      <c r="H133" s="2606"/>
      <c r="I133" s="2606"/>
    </row>
    <row r="134" spans="1:11">
      <c r="A134" s="22"/>
      <c r="B134" s="22"/>
      <c r="C134" s="22"/>
      <c r="D134" s="22"/>
      <c r="E134" s="22"/>
      <c r="F134" s="22"/>
      <c r="G134" s="22"/>
      <c r="H134" s="22"/>
      <c r="I134" s="22"/>
    </row>
    <row r="135" spans="1:11" ht="17.5">
      <c r="A135" s="2607" t="s">
        <v>119</v>
      </c>
      <c r="B135" s="2482" t="s">
        <v>238</v>
      </c>
      <c r="C135" s="2483"/>
      <c r="D135" s="2483"/>
      <c r="E135" s="2483"/>
      <c r="F135" s="2483"/>
      <c r="G135" s="2483"/>
      <c r="H135" s="2483"/>
      <c r="I135" s="2484"/>
      <c r="K135" s="29"/>
    </row>
    <row r="136" spans="1:11" ht="27.5">
      <c r="A136" s="2608"/>
      <c r="B136" s="2473" t="s">
        <v>231</v>
      </c>
      <c r="C136" s="2474"/>
      <c r="D136" s="2473" t="s">
        <v>232</v>
      </c>
      <c r="E136" s="2474"/>
      <c r="F136" s="2473" t="s">
        <v>233</v>
      </c>
      <c r="G136" s="2474"/>
      <c r="H136" s="2473" t="s">
        <v>230</v>
      </c>
      <c r="I136" s="2488"/>
      <c r="K136" s="49"/>
    </row>
    <row r="137" spans="1:11" ht="17.5">
      <c r="A137" s="2609"/>
      <c r="B137" s="409" t="s">
        <v>99</v>
      </c>
      <c r="C137" s="411" t="s">
        <v>239</v>
      </c>
      <c r="D137" s="409" t="s">
        <v>99</v>
      </c>
      <c r="E137" s="411" t="s">
        <v>239</v>
      </c>
      <c r="F137" s="409" t="s">
        <v>99</v>
      </c>
      <c r="G137" s="411" t="s">
        <v>239</v>
      </c>
      <c r="H137" s="409" t="s">
        <v>99</v>
      </c>
      <c r="I137" s="525" t="s">
        <v>239</v>
      </c>
      <c r="K137" s="29"/>
    </row>
    <row r="138" spans="1:11">
      <c r="A138" s="159" t="s">
        <v>89</v>
      </c>
      <c r="B138" s="470">
        <v>3500</v>
      </c>
      <c r="C138" s="504">
        <f>B138/B148</f>
        <v>0.27713991606619687</v>
      </c>
      <c r="D138" s="470">
        <v>631</v>
      </c>
      <c r="E138" s="504">
        <f>D138/D148</f>
        <v>0.17245148947799946</v>
      </c>
      <c r="F138" s="470">
        <v>169</v>
      </c>
      <c r="G138" s="504">
        <f>F138/F148</f>
        <v>0.1446917808219178</v>
      </c>
      <c r="H138" s="470">
        <v>19</v>
      </c>
      <c r="I138" s="505">
        <f>H138/H148</f>
        <v>0.152</v>
      </c>
    </row>
    <row r="139" spans="1:11">
      <c r="A139" s="165" t="s">
        <v>85</v>
      </c>
      <c r="B139" s="473">
        <v>3160</v>
      </c>
      <c r="C139" s="506">
        <f>B139/B148</f>
        <v>0.25021775279119485</v>
      </c>
      <c r="D139" s="473">
        <v>1091</v>
      </c>
      <c r="E139" s="506">
        <f>D139/D148</f>
        <v>0.29816889860617657</v>
      </c>
      <c r="F139" s="473">
        <v>270</v>
      </c>
      <c r="G139" s="506">
        <f>F139/F148</f>
        <v>0.23116438356164384</v>
      </c>
      <c r="H139" s="473">
        <v>33</v>
      </c>
      <c r="I139" s="507">
        <f>H139/H148</f>
        <v>0.26400000000000001</v>
      </c>
    </row>
    <row r="140" spans="1:11">
      <c r="A140" s="159" t="s">
        <v>90</v>
      </c>
      <c r="B140" s="470">
        <v>599</v>
      </c>
      <c r="C140" s="504">
        <f>B140/B148</f>
        <v>4.7430517063900543E-2</v>
      </c>
      <c r="D140" s="470">
        <v>195</v>
      </c>
      <c r="E140" s="504">
        <f>D140/D148</f>
        <v>5.3293249521727246E-2</v>
      </c>
      <c r="F140" s="470">
        <v>85</v>
      </c>
      <c r="G140" s="504">
        <f>F140/F148</f>
        <v>7.2773972602739725E-2</v>
      </c>
      <c r="H140" s="470" t="s">
        <v>114</v>
      </c>
      <c r="I140" s="505"/>
    </row>
    <row r="141" spans="1:11">
      <c r="A141" s="165" t="s">
        <v>91</v>
      </c>
      <c r="B141" s="473">
        <v>2170</v>
      </c>
      <c r="C141" s="506">
        <f>B141/B148</f>
        <v>0.17182674796104205</v>
      </c>
      <c r="D141" s="473">
        <v>622</v>
      </c>
      <c r="E141" s="506">
        <f>D141/D148</f>
        <v>0.16999180103853512</v>
      </c>
      <c r="F141" s="473">
        <v>145</v>
      </c>
      <c r="G141" s="506">
        <f>F141/F148</f>
        <v>0.12414383561643835</v>
      </c>
      <c r="H141" s="473">
        <v>20</v>
      </c>
      <c r="I141" s="507">
        <f>H141/H148</f>
        <v>0.16</v>
      </c>
    </row>
    <row r="142" spans="1:11">
      <c r="A142" s="159" t="s">
        <v>92</v>
      </c>
      <c r="B142" s="470">
        <v>1193</v>
      </c>
      <c r="C142" s="504">
        <f>B142/B148</f>
        <v>9.4465119961992236E-2</v>
      </c>
      <c r="D142" s="470">
        <v>255</v>
      </c>
      <c r="E142" s="504">
        <f>D142/D148</f>
        <v>6.969117245148948E-2</v>
      </c>
      <c r="F142" s="470">
        <v>65</v>
      </c>
      <c r="G142" s="504">
        <f>F142/F148</f>
        <v>5.565068493150685E-2</v>
      </c>
      <c r="H142" s="470">
        <v>11</v>
      </c>
      <c r="I142" s="505">
        <f>H142/H148</f>
        <v>8.7999999999999995E-2</v>
      </c>
    </row>
    <row r="143" spans="1:11">
      <c r="A143" s="165" t="s">
        <v>93</v>
      </c>
      <c r="B143" s="473">
        <v>503</v>
      </c>
      <c r="C143" s="506">
        <f>B143/B148</f>
        <v>3.9828965080370572E-2</v>
      </c>
      <c r="D143" s="473">
        <v>62</v>
      </c>
      <c r="E143" s="506">
        <f>D143/D148</f>
        <v>1.6944520360754306E-2</v>
      </c>
      <c r="F143" s="473">
        <v>27</v>
      </c>
      <c r="G143" s="506">
        <f>F143/F148</f>
        <v>2.3116438356164382E-2</v>
      </c>
      <c r="H143" s="473" t="s">
        <v>114</v>
      </c>
      <c r="I143" s="507"/>
    </row>
    <row r="144" spans="1:11">
      <c r="A144" s="159" t="s">
        <v>94</v>
      </c>
      <c r="B144" s="470">
        <v>199</v>
      </c>
      <c r="C144" s="504">
        <f>B144/B148</f>
        <v>1.5757383799192334E-2</v>
      </c>
      <c r="D144" s="470">
        <v>45</v>
      </c>
      <c r="E144" s="504">
        <f>D144/D148</f>
        <v>1.2298442197321673E-2</v>
      </c>
      <c r="F144" s="470">
        <v>23</v>
      </c>
      <c r="G144" s="504">
        <f>F144/F148</f>
        <v>1.9691780821917807E-2</v>
      </c>
      <c r="H144" s="470" t="s">
        <v>114</v>
      </c>
      <c r="I144" s="505"/>
    </row>
    <row r="145" spans="1:11">
      <c r="A145" s="165" t="s">
        <v>95</v>
      </c>
      <c r="B145" s="473">
        <v>494</v>
      </c>
      <c r="C145" s="506">
        <f>B145/B148</f>
        <v>3.9116319581914638E-2</v>
      </c>
      <c r="D145" s="473">
        <v>112</v>
      </c>
      <c r="E145" s="506">
        <f>D145/D148</f>
        <v>3.0609456135556164E-2</v>
      </c>
      <c r="F145" s="473">
        <v>31</v>
      </c>
      <c r="G145" s="506">
        <f>F145/F148</f>
        <v>2.6541095890410957E-2</v>
      </c>
      <c r="H145" s="473" t="s">
        <v>114</v>
      </c>
      <c r="I145" s="507"/>
    </row>
    <row r="146" spans="1:11">
      <c r="A146" s="516" t="s">
        <v>96</v>
      </c>
      <c r="B146" s="470">
        <v>621</v>
      </c>
      <c r="C146" s="504">
        <f>B146/B148</f>
        <v>4.9172539393459495E-2</v>
      </c>
      <c r="D146" s="470">
        <v>571</v>
      </c>
      <c r="E146" s="504">
        <f>D146/D148</f>
        <v>0.15605356654823721</v>
      </c>
      <c r="F146" s="470">
        <v>336</v>
      </c>
      <c r="G146" s="504">
        <f>F146/F148</f>
        <v>0.28767123287671231</v>
      </c>
      <c r="H146" s="470">
        <v>23</v>
      </c>
      <c r="I146" s="505">
        <f>H146/H148</f>
        <v>0.184</v>
      </c>
    </row>
    <row r="147" spans="1:11" ht="14.5" thickBot="1">
      <c r="A147" s="165" t="s">
        <v>97</v>
      </c>
      <c r="B147" s="526">
        <v>183</v>
      </c>
      <c r="C147" s="518">
        <f>B147/B148</f>
        <v>1.4490458468604007E-2</v>
      </c>
      <c r="D147" s="526">
        <v>68</v>
      </c>
      <c r="E147" s="518">
        <f>D147/D148</f>
        <v>1.8584312653730527E-2</v>
      </c>
      <c r="F147" s="526">
        <v>15</v>
      </c>
      <c r="G147" s="518">
        <f>F147/F148</f>
        <v>1.2842465753424657E-2</v>
      </c>
      <c r="H147" s="526" t="s">
        <v>114</v>
      </c>
      <c r="I147" s="519"/>
    </row>
    <row r="148" spans="1:11">
      <c r="A148" s="499" t="s">
        <v>115</v>
      </c>
      <c r="B148" s="520">
        <v>12629</v>
      </c>
      <c r="C148" s="521"/>
      <c r="D148" s="522">
        <v>3659</v>
      </c>
      <c r="E148" s="521"/>
      <c r="F148" s="522">
        <v>1168</v>
      </c>
      <c r="G148" s="523"/>
      <c r="H148" s="522">
        <v>125</v>
      </c>
      <c r="I148" s="524"/>
    </row>
    <row r="149" spans="1:11" ht="32" customHeight="1">
      <c r="A149" s="2600" t="s">
        <v>36</v>
      </c>
      <c r="B149" s="2601"/>
      <c r="C149" s="2601"/>
      <c r="D149" s="2601"/>
      <c r="E149" s="2601"/>
      <c r="F149" s="2601"/>
      <c r="G149" s="2601"/>
      <c r="H149" s="2601"/>
      <c r="I149" s="2602"/>
    </row>
    <row r="150" spans="1:11">
      <c r="A150" s="2603" t="s">
        <v>184</v>
      </c>
      <c r="B150" s="2604"/>
      <c r="C150" s="2604"/>
      <c r="D150" s="2604"/>
      <c r="E150" s="2604"/>
      <c r="F150" s="2604"/>
      <c r="G150" s="2604"/>
      <c r="H150" s="2604"/>
      <c r="I150" s="2605"/>
    </row>
    <row r="152" spans="1:11">
      <c r="A152" s="2464" t="s">
        <v>87</v>
      </c>
      <c r="B152" s="2464"/>
      <c r="C152" s="2464"/>
      <c r="D152" s="2464"/>
      <c r="E152" s="2464"/>
      <c r="F152" s="2464"/>
      <c r="G152" s="2464"/>
      <c r="H152" s="2464"/>
      <c r="I152" s="2464"/>
    </row>
    <row r="153" spans="1:11">
      <c r="A153" s="22"/>
      <c r="B153" s="22"/>
      <c r="C153" s="22"/>
      <c r="D153" s="22"/>
      <c r="E153" s="22"/>
      <c r="F153" s="22"/>
      <c r="G153" s="22"/>
      <c r="H153" s="22"/>
      <c r="I153" s="22"/>
    </row>
    <row r="155" spans="1:11">
      <c r="A155" s="2606" t="s">
        <v>246</v>
      </c>
      <c r="B155" s="2606"/>
      <c r="C155" s="2606"/>
      <c r="D155" s="2606"/>
      <c r="E155" s="2606"/>
      <c r="F155" s="2606"/>
      <c r="G155" s="2606"/>
      <c r="H155" s="2606"/>
      <c r="I155" s="2606"/>
    </row>
    <row r="156" spans="1:11">
      <c r="A156" s="22"/>
      <c r="B156" s="22"/>
      <c r="C156" s="22"/>
      <c r="D156" s="22"/>
      <c r="E156" s="22"/>
      <c r="F156" s="22"/>
      <c r="G156" s="22"/>
      <c r="H156" s="22"/>
      <c r="I156" s="22"/>
    </row>
    <row r="157" spans="1:11" ht="17.5">
      <c r="A157" s="2607" t="s">
        <v>119</v>
      </c>
      <c r="B157" s="2482" t="s">
        <v>238</v>
      </c>
      <c r="C157" s="2483"/>
      <c r="D157" s="2483"/>
      <c r="E157" s="2483"/>
      <c r="F157" s="2483"/>
      <c r="G157" s="2483"/>
      <c r="H157" s="2483"/>
      <c r="I157" s="2484"/>
      <c r="K157" s="29"/>
    </row>
    <row r="158" spans="1:11" ht="27.5">
      <c r="A158" s="2608"/>
      <c r="B158" s="2473" t="s">
        <v>231</v>
      </c>
      <c r="C158" s="2474"/>
      <c r="D158" s="2473" t="s">
        <v>232</v>
      </c>
      <c r="E158" s="2474"/>
      <c r="F158" s="2473" t="s">
        <v>233</v>
      </c>
      <c r="G158" s="2474"/>
      <c r="H158" s="2473" t="s">
        <v>230</v>
      </c>
      <c r="I158" s="2488"/>
      <c r="K158" s="49"/>
    </row>
    <row r="159" spans="1:11" ht="17.5">
      <c r="A159" s="2609"/>
      <c r="B159" s="409" t="s">
        <v>99</v>
      </c>
      <c r="C159" s="411" t="s">
        <v>239</v>
      </c>
      <c r="D159" s="409" t="s">
        <v>99</v>
      </c>
      <c r="E159" s="411" t="s">
        <v>239</v>
      </c>
      <c r="F159" s="409" t="s">
        <v>99</v>
      </c>
      <c r="G159" s="411" t="s">
        <v>239</v>
      </c>
      <c r="H159" s="409" t="s">
        <v>99</v>
      </c>
      <c r="I159" s="525" t="s">
        <v>239</v>
      </c>
      <c r="K159" s="29"/>
    </row>
    <row r="160" spans="1:11">
      <c r="A160" s="159" t="s">
        <v>89</v>
      </c>
      <c r="B160" s="470">
        <v>3529</v>
      </c>
      <c r="C160" s="504">
        <f>B160/B170</f>
        <v>0.28065850167011291</v>
      </c>
      <c r="D160" s="172">
        <v>524</v>
      </c>
      <c r="E160" s="504">
        <f>D160/D170</f>
        <v>0.15066129959746982</v>
      </c>
      <c r="F160" s="172">
        <v>161</v>
      </c>
      <c r="G160" s="504">
        <f>F160/F170</f>
        <v>0.14036617262423715</v>
      </c>
      <c r="H160" s="470">
        <v>13</v>
      </c>
      <c r="I160" s="505">
        <f>H160/H170</f>
        <v>0.13978494623655913</v>
      </c>
    </row>
    <row r="161" spans="1:9">
      <c r="A161" s="165" t="s">
        <v>85</v>
      </c>
      <c r="B161" s="473">
        <v>3096</v>
      </c>
      <c r="C161" s="506">
        <f>B161/B170</f>
        <v>0.24622236360744393</v>
      </c>
      <c r="D161" s="174">
        <v>992</v>
      </c>
      <c r="E161" s="506">
        <f>D161/D170</f>
        <v>0.28522139160437032</v>
      </c>
      <c r="F161" s="174">
        <v>296</v>
      </c>
      <c r="G161" s="506">
        <f>F161/F170</f>
        <v>0.25806451612903225</v>
      </c>
      <c r="H161" s="473">
        <v>37</v>
      </c>
      <c r="I161" s="507">
        <f>H161/H170</f>
        <v>0.39784946236559138</v>
      </c>
    </row>
    <row r="162" spans="1:9">
      <c r="A162" s="159" t="s">
        <v>90</v>
      </c>
      <c r="B162" s="470">
        <v>523</v>
      </c>
      <c r="C162" s="504">
        <f>B162/B170</f>
        <v>4.1593764911722605E-2</v>
      </c>
      <c r="D162" s="172">
        <v>209</v>
      </c>
      <c r="E162" s="504">
        <f>D162/D170</f>
        <v>6.0092006900517539E-2</v>
      </c>
      <c r="F162" s="172">
        <v>54</v>
      </c>
      <c r="G162" s="504">
        <f>F162/F170</f>
        <v>4.7079337401918046E-2</v>
      </c>
      <c r="H162" s="470">
        <v>0</v>
      </c>
      <c r="I162" s="505">
        <f>H162/H170</f>
        <v>0</v>
      </c>
    </row>
    <row r="163" spans="1:9">
      <c r="A163" s="165" t="s">
        <v>91</v>
      </c>
      <c r="B163" s="473">
        <v>2206</v>
      </c>
      <c r="C163" s="506">
        <f>B163/B170</f>
        <v>0.17544138698902498</v>
      </c>
      <c r="D163" s="174">
        <v>597</v>
      </c>
      <c r="E163" s="506">
        <f>D163/D170</f>
        <v>0.17165037377803335</v>
      </c>
      <c r="F163" s="174">
        <v>144</v>
      </c>
      <c r="G163" s="506">
        <f>F163/F170</f>
        <v>0.12554489973844812</v>
      </c>
      <c r="H163" s="473" t="s">
        <v>114</v>
      </c>
      <c r="I163" s="507"/>
    </row>
    <row r="164" spans="1:9">
      <c r="A164" s="159" t="s">
        <v>92</v>
      </c>
      <c r="B164" s="470">
        <v>1197</v>
      </c>
      <c r="C164" s="504">
        <f>B164/B170</f>
        <v>9.5196437092412919E-2</v>
      </c>
      <c r="D164" s="172">
        <v>260</v>
      </c>
      <c r="E164" s="504">
        <f>D164/D170</f>
        <v>7.4755606670500283E-2</v>
      </c>
      <c r="F164" s="172">
        <v>69</v>
      </c>
      <c r="G164" s="504">
        <f>F164/F170</f>
        <v>6.015693112467306E-2</v>
      </c>
      <c r="H164" s="470" t="s">
        <v>114</v>
      </c>
      <c r="I164" s="505"/>
    </row>
    <row r="165" spans="1:9">
      <c r="A165" s="165" t="s">
        <v>93</v>
      </c>
      <c r="B165" s="174">
        <v>469</v>
      </c>
      <c r="C165" s="506">
        <f>B165/B170</f>
        <v>3.7299188802290439E-2</v>
      </c>
      <c r="D165" s="174">
        <v>68</v>
      </c>
      <c r="E165" s="506">
        <f>D165/D170</f>
        <v>1.9551466359977E-2</v>
      </c>
      <c r="F165" s="174">
        <v>25</v>
      </c>
      <c r="G165" s="506">
        <f>F165/F170</f>
        <v>2.1795989537925022E-2</v>
      </c>
      <c r="H165" s="473" t="s">
        <v>114</v>
      </c>
      <c r="I165" s="507"/>
    </row>
    <row r="166" spans="1:9">
      <c r="A166" s="159" t="s">
        <v>94</v>
      </c>
      <c r="B166" s="172">
        <v>171</v>
      </c>
      <c r="C166" s="504">
        <f>B166/B170</f>
        <v>1.3599491013201846E-2</v>
      </c>
      <c r="D166" s="172">
        <v>37</v>
      </c>
      <c r="E166" s="504">
        <f>D166/D170</f>
        <v>1.0638297872340425E-2</v>
      </c>
      <c r="F166" s="172">
        <v>15</v>
      </c>
      <c r="G166" s="504">
        <f>F166/F170</f>
        <v>1.3077593722755012E-2</v>
      </c>
      <c r="H166" s="470" t="s">
        <v>114</v>
      </c>
      <c r="I166" s="505"/>
    </row>
    <row r="167" spans="1:9">
      <c r="A167" s="165" t="s">
        <v>95</v>
      </c>
      <c r="B167" s="174">
        <v>430</v>
      </c>
      <c r="C167" s="506">
        <f>B167/B170</f>
        <v>3.4197550501033881E-2</v>
      </c>
      <c r="D167" s="174">
        <v>134</v>
      </c>
      <c r="E167" s="506">
        <f>D167/D170</f>
        <v>3.8527889591719378E-2</v>
      </c>
      <c r="F167" s="174">
        <v>38</v>
      </c>
      <c r="G167" s="506">
        <f>F167/F170</f>
        <v>3.3129904097646032E-2</v>
      </c>
      <c r="H167" s="473" t="s">
        <v>114</v>
      </c>
      <c r="I167" s="507"/>
    </row>
    <row r="168" spans="1:9">
      <c r="A168" s="516" t="s">
        <v>96</v>
      </c>
      <c r="B168" s="172">
        <v>664</v>
      </c>
      <c r="C168" s="504">
        <f>B168/B170</f>
        <v>5.2807380308573244E-2</v>
      </c>
      <c r="D168" s="172">
        <v>577</v>
      </c>
      <c r="E168" s="504">
        <f>D168/D170</f>
        <v>0.16589994249568718</v>
      </c>
      <c r="F168" s="172">
        <v>323</v>
      </c>
      <c r="G168" s="504">
        <f>F168/F170</f>
        <v>0.28160418482999128</v>
      </c>
      <c r="H168" s="470">
        <v>23</v>
      </c>
      <c r="I168" s="505">
        <f>H168/H170</f>
        <v>0.24731182795698925</v>
      </c>
    </row>
    <row r="169" spans="1:9" ht="14.5" thickBot="1">
      <c r="A169" s="165" t="s">
        <v>97</v>
      </c>
      <c r="B169" s="205">
        <v>264</v>
      </c>
      <c r="C169" s="518">
        <f>B169/B170</f>
        <v>2.0995705423890568E-2</v>
      </c>
      <c r="D169" s="175">
        <v>69</v>
      </c>
      <c r="E169" s="518">
        <f>D169/D170</f>
        <v>1.9838987924094307E-2</v>
      </c>
      <c r="F169" s="175">
        <v>18</v>
      </c>
      <c r="G169" s="518">
        <f>F169/F170</f>
        <v>1.5693112467306015E-2</v>
      </c>
      <c r="H169" s="526" t="s">
        <v>114</v>
      </c>
      <c r="I169" s="519"/>
    </row>
    <row r="170" spans="1:9">
      <c r="A170" s="499" t="s">
        <v>115</v>
      </c>
      <c r="B170" s="520">
        <v>12574</v>
      </c>
      <c r="C170" s="521"/>
      <c r="D170" s="522">
        <v>3478</v>
      </c>
      <c r="E170" s="521"/>
      <c r="F170" s="522">
        <v>1147</v>
      </c>
      <c r="G170" s="523"/>
      <c r="H170" s="522">
        <v>93</v>
      </c>
      <c r="I170" s="524"/>
    </row>
    <row r="171" spans="1:9" ht="31" customHeight="1">
      <c r="A171" s="2600" t="s">
        <v>36</v>
      </c>
      <c r="B171" s="2601"/>
      <c r="C171" s="2601"/>
      <c r="D171" s="2601"/>
      <c r="E171" s="2601"/>
      <c r="F171" s="2601"/>
      <c r="G171" s="2601"/>
      <c r="H171" s="2601"/>
      <c r="I171" s="2602"/>
    </row>
    <row r="172" spans="1:9">
      <c r="A172" s="2603" t="s">
        <v>184</v>
      </c>
      <c r="B172" s="2604"/>
      <c r="C172" s="2604"/>
      <c r="D172" s="2604"/>
      <c r="E172" s="2604"/>
      <c r="F172" s="2604"/>
      <c r="G172" s="2604"/>
      <c r="H172" s="2604"/>
      <c r="I172" s="2605"/>
    </row>
    <row r="174" spans="1:9">
      <c r="A174" s="2464" t="s">
        <v>87</v>
      </c>
      <c r="B174" s="2464"/>
      <c r="C174" s="2464"/>
      <c r="D174" s="2464"/>
      <c r="E174" s="2464"/>
      <c r="F174" s="2464"/>
      <c r="G174" s="2464"/>
      <c r="H174" s="2464"/>
      <c r="I174" s="2464"/>
    </row>
  </sheetData>
  <mergeCells count="80">
    <mergeCell ref="A1:I1"/>
    <mergeCell ref="A3:A5"/>
    <mergeCell ref="B3:I3"/>
    <mergeCell ref="B4:C4"/>
    <mergeCell ref="D4:E4"/>
    <mergeCell ref="F4:G4"/>
    <mergeCell ref="H4:I4"/>
    <mergeCell ref="A17:I17"/>
    <mergeCell ref="A18:I18"/>
    <mergeCell ref="A20:I20"/>
    <mergeCell ref="A23:I23"/>
    <mergeCell ref="A25:A27"/>
    <mergeCell ref="B25:I25"/>
    <mergeCell ref="B26:C26"/>
    <mergeCell ref="D26:E26"/>
    <mergeCell ref="F26:G26"/>
    <mergeCell ref="H26:I26"/>
    <mergeCell ref="A39:I39"/>
    <mergeCell ref="A40:I40"/>
    <mergeCell ref="A42:I42"/>
    <mergeCell ref="A45:I45"/>
    <mergeCell ref="A47:A49"/>
    <mergeCell ref="B47:I47"/>
    <mergeCell ref="B48:C48"/>
    <mergeCell ref="D48:E48"/>
    <mergeCell ref="F48:G48"/>
    <mergeCell ref="H48:I48"/>
    <mergeCell ref="A61:I61"/>
    <mergeCell ref="A62:I62"/>
    <mergeCell ref="A64:I64"/>
    <mergeCell ref="A67:I67"/>
    <mergeCell ref="A69:A71"/>
    <mergeCell ref="B69:I69"/>
    <mergeCell ref="B70:C70"/>
    <mergeCell ref="D70:E70"/>
    <mergeCell ref="F70:G70"/>
    <mergeCell ref="H70:I70"/>
    <mergeCell ref="A83:I83"/>
    <mergeCell ref="A84:I84"/>
    <mergeCell ref="A86:I86"/>
    <mergeCell ref="A89:I89"/>
    <mergeCell ref="A91:A93"/>
    <mergeCell ref="B91:I91"/>
    <mergeCell ref="B92:C92"/>
    <mergeCell ref="D92:E92"/>
    <mergeCell ref="F92:G92"/>
    <mergeCell ref="H92:I92"/>
    <mergeCell ref="A105:I105"/>
    <mergeCell ref="A106:I106"/>
    <mergeCell ref="A108:I108"/>
    <mergeCell ref="A111:I111"/>
    <mergeCell ref="A113:A115"/>
    <mergeCell ref="B113:I113"/>
    <mergeCell ref="B114:C114"/>
    <mergeCell ref="D114:E114"/>
    <mergeCell ref="F114:G114"/>
    <mergeCell ref="H114:I114"/>
    <mergeCell ref="A149:I149"/>
    <mergeCell ref="A150:I150"/>
    <mergeCell ref="A152:I152"/>
    <mergeCell ref="A127:I127"/>
    <mergeCell ref="A128:I128"/>
    <mergeCell ref="A130:I130"/>
    <mergeCell ref="A133:I133"/>
    <mergeCell ref="A135:A137"/>
    <mergeCell ref="B135:I135"/>
    <mergeCell ref="B136:C136"/>
    <mergeCell ref="D136:E136"/>
    <mergeCell ref="F136:G136"/>
    <mergeCell ref="H136:I136"/>
    <mergeCell ref="A171:I171"/>
    <mergeCell ref="A172:I172"/>
    <mergeCell ref="A174:I174"/>
    <mergeCell ref="A155:I155"/>
    <mergeCell ref="A157:A159"/>
    <mergeCell ref="B157:I157"/>
    <mergeCell ref="B158:C158"/>
    <mergeCell ref="D158:E158"/>
    <mergeCell ref="F158:G158"/>
    <mergeCell ref="H158:I15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9"/>
  <sheetViews>
    <sheetView workbookViewId="0">
      <selection activeCell="A37" activeCellId="1" sqref="A34 A37"/>
    </sheetView>
  </sheetViews>
  <sheetFormatPr defaultRowHeight="14"/>
  <cols>
    <col min="1" max="1" width="79.33203125" customWidth="1"/>
  </cols>
  <sheetData>
    <row r="1" spans="1:1" ht="21" customHeight="1">
      <c r="A1" s="3" t="s">
        <v>0</v>
      </c>
    </row>
    <row r="2" spans="1:1">
      <c r="A2" s="1"/>
    </row>
    <row r="3" spans="1:1">
      <c r="A3" s="1" t="s">
        <v>1</v>
      </c>
    </row>
    <row r="4" spans="1:1" ht="36" customHeight="1">
      <c r="A4" s="4" t="s">
        <v>5</v>
      </c>
    </row>
    <row r="7" spans="1:1" ht="70">
      <c r="A7" s="38" t="s">
        <v>2</v>
      </c>
    </row>
    <row r="8" spans="1:1">
      <c r="A8" s="2"/>
    </row>
    <row r="9" spans="1:1" ht="84">
      <c r="A9" s="38" t="s">
        <v>3</v>
      </c>
    </row>
    <row r="10" spans="1:1">
      <c r="A10" s="2"/>
    </row>
    <row r="11" spans="1:1" ht="56">
      <c r="A11" s="38" t="s">
        <v>4</v>
      </c>
    </row>
    <row r="13" spans="1:1">
      <c r="A13" s="5" t="s">
        <v>6</v>
      </c>
    </row>
    <row r="16" spans="1:1">
      <c r="A16" s="23" t="s">
        <v>30</v>
      </c>
    </row>
    <row r="17" spans="1:1">
      <c r="A17" s="2"/>
    </row>
    <row r="18" spans="1:1">
      <c r="A18" s="2"/>
    </row>
    <row r="19" spans="1:1">
      <c r="A19" s="24" t="s">
        <v>31</v>
      </c>
    </row>
    <row r="20" spans="1:1" ht="98">
      <c r="A20" s="39" t="s">
        <v>32</v>
      </c>
    </row>
    <row r="21" spans="1:1">
      <c r="A21" s="25" t="s">
        <v>33</v>
      </c>
    </row>
    <row r="22" spans="1:1">
      <c r="A22" s="25" t="s">
        <v>34</v>
      </c>
    </row>
    <row r="23" spans="1:1">
      <c r="A23" s="2"/>
    </row>
    <row r="24" spans="1:1">
      <c r="A24" s="24" t="s">
        <v>35</v>
      </c>
    </row>
    <row r="25" spans="1:1" ht="56">
      <c r="A25" s="39" t="s">
        <v>36</v>
      </c>
    </row>
    <row r="26" spans="1:1">
      <c r="A26" s="2"/>
    </row>
    <row r="27" spans="1:1">
      <c r="A27" s="24" t="s">
        <v>37</v>
      </c>
    </row>
    <row r="28" spans="1:1" ht="56">
      <c r="A28" s="39" t="s">
        <v>38</v>
      </c>
    </row>
    <row r="29" spans="1:1">
      <c r="A29" s="2"/>
    </row>
    <row r="30" spans="1:1">
      <c r="A30" s="2"/>
    </row>
    <row r="31" spans="1:1">
      <c r="A31" s="24" t="s">
        <v>39</v>
      </c>
    </row>
    <row r="32" spans="1:1" ht="112">
      <c r="A32" s="39" t="s">
        <v>40</v>
      </c>
    </row>
    <row r="33" spans="1:1">
      <c r="A33" s="2"/>
    </row>
    <row r="34" spans="1:1" ht="56">
      <c r="A34" s="39" t="s">
        <v>41</v>
      </c>
    </row>
    <row r="35" spans="1:1">
      <c r="A35" s="2"/>
    </row>
    <row r="36" spans="1:1">
      <c r="A36" s="24" t="s">
        <v>37</v>
      </c>
    </row>
    <row r="37" spans="1:1" ht="56">
      <c r="A37" s="39" t="s">
        <v>42</v>
      </c>
    </row>
    <row r="38" spans="1:1">
      <c r="A38" s="2"/>
    </row>
    <row r="39" spans="1:1" ht="26">
      <c r="A39" s="22" t="s">
        <v>43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BED91-4D3C-4D54-AD48-79EEEC11FA8C}">
  <dimension ref="A1:I34"/>
  <sheetViews>
    <sheetView workbookViewId="0">
      <selection activeCell="A3" sqref="A3:A5"/>
    </sheetView>
  </sheetViews>
  <sheetFormatPr defaultColWidth="9" defaultRowHeight="14"/>
  <cols>
    <col min="1" max="1" width="12.58203125" style="316" customWidth="1"/>
    <col min="2" max="7" width="13.25" style="270" customWidth="1"/>
    <col min="8" max="8" width="9" style="270"/>
    <col min="9" max="9" width="9" style="269"/>
    <col min="10" max="16384" width="9" style="270"/>
  </cols>
  <sheetData>
    <row r="1" spans="1:9" ht="35">
      <c r="A1" s="2453" t="s">
        <v>1480</v>
      </c>
      <c r="B1" s="2453"/>
      <c r="C1" s="2453"/>
      <c r="D1" s="2453"/>
      <c r="E1" s="2453"/>
      <c r="F1" s="2453"/>
      <c r="G1" s="2453"/>
      <c r="H1" s="527"/>
    </row>
    <row r="3" spans="1:9" ht="20">
      <c r="A3" s="2454" t="s">
        <v>79</v>
      </c>
      <c r="B3" s="2482" t="s">
        <v>247</v>
      </c>
      <c r="C3" s="2483"/>
      <c r="D3" s="2483"/>
      <c r="E3" s="2483"/>
      <c r="F3" s="2483"/>
      <c r="G3" s="2484"/>
      <c r="H3" s="40"/>
      <c r="I3" s="29"/>
    </row>
    <row r="4" spans="1:9" ht="20">
      <c r="A4" s="2455"/>
      <c r="B4" s="2459" t="s">
        <v>248</v>
      </c>
      <c r="C4" s="2473" t="s">
        <v>173</v>
      </c>
      <c r="D4" s="2474"/>
      <c r="E4" s="2616" t="s">
        <v>249</v>
      </c>
      <c r="F4" s="2473" t="s">
        <v>85</v>
      </c>
      <c r="G4" s="2488"/>
      <c r="H4" s="40"/>
      <c r="I4" s="29"/>
    </row>
    <row r="5" spans="1:9" s="405" customFormat="1" ht="42.5" customHeight="1">
      <c r="A5" s="2456"/>
      <c r="B5" s="2615"/>
      <c r="C5" s="46" t="s">
        <v>250</v>
      </c>
      <c r="D5" s="47" t="s">
        <v>86</v>
      </c>
      <c r="E5" s="2617"/>
      <c r="F5" s="46" t="s">
        <v>250</v>
      </c>
      <c r="G5" s="491" t="s">
        <v>86</v>
      </c>
      <c r="H5" s="43"/>
      <c r="I5" s="49"/>
    </row>
    <row r="6" spans="1:9">
      <c r="A6" s="92">
        <v>2000</v>
      </c>
      <c r="B6" s="455">
        <v>17639</v>
      </c>
      <c r="C6" s="528">
        <v>2430</v>
      </c>
      <c r="D6" s="319">
        <f>C6/B6</f>
        <v>0.13776291172968988</v>
      </c>
      <c r="E6" s="455">
        <v>4717</v>
      </c>
      <c r="F6" s="528">
        <v>877</v>
      </c>
      <c r="G6" s="529">
        <f>F6/E6</f>
        <v>0.18592325630697476</v>
      </c>
      <c r="H6" s="269"/>
    </row>
    <row r="7" spans="1:9">
      <c r="A7" s="98">
        <v>2001</v>
      </c>
      <c r="B7" s="74">
        <v>17129</v>
      </c>
      <c r="C7" s="530">
        <v>2557</v>
      </c>
      <c r="D7" s="324">
        <f t="shared" ref="D7:D31" si="0">C7/B7</f>
        <v>0.14927900052542473</v>
      </c>
      <c r="E7" s="74">
        <v>4619</v>
      </c>
      <c r="F7" s="530">
        <v>908</v>
      </c>
      <c r="G7" s="531">
        <f t="shared" ref="G7:G31" si="1">F7/E7</f>
        <v>0.19657934617882658</v>
      </c>
      <c r="H7" s="269"/>
    </row>
    <row r="8" spans="1:9">
      <c r="A8" s="92">
        <v>2002</v>
      </c>
      <c r="B8" s="458">
        <v>17515</v>
      </c>
      <c r="C8" s="528">
        <v>2737</v>
      </c>
      <c r="D8" s="319">
        <f t="shared" si="0"/>
        <v>0.15626605766485868</v>
      </c>
      <c r="E8" s="458">
        <v>4750</v>
      </c>
      <c r="F8" s="528">
        <v>1030</v>
      </c>
      <c r="G8" s="529">
        <f t="shared" si="1"/>
        <v>0.21684210526315789</v>
      </c>
      <c r="H8" s="269"/>
    </row>
    <row r="9" spans="1:9">
      <c r="A9" s="98">
        <v>2003</v>
      </c>
      <c r="B9" s="74">
        <v>18141</v>
      </c>
      <c r="C9" s="530">
        <v>3092</v>
      </c>
      <c r="D9" s="324">
        <f t="shared" si="0"/>
        <v>0.1704426437351855</v>
      </c>
      <c r="E9" s="74">
        <v>4879</v>
      </c>
      <c r="F9" s="530">
        <v>1076</v>
      </c>
      <c r="G9" s="531">
        <f t="shared" si="1"/>
        <v>0.22053699528591925</v>
      </c>
      <c r="H9" s="269"/>
    </row>
    <row r="10" spans="1:9">
      <c r="A10" s="92">
        <v>2004</v>
      </c>
      <c r="B10" s="458">
        <v>18296</v>
      </c>
      <c r="C10" s="528">
        <v>3217</v>
      </c>
      <c r="D10" s="319">
        <f t="shared" si="0"/>
        <v>0.17583078268473984</v>
      </c>
      <c r="E10" s="458">
        <v>5032</v>
      </c>
      <c r="F10" s="528">
        <v>1143</v>
      </c>
      <c r="G10" s="529">
        <f t="shared" si="1"/>
        <v>0.22714626391096979</v>
      </c>
      <c r="H10" s="269"/>
    </row>
    <row r="11" spans="1:9">
      <c r="A11" s="98">
        <v>2005</v>
      </c>
      <c r="B11" s="74">
        <v>17922</v>
      </c>
      <c r="C11" s="530">
        <v>3218</v>
      </c>
      <c r="D11" s="324">
        <f t="shared" si="0"/>
        <v>0.17955585314139047</v>
      </c>
      <c r="E11" s="74">
        <v>5073</v>
      </c>
      <c r="F11" s="530">
        <v>1062</v>
      </c>
      <c r="G11" s="531">
        <f t="shared" si="1"/>
        <v>0.20934358367829686</v>
      </c>
      <c r="H11" s="269"/>
    </row>
    <row r="12" spans="1:9">
      <c r="A12" s="92">
        <v>2006</v>
      </c>
      <c r="B12" s="458">
        <v>18986</v>
      </c>
      <c r="C12" s="528">
        <v>3338</v>
      </c>
      <c r="D12" s="319">
        <f t="shared" si="0"/>
        <v>0.17581375750553038</v>
      </c>
      <c r="E12" s="458">
        <v>5177</v>
      </c>
      <c r="F12" s="528">
        <v>1081</v>
      </c>
      <c r="G12" s="529">
        <f t="shared" si="1"/>
        <v>0.20880819007146997</v>
      </c>
      <c r="H12" s="269"/>
    </row>
    <row r="13" spans="1:9">
      <c r="A13" s="98">
        <v>2007</v>
      </c>
      <c r="B13" s="74">
        <v>19152</v>
      </c>
      <c r="C13" s="530">
        <v>3571</v>
      </c>
      <c r="D13" s="324">
        <f t="shared" si="0"/>
        <v>0.18645572263993315</v>
      </c>
      <c r="E13" s="74">
        <v>5285</v>
      </c>
      <c r="F13" s="530">
        <v>1131</v>
      </c>
      <c r="G13" s="531">
        <f t="shared" si="1"/>
        <v>0.21400189214758752</v>
      </c>
      <c r="H13" s="269"/>
    </row>
    <row r="14" spans="1:9">
      <c r="A14" s="92">
        <v>2008</v>
      </c>
      <c r="B14" s="458">
        <v>19462</v>
      </c>
      <c r="C14" s="528">
        <v>3202</v>
      </c>
      <c r="D14" s="319">
        <f t="shared" si="0"/>
        <v>0.16452574247251053</v>
      </c>
      <c r="E14" s="458">
        <v>5374</v>
      </c>
      <c r="F14" s="528">
        <v>1000</v>
      </c>
      <c r="G14" s="529">
        <f t="shared" si="1"/>
        <v>0.18608113137327875</v>
      </c>
      <c r="H14" s="269"/>
    </row>
    <row r="15" spans="1:9">
      <c r="A15" s="98">
        <v>2009</v>
      </c>
      <c r="B15" s="74">
        <v>18891</v>
      </c>
      <c r="C15" s="530">
        <v>2982</v>
      </c>
      <c r="D15" s="324">
        <f t="shared" si="0"/>
        <v>0.15785294584722884</v>
      </c>
      <c r="E15" s="74">
        <v>5371</v>
      </c>
      <c r="F15" s="530">
        <v>968</v>
      </c>
      <c r="G15" s="531">
        <f t="shared" si="1"/>
        <v>0.18022714578290822</v>
      </c>
      <c r="H15" s="269"/>
    </row>
    <row r="16" spans="1:9">
      <c r="A16" s="92">
        <v>2010</v>
      </c>
      <c r="B16" s="458">
        <v>18948</v>
      </c>
      <c r="C16" s="528">
        <v>2675</v>
      </c>
      <c r="D16" s="319">
        <f t="shared" si="0"/>
        <v>0.1411758496938991</v>
      </c>
      <c r="E16" s="458">
        <v>5110</v>
      </c>
      <c r="F16" s="528">
        <v>798</v>
      </c>
      <c r="G16" s="529">
        <f t="shared" si="1"/>
        <v>0.15616438356164383</v>
      </c>
      <c r="H16" s="269"/>
    </row>
    <row r="17" spans="1:9">
      <c r="A17" s="98">
        <v>2011</v>
      </c>
      <c r="B17" s="74">
        <v>18971</v>
      </c>
      <c r="C17" s="530">
        <v>2767</v>
      </c>
      <c r="D17" s="324">
        <f t="shared" si="0"/>
        <v>0.14585419851352063</v>
      </c>
      <c r="E17" s="74">
        <v>5122</v>
      </c>
      <c r="F17" s="530">
        <v>805</v>
      </c>
      <c r="G17" s="531">
        <f t="shared" si="1"/>
        <v>0.15716516985552517</v>
      </c>
      <c r="H17" s="269"/>
    </row>
    <row r="18" spans="1:9">
      <c r="A18" s="92">
        <v>2012</v>
      </c>
      <c r="B18" s="458">
        <v>18985</v>
      </c>
      <c r="C18" s="528">
        <v>2719</v>
      </c>
      <c r="D18" s="319">
        <f t="shared" si="0"/>
        <v>0.14321833026073216</v>
      </c>
      <c r="E18" s="458">
        <v>5036</v>
      </c>
      <c r="F18" s="528">
        <v>801</v>
      </c>
      <c r="G18" s="529">
        <f t="shared" si="1"/>
        <v>0.159054805401112</v>
      </c>
      <c r="H18" s="269"/>
    </row>
    <row r="19" spans="1:9">
      <c r="A19" s="98">
        <v>2013</v>
      </c>
      <c r="B19" s="74">
        <v>18979</v>
      </c>
      <c r="C19" s="530">
        <v>2605</v>
      </c>
      <c r="D19" s="324">
        <f t="shared" si="0"/>
        <v>0.13725696822804151</v>
      </c>
      <c r="E19" s="74">
        <v>5066</v>
      </c>
      <c r="F19" s="530">
        <v>762</v>
      </c>
      <c r="G19" s="531">
        <f t="shared" si="1"/>
        <v>0.15041452822739834</v>
      </c>
      <c r="H19" s="269"/>
    </row>
    <row r="20" spans="1:9">
      <c r="A20" s="270"/>
      <c r="H20" s="269"/>
    </row>
    <row r="21" spans="1:9" ht="17.5">
      <c r="A21" s="2454" t="s">
        <v>79</v>
      </c>
      <c r="B21" s="2482" t="s">
        <v>247</v>
      </c>
      <c r="C21" s="2483"/>
      <c r="D21" s="2483"/>
      <c r="E21" s="2483"/>
      <c r="F21" s="2483"/>
      <c r="G21" s="2484"/>
      <c r="H21" s="269"/>
      <c r="I21" s="29"/>
    </row>
    <row r="22" spans="1:9" ht="17.5">
      <c r="A22" s="2455"/>
      <c r="B22" s="2459" t="s">
        <v>248</v>
      </c>
      <c r="C22" s="2473" t="s">
        <v>173</v>
      </c>
      <c r="D22" s="2474"/>
      <c r="E22" s="2616" t="s">
        <v>249</v>
      </c>
      <c r="F22" s="2473" t="s">
        <v>85</v>
      </c>
      <c r="G22" s="2488"/>
      <c r="H22" s="269"/>
      <c r="I22" s="29"/>
    </row>
    <row r="23" spans="1:9" ht="49.5" customHeight="1">
      <c r="A23" s="2456"/>
      <c r="B23" s="2615"/>
      <c r="C23" s="46" t="s">
        <v>251</v>
      </c>
      <c r="D23" s="47" t="s">
        <v>86</v>
      </c>
      <c r="E23" s="2617"/>
      <c r="F23" s="46" t="s">
        <v>251</v>
      </c>
      <c r="G23" s="491" t="s">
        <v>86</v>
      </c>
      <c r="H23" s="269"/>
    </row>
    <row r="24" spans="1:9">
      <c r="A24" s="453">
        <v>2014</v>
      </c>
      <c r="B24" s="51">
        <v>18511</v>
      </c>
      <c r="C24" s="51">
        <v>1223</v>
      </c>
      <c r="D24" s="532">
        <f t="shared" si="0"/>
        <v>6.6068823942520657E-2</v>
      </c>
      <c r="E24" s="51">
        <v>4754</v>
      </c>
      <c r="F24" s="51">
        <v>333</v>
      </c>
      <c r="G24" s="534">
        <f t="shared" si="1"/>
        <v>7.0046276819520401E-2</v>
      </c>
      <c r="H24" s="269"/>
    </row>
    <row r="25" spans="1:9">
      <c r="A25" s="98">
        <v>2015</v>
      </c>
      <c r="B25" s="56">
        <v>18376</v>
      </c>
      <c r="C25" s="56">
        <v>1276</v>
      </c>
      <c r="D25" s="324">
        <f t="shared" si="0"/>
        <v>6.9438397910317806E-2</v>
      </c>
      <c r="E25" s="56">
        <v>4817</v>
      </c>
      <c r="F25" s="56">
        <v>303</v>
      </c>
      <c r="G25" s="531">
        <f t="shared" si="1"/>
        <v>6.2902221299564048E-2</v>
      </c>
      <c r="H25" s="269"/>
    </row>
    <row r="26" spans="1:9">
      <c r="A26" s="460">
        <v>2016</v>
      </c>
      <c r="B26" s="51">
        <v>18003</v>
      </c>
      <c r="C26" s="51">
        <v>1519</v>
      </c>
      <c r="D26" s="319">
        <f t="shared" si="0"/>
        <v>8.4374826417819251E-2</v>
      </c>
      <c r="E26" s="51">
        <v>4680</v>
      </c>
      <c r="F26" s="51">
        <v>325</v>
      </c>
      <c r="G26" s="529">
        <f t="shared" si="1"/>
        <v>6.9444444444444448E-2</v>
      </c>
      <c r="H26" s="269"/>
    </row>
    <row r="27" spans="1:9">
      <c r="A27" s="322">
        <v>2017</v>
      </c>
      <c r="B27" s="56">
        <v>17471</v>
      </c>
      <c r="C27" s="56">
        <v>1816</v>
      </c>
      <c r="D27" s="324">
        <f t="shared" si="0"/>
        <v>0.10394367809512907</v>
      </c>
      <c r="E27" s="56">
        <v>4593</v>
      </c>
      <c r="F27" s="56">
        <v>439</v>
      </c>
      <c r="G27" s="531">
        <f t="shared" si="1"/>
        <v>9.5580230785978659E-2</v>
      </c>
      <c r="H27" s="269"/>
    </row>
    <row r="28" spans="1:9">
      <c r="A28" s="60">
        <v>2018</v>
      </c>
      <c r="B28" s="51">
        <v>16897</v>
      </c>
      <c r="C28" s="51">
        <v>1938</v>
      </c>
      <c r="D28" s="319">
        <f t="shared" si="0"/>
        <v>0.11469491625732378</v>
      </c>
      <c r="E28" s="51">
        <v>4481</v>
      </c>
      <c r="F28" s="51">
        <v>467</v>
      </c>
      <c r="G28" s="529">
        <f t="shared" si="1"/>
        <v>0.10421780852488284</v>
      </c>
      <c r="H28" s="269"/>
    </row>
    <row r="29" spans="1:9">
      <c r="A29" s="73">
        <v>2019</v>
      </c>
      <c r="B29" s="56">
        <v>16746</v>
      </c>
      <c r="C29" s="56">
        <v>2026</v>
      </c>
      <c r="D29" s="324">
        <f t="shared" si="0"/>
        <v>0.12098411560969784</v>
      </c>
      <c r="E29" s="56">
        <v>4449</v>
      </c>
      <c r="F29" s="56">
        <v>494</v>
      </c>
      <c r="G29" s="531">
        <f t="shared" si="1"/>
        <v>0.11103618790739492</v>
      </c>
      <c r="H29" s="269"/>
    </row>
    <row r="30" spans="1:9">
      <c r="A30" s="331">
        <v>2020</v>
      </c>
      <c r="B30" s="51">
        <v>15742</v>
      </c>
      <c r="C30" s="51">
        <v>1765</v>
      </c>
      <c r="D30" s="319">
        <f t="shared" si="0"/>
        <v>0.11212044212933553</v>
      </c>
      <c r="E30" s="51">
        <v>4194</v>
      </c>
      <c r="F30" s="51">
        <v>477</v>
      </c>
      <c r="G30" s="529">
        <f t="shared" si="1"/>
        <v>0.11373390557939914</v>
      </c>
      <c r="H30" s="269"/>
    </row>
    <row r="31" spans="1:9">
      <c r="A31" s="803">
        <v>2021</v>
      </c>
      <c r="B31" s="56">
        <v>15571</v>
      </c>
      <c r="C31" s="56">
        <v>1737</v>
      </c>
      <c r="D31" s="324">
        <f t="shared" si="0"/>
        <v>0.1115535289962109</v>
      </c>
      <c r="E31" s="56">
        <v>4382</v>
      </c>
      <c r="F31" s="56">
        <v>518</v>
      </c>
      <c r="G31" s="531">
        <f t="shared" si="1"/>
        <v>0.1182108626198083</v>
      </c>
      <c r="H31" s="269"/>
    </row>
    <row r="32" spans="1:9" ht="43" customHeight="1">
      <c r="A32" s="2618" t="s">
        <v>36</v>
      </c>
      <c r="B32" s="2619"/>
      <c r="C32" s="2619"/>
      <c r="D32" s="2619"/>
      <c r="E32" s="2619"/>
      <c r="F32" s="2619"/>
      <c r="G32" s="2620"/>
    </row>
    <row r="33" spans="1:7">
      <c r="A33" s="22"/>
      <c r="B33" s="537"/>
      <c r="C33" s="538"/>
      <c r="D33" s="539"/>
      <c r="E33" s="84"/>
      <c r="F33" s="540"/>
      <c r="G33" s="539"/>
    </row>
    <row r="34" spans="1:7" ht="30.5" customHeight="1">
      <c r="A34" s="2464" t="s">
        <v>87</v>
      </c>
      <c r="B34" s="2464"/>
      <c r="C34" s="2464"/>
      <c r="D34" s="2464"/>
      <c r="E34" s="2464"/>
      <c r="F34" s="2464"/>
      <c r="G34" s="2464"/>
    </row>
  </sheetData>
  <mergeCells count="15">
    <mergeCell ref="A1:G1"/>
    <mergeCell ref="A3:A5"/>
    <mergeCell ref="B3:G3"/>
    <mergeCell ref="B4:B5"/>
    <mergeCell ref="C4:D4"/>
    <mergeCell ref="E4:E5"/>
    <mergeCell ref="F4:G4"/>
    <mergeCell ref="A34:G34"/>
    <mergeCell ref="A21:A23"/>
    <mergeCell ref="B21:G21"/>
    <mergeCell ref="B22:B23"/>
    <mergeCell ref="C22:D22"/>
    <mergeCell ref="E22:E23"/>
    <mergeCell ref="F22:G22"/>
    <mergeCell ref="A32:G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3078-F761-415D-BEB6-1A052DD08EDA}">
  <dimension ref="A1:AG66"/>
  <sheetViews>
    <sheetView workbookViewId="0">
      <selection activeCell="T1" sqref="A1:XFD1048576"/>
    </sheetView>
  </sheetViews>
  <sheetFormatPr defaultColWidth="9" defaultRowHeight="14"/>
  <cols>
    <col min="1" max="1" width="12.58203125" style="316" customWidth="1"/>
    <col min="2" max="31" width="10.58203125" style="270" customWidth="1"/>
    <col min="32" max="32" width="9" style="270"/>
    <col min="33" max="33" width="9" style="269"/>
    <col min="34" max="16384" width="9" style="270"/>
  </cols>
  <sheetData>
    <row r="1" spans="1:33" ht="25">
      <c r="A1" s="2453" t="s">
        <v>1481</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68"/>
    </row>
    <row r="3" spans="1:33" ht="20">
      <c r="A3" s="2628" t="s">
        <v>79</v>
      </c>
      <c r="B3" s="2630" t="s">
        <v>252</v>
      </c>
      <c r="C3" s="2631"/>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40"/>
      <c r="AG3" s="29"/>
    </row>
    <row r="4" spans="1:33" ht="20">
      <c r="A4" s="2628"/>
      <c r="B4" s="2632" t="s">
        <v>167</v>
      </c>
      <c r="C4" s="2633"/>
      <c r="D4" s="2633"/>
      <c r="E4" s="2632" t="s">
        <v>168</v>
      </c>
      <c r="F4" s="2633"/>
      <c r="G4" s="2633"/>
      <c r="H4" s="2632" t="s">
        <v>169</v>
      </c>
      <c r="I4" s="2633"/>
      <c r="J4" s="2633"/>
      <c r="K4" s="2632" t="s">
        <v>170</v>
      </c>
      <c r="L4" s="2633"/>
      <c r="M4" s="2633"/>
      <c r="N4" s="2632" t="s">
        <v>171</v>
      </c>
      <c r="O4" s="2633"/>
      <c r="P4" s="2633"/>
      <c r="Q4" s="2457" t="s">
        <v>93</v>
      </c>
      <c r="R4" s="2458"/>
      <c r="S4" s="2530"/>
      <c r="T4" s="2457" t="s">
        <v>94</v>
      </c>
      <c r="U4" s="2458"/>
      <c r="V4" s="2530"/>
      <c r="W4" s="2635" t="s">
        <v>95</v>
      </c>
      <c r="X4" s="2458"/>
      <c r="Y4" s="2530"/>
      <c r="Z4" s="2635" t="s">
        <v>96</v>
      </c>
      <c r="AA4" s="2458"/>
      <c r="AB4" s="2530"/>
      <c r="AC4" s="2633" t="s">
        <v>97</v>
      </c>
      <c r="AD4" s="2633"/>
      <c r="AE4" s="2634"/>
      <c r="AF4" s="40"/>
      <c r="AG4" s="29"/>
    </row>
    <row r="5" spans="1:33" s="405" customFormat="1" ht="58.5" customHeight="1">
      <c r="A5" s="2629"/>
      <c r="B5" s="46" t="s">
        <v>253</v>
      </c>
      <c r="C5" s="46" t="s">
        <v>250</v>
      </c>
      <c r="D5" s="77" t="s">
        <v>86</v>
      </c>
      <c r="E5" s="46" t="s">
        <v>253</v>
      </c>
      <c r="F5" s="46" t="s">
        <v>250</v>
      </c>
      <c r="G5" s="77" t="s">
        <v>86</v>
      </c>
      <c r="H5" s="46" t="s">
        <v>253</v>
      </c>
      <c r="I5" s="46" t="s">
        <v>250</v>
      </c>
      <c r="J5" s="77" t="s">
        <v>86</v>
      </c>
      <c r="K5" s="46" t="s">
        <v>253</v>
      </c>
      <c r="L5" s="46" t="s">
        <v>250</v>
      </c>
      <c r="M5" s="77" t="s">
        <v>86</v>
      </c>
      <c r="N5" s="46" t="s">
        <v>253</v>
      </c>
      <c r="O5" s="46" t="s">
        <v>250</v>
      </c>
      <c r="P5" s="77" t="s">
        <v>86</v>
      </c>
      <c r="Q5" s="46" t="s">
        <v>253</v>
      </c>
      <c r="R5" s="46" t="s">
        <v>250</v>
      </c>
      <c r="S5" s="77" t="s">
        <v>86</v>
      </c>
      <c r="T5" s="46" t="s">
        <v>253</v>
      </c>
      <c r="U5" s="46" t="s">
        <v>250</v>
      </c>
      <c r="V5" s="77" t="s">
        <v>86</v>
      </c>
      <c r="W5" s="541" t="s">
        <v>253</v>
      </c>
      <c r="X5" s="46" t="s">
        <v>250</v>
      </c>
      <c r="Y5" s="542" t="s">
        <v>86</v>
      </c>
      <c r="Z5" s="541" t="s">
        <v>253</v>
      </c>
      <c r="AA5" s="46" t="s">
        <v>250</v>
      </c>
      <c r="AB5" s="542" t="s">
        <v>86</v>
      </c>
      <c r="AC5" s="541" t="s">
        <v>253</v>
      </c>
      <c r="AD5" s="46" t="s">
        <v>250</v>
      </c>
      <c r="AE5" s="543" t="s">
        <v>86</v>
      </c>
      <c r="AG5" s="86"/>
    </row>
    <row r="6" spans="1:33">
      <c r="A6" s="92">
        <v>2000</v>
      </c>
      <c r="B6" s="458">
        <v>3782</v>
      </c>
      <c r="C6" s="544" t="s">
        <v>254</v>
      </c>
      <c r="D6" s="545"/>
      <c r="E6" s="458">
        <v>4717</v>
      </c>
      <c r="F6" s="544">
        <v>877</v>
      </c>
      <c r="G6" s="546">
        <f>F6/E6</f>
        <v>0.18592325630697476</v>
      </c>
      <c r="H6" s="458">
        <v>672</v>
      </c>
      <c r="I6" s="547" t="s">
        <v>255</v>
      </c>
      <c r="J6" s="546"/>
      <c r="K6" s="458">
        <v>3509</v>
      </c>
      <c r="L6" s="544">
        <v>490</v>
      </c>
      <c r="M6" s="546">
        <f t="shared" ref="M6:M31" si="0">L6/K6</f>
        <v>0.1396409233399829</v>
      </c>
      <c r="N6" s="458">
        <v>2148</v>
      </c>
      <c r="O6" s="547" t="s">
        <v>256</v>
      </c>
      <c r="P6" s="546"/>
      <c r="Q6" s="458">
        <v>474</v>
      </c>
      <c r="R6" s="544">
        <v>50</v>
      </c>
      <c r="S6" s="546">
        <f>R6/Q6</f>
        <v>0.10548523206751055</v>
      </c>
      <c r="T6" s="458">
        <v>189</v>
      </c>
      <c r="U6" s="544">
        <v>30</v>
      </c>
      <c r="V6" s="546">
        <f>U6/T6</f>
        <v>0.15873015873015872</v>
      </c>
      <c r="W6" s="458">
        <v>695</v>
      </c>
      <c r="X6" s="544">
        <v>73</v>
      </c>
      <c r="Y6" s="546">
        <f>X6/W6</f>
        <v>0.10503597122302158</v>
      </c>
      <c r="Z6" s="458">
        <v>1184</v>
      </c>
      <c r="AA6" s="544">
        <v>325</v>
      </c>
      <c r="AB6" s="546">
        <f t="shared" ref="AB6:AB31" si="1">AA6/Z6</f>
        <v>0.27449324324324326</v>
      </c>
      <c r="AC6" s="458">
        <v>254</v>
      </c>
      <c r="AD6" s="544">
        <v>35</v>
      </c>
      <c r="AE6" s="548">
        <f>AD6/AC6</f>
        <v>0.13779527559055119</v>
      </c>
      <c r="AF6" s="269"/>
    </row>
    <row r="7" spans="1:33">
      <c r="A7" s="98">
        <v>2001</v>
      </c>
      <c r="B7" s="74">
        <v>3573</v>
      </c>
      <c r="C7" s="549">
        <v>374</v>
      </c>
      <c r="D7" s="550">
        <f>C7/B7</f>
        <v>0.10467394346487545</v>
      </c>
      <c r="E7" s="74">
        <v>4619</v>
      </c>
      <c r="F7" s="549">
        <v>908</v>
      </c>
      <c r="G7" s="551">
        <f t="shared" ref="G7:G31" si="2">F7/E7</f>
        <v>0.19657934617882658</v>
      </c>
      <c r="H7" s="74">
        <v>607</v>
      </c>
      <c r="I7" s="549">
        <v>45</v>
      </c>
      <c r="J7" s="551">
        <f t="shared" ref="J7:J8" si="3">I7/H7</f>
        <v>7.4135090609555185E-2</v>
      </c>
      <c r="K7" s="74">
        <v>3391</v>
      </c>
      <c r="L7" s="549">
        <v>487</v>
      </c>
      <c r="M7" s="551">
        <f t="shared" si="0"/>
        <v>0.14361545266882925</v>
      </c>
      <c r="N7" s="74">
        <v>2173</v>
      </c>
      <c r="O7" s="549">
        <v>145</v>
      </c>
      <c r="P7" s="551">
        <f t="shared" ref="P7:P8" si="4">O7/N7</f>
        <v>6.6728025770823748E-2</v>
      </c>
      <c r="Q7" s="74">
        <v>531</v>
      </c>
      <c r="R7" s="552" t="s">
        <v>257</v>
      </c>
      <c r="S7" s="551"/>
      <c r="T7" s="74">
        <v>187</v>
      </c>
      <c r="U7" s="552" t="s">
        <v>255</v>
      </c>
      <c r="V7" s="553"/>
      <c r="W7" s="74">
        <v>588</v>
      </c>
      <c r="X7" s="549" t="s">
        <v>258</v>
      </c>
      <c r="Y7" s="551"/>
      <c r="Z7" s="74">
        <v>1198</v>
      </c>
      <c r="AA7" s="549">
        <v>388</v>
      </c>
      <c r="AB7" s="551">
        <f t="shared" si="1"/>
        <v>0.32387312186978295</v>
      </c>
      <c r="AC7" s="74">
        <v>238</v>
      </c>
      <c r="AD7" s="549" t="s">
        <v>259</v>
      </c>
      <c r="AE7" s="554"/>
      <c r="AF7" s="269"/>
    </row>
    <row r="8" spans="1:33">
      <c r="A8" s="92">
        <v>2002</v>
      </c>
      <c r="B8" s="458">
        <v>3636</v>
      </c>
      <c r="C8" s="544">
        <v>402</v>
      </c>
      <c r="D8" s="545">
        <f t="shared" ref="D8:D15" si="5">C8/B8</f>
        <v>0.11056105610561057</v>
      </c>
      <c r="E8" s="458">
        <v>4750</v>
      </c>
      <c r="F8" s="544">
        <v>1030</v>
      </c>
      <c r="G8" s="546">
        <f t="shared" si="2"/>
        <v>0.21684210526315789</v>
      </c>
      <c r="H8" s="458">
        <v>597</v>
      </c>
      <c r="I8" s="544">
        <v>44</v>
      </c>
      <c r="J8" s="546">
        <f t="shared" si="3"/>
        <v>7.3701842546063656E-2</v>
      </c>
      <c r="K8" s="458">
        <v>3456</v>
      </c>
      <c r="L8" s="544">
        <v>486</v>
      </c>
      <c r="M8" s="546">
        <f t="shared" si="0"/>
        <v>0.140625</v>
      </c>
      <c r="N8" s="458">
        <v>2187</v>
      </c>
      <c r="O8" s="544">
        <v>188</v>
      </c>
      <c r="P8" s="546">
        <f t="shared" si="4"/>
        <v>8.5962505715592136E-2</v>
      </c>
      <c r="Q8" s="458">
        <v>473</v>
      </c>
      <c r="R8" s="547" t="s">
        <v>260</v>
      </c>
      <c r="S8" s="546"/>
      <c r="T8" s="458">
        <v>175</v>
      </c>
      <c r="U8" s="544">
        <v>32</v>
      </c>
      <c r="V8" s="546">
        <f>U8/T8</f>
        <v>0.18285714285714286</v>
      </c>
      <c r="W8" s="458">
        <v>612</v>
      </c>
      <c r="X8" s="544" t="s">
        <v>261</v>
      </c>
      <c r="Y8" s="546"/>
      <c r="Z8" s="458">
        <v>1278</v>
      </c>
      <c r="AA8" s="544">
        <v>399</v>
      </c>
      <c r="AB8" s="546">
        <f t="shared" si="1"/>
        <v>0.31220657276995306</v>
      </c>
      <c r="AC8" s="458">
        <v>320</v>
      </c>
      <c r="AD8" s="544">
        <v>52</v>
      </c>
      <c r="AE8" s="548">
        <f t="shared" ref="AE8:AE10" si="6">AD8/AC8</f>
        <v>0.16250000000000001</v>
      </c>
      <c r="AF8" s="269"/>
    </row>
    <row r="9" spans="1:33">
      <c r="A9" s="98">
        <v>2003</v>
      </c>
      <c r="B9" s="74">
        <v>3751</v>
      </c>
      <c r="C9" s="549">
        <v>424</v>
      </c>
      <c r="D9" s="550">
        <f t="shared" si="5"/>
        <v>0.11303652359370835</v>
      </c>
      <c r="E9" s="74">
        <v>4879</v>
      </c>
      <c r="F9" s="549">
        <v>1076</v>
      </c>
      <c r="G9" s="551">
        <f t="shared" si="2"/>
        <v>0.22053699528591925</v>
      </c>
      <c r="H9" s="74">
        <v>613</v>
      </c>
      <c r="I9" s="552" t="s">
        <v>262</v>
      </c>
      <c r="J9" s="551"/>
      <c r="K9" s="74">
        <v>3498</v>
      </c>
      <c r="L9" s="549">
        <v>573</v>
      </c>
      <c r="M9" s="551">
        <f t="shared" si="0"/>
        <v>0.16380789022298456</v>
      </c>
      <c r="N9" s="74">
        <v>2214</v>
      </c>
      <c r="O9" s="552" t="s">
        <v>263</v>
      </c>
      <c r="P9" s="551"/>
      <c r="Q9" s="74">
        <v>486</v>
      </c>
      <c r="R9" s="552" t="s">
        <v>264</v>
      </c>
      <c r="S9" s="551"/>
      <c r="T9" s="74">
        <v>225</v>
      </c>
      <c r="U9" s="552" t="s">
        <v>265</v>
      </c>
      <c r="V9" s="553"/>
      <c r="W9" s="74">
        <v>693</v>
      </c>
      <c r="X9" s="549" t="s">
        <v>266</v>
      </c>
      <c r="Y9" s="551"/>
      <c r="Z9" s="74">
        <v>1390</v>
      </c>
      <c r="AA9" s="549">
        <v>478</v>
      </c>
      <c r="AB9" s="551">
        <f t="shared" si="1"/>
        <v>0.34388489208633094</v>
      </c>
      <c r="AC9" s="74">
        <v>357</v>
      </c>
      <c r="AD9" s="549">
        <v>50</v>
      </c>
      <c r="AE9" s="554">
        <f t="shared" si="6"/>
        <v>0.14005602240896359</v>
      </c>
      <c r="AF9" s="269"/>
    </row>
    <row r="10" spans="1:33">
      <c r="A10" s="92">
        <v>2004</v>
      </c>
      <c r="B10" s="458">
        <v>3642</v>
      </c>
      <c r="C10" s="544">
        <v>473</v>
      </c>
      <c r="D10" s="545">
        <f t="shared" si="5"/>
        <v>0.12987369577155408</v>
      </c>
      <c r="E10" s="458">
        <v>5032</v>
      </c>
      <c r="F10" s="544">
        <v>1143</v>
      </c>
      <c r="G10" s="546">
        <f t="shared" si="2"/>
        <v>0.22714626391096979</v>
      </c>
      <c r="H10" s="458">
        <v>670</v>
      </c>
      <c r="I10" s="544">
        <v>62</v>
      </c>
      <c r="J10" s="546">
        <f>I10/H10</f>
        <v>9.2537313432835819E-2</v>
      </c>
      <c r="K10" s="458">
        <v>3430</v>
      </c>
      <c r="L10" s="544">
        <v>551</v>
      </c>
      <c r="M10" s="546">
        <f t="shared" si="0"/>
        <v>0.16064139941690961</v>
      </c>
      <c r="N10" s="458">
        <v>2163</v>
      </c>
      <c r="O10" s="544">
        <v>226</v>
      </c>
      <c r="P10" s="546">
        <f>O10/N10</f>
        <v>0.10448451225150254</v>
      </c>
      <c r="Q10" s="458">
        <v>506</v>
      </c>
      <c r="R10" s="544">
        <v>61</v>
      </c>
      <c r="S10" s="546">
        <f>R10/Q10</f>
        <v>0.12055335968379446</v>
      </c>
      <c r="T10" s="458">
        <v>220</v>
      </c>
      <c r="U10" s="547" t="s">
        <v>267</v>
      </c>
      <c r="V10" s="555"/>
      <c r="W10" s="458">
        <v>678</v>
      </c>
      <c r="X10" s="544">
        <v>95</v>
      </c>
      <c r="Y10" s="546">
        <f>X10/W10</f>
        <v>0.14011799410029499</v>
      </c>
      <c r="Z10" s="458">
        <v>1507</v>
      </c>
      <c r="AA10" s="544">
        <v>486</v>
      </c>
      <c r="AB10" s="546">
        <f t="shared" si="1"/>
        <v>0.32249502322495022</v>
      </c>
      <c r="AC10" s="458">
        <v>423</v>
      </c>
      <c r="AD10" s="544">
        <v>69</v>
      </c>
      <c r="AE10" s="548">
        <f t="shared" si="6"/>
        <v>0.16312056737588654</v>
      </c>
      <c r="AF10" s="269"/>
    </row>
    <row r="11" spans="1:33">
      <c r="A11" s="98">
        <v>2005</v>
      </c>
      <c r="B11" s="74">
        <v>3539</v>
      </c>
      <c r="C11" s="549">
        <v>499</v>
      </c>
      <c r="D11" s="550">
        <f t="shared" si="5"/>
        <v>0.14100028256569652</v>
      </c>
      <c r="E11" s="74">
        <v>5073</v>
      </c>
      <c r="F11" s="549">
        <v>1062</v>
      </c>
      <c r="G11" s="551">
        <f t="shared" si="2"/>
        <v>0.20934358367829686</v>
      </c>
      <c r="H11" s="74">
        <v>596</v>
      </c>
      <c r="I11" s="552" t="s">
        <v>268</v>
      </c>
      <c r="J11" s="551"/>
      <c r="K11" s="74">
        <v>3325</v>
      </c>
      <c r="L11" s="549">
        <v>536</v>
      </c>
      <c r="M11" s="551">
        <f t="shared" si="0"/>
        <v>0.16120300751879699</v>
      </c>
      <c r="N11" s="74">
        <v>2092</v>
      </c>
      <c r="O11" s="552" t="s">
        <v>269</v>
      </c>
      <c r="P11" s="551"/>
      <c r="Q11" s="74">
        <v>409</v>
      </c>
      <c r="R11" s="552" t="s">
        <v>270</v>
      </c>
      <c r="S11" s="551"/>
      <c r="T11" s="74">
        <v>239</v>
      </c>
      <c r="U11" s="549">
        <v>50</v>
      </c>
      <c r="V11" s="551">
        <f>U11/T11</f>
        <v>0.20920502092050208</v>
      </c>
      <c r="W11" s="74">
        <v>673</v>
      </c>
      <c r="X11" s="549" t="s">
        <v>271</v>
      </c>
      <c r="Y11" s="551"/>
      <c r="Z11" s="74">
        <v>1571</v>
      </c>
      <c r="AA11" s="549">
        <v>550</v>
      </c>
      <c r="AB11" s="551">
        <f t="shared" si="1"/>
        <v>0.35009548058561424</v>
      </c>
      <c r="AC11" s="74">
        <v>385</v>
      </c>
      <c r="AD11" s="549" t="s">
        <v>272</v>
      </c>
      <c r="AE11" s="554"/>
      <c r="AF11" s="269"/>
    </row>
    <row r="12" spans="1:33">
      <c r="A12" s="92">
        <v>2006</v>
      </c>
      <c r="B12" s="458">
        <v>4207</v>
      </c>
      <c r="C12" s="544">
        <v>588</v>
      </c>
      <c r="D12" s="545">
        <f t="shared" si="5"/>
        <v>0.13976705490848584</v>
      </c>
      <c r="E12" s="458">
        <v>5177</v>
      </c>
      <c r="F12" s="544">
        <v>1081</v>
      </c>
      <c r="G12" s="546">
        <f t="shared" si="2"/>
        <v>0.20880819007146997</v>
      </c>
      <c r="H12" s="458">
        <v>613</v>
      </c>
      <c r="I12" s="547" t="s">
        <v>273</v>
      </c>
      <c r="J12" s="546"/>
      <c r="K12" s="458">
        <v>3478</v>
      </c>
      <c r="L12" s="544">
        <v>553</v>
      </c>
      <c r="M12" s="546">
        <f t="shared" si="0"/>
        <v>0.15899942495687178</v>
      </c>
      <c r="N12" s="458">
        <v>2129</v>
      </c>
      <c r="O12" s="544">
        <v>205</v>
      </c>
      <c r="P12" s="546">
        <f t="shared" ref="P12:P13" si="7">O12/N12</f>
        <v>9.6289337717238146E-2</v>
      </c>
      <c r="Q12" s="458">
        <v>530</v>
      </c>
      <c r="R12" s="547" t="s">
        <v>274</v>
      </c>
      <c r="S12" s="546"/>
      <c r="T12" s="458">
        <v>240</v>
      </c>
      <c r="U12" s="547" t="s">
        <v>275</v>
      </c>
      <c r="V12" s="555"/>
      <c r="W12" s="458">
        <v>698</v>
      </c>
      <c r="X12" s="544" t="s">
        <v>276</v>
      </c>
      <c r="Y12" s="546"/>
      <c r="Z12" s="458">
        <v>1598</v>
      </c>
      <c r="AA12" s="544">
        <v>576</v>
      </c>
      <c r="AB12" s="546">
        <f t="shared" si="1"/>
        <v>0.36045056320400498</v>
      </c>
      <c r="AC12" s="458">
        <v>297</v>
      </c>
      <c r="AD12" s="544" t="s">
        <v>274</v>
      </c>
      <c r="AE12" s="548"/>
      <c r="AF12" s="269"/>
    </row>
    <row r="13" spans="1:33">
      <c r="A13" s="98">
        <v>2007</v>
      </c>
      <c r="B13" s="74">
        <v>4109</v>
      </c>
      <c r="C13" s="549">
        <v>614</v>
      </c>
      <c r="D13" s="550">
        <f t="shared" si="5"/>
        <v>0.1494280846921392</v>
      </c>
      <c r="E13" s="74">
        <v>5285</v>
      </c>
      <c r="F13" s="549">
        <v>1131</v>
      </c>
      <c r="G13" s="551">
        <f t="shared" si="2"/>
        <v>0.21400189214758752</v>
      </c>
      <c r="H13" s="74">
        <v>662</v>
      </c>
      <c r="I13" s="552" t="s">
        <v>277</v>
      </c>
      <c r="J13" s="551"/>
      <c r="K13" s="74">
        <v>3531</v>
      </c>
      <c r="L13" s="549">
        <v>594</v>
      </c>
      <c r="M13" s="551">
        <f t="shared" si="0"/>
        <v>0.16822429906542055</v>
      </c>
      <c r="N13" s="74">
        <v>2095</v>
      </c>
      <c r="O13" s="549">
        <v>237</v>
      </c>
      <c r="P13" s="551">
        <f t="shared" si="7"/>
        <v>0.11312649164677804</v>
      </c>
      <c r="Q13" s="74">
        <v>434</v>
      </c>
      <c r="R13" s="549">
        <v>69</v>
      </c>
      <c r="S13" s="551">
        <f>R13/Q13</f>
        <v>0.15898617511520738</v>
      </c>
      <c r="T13" s="74">
        <v>279</v>
      </c>
      <c r="U13" s="552" t="s">
        <v>277</v>
      </c>
      <c r="V13" s="553"/>
      <c r="W13" s="74">
        <v>711</v>
      </c>
      <c r="X13" s="549" t="s">
        <v>266</v>
      </c>
      <c r="Y13" s="551"/>
      <c r="Z13" s="74">
        <v>1750</v>
      </c>
      <c r="AA13" s="549">
        <v>654</v>
      </c>
      <c r="AB13" s="551">
        <f t="shared" si="1"/>
        <v>0.37371428571428572</v>
      </c>
      <c r="AC13" s="74">
        <v>278</v>
      </c>
      <c r="AD13" s="549" t="s">
        <v>262</v>
      </c>
      <c r="AE13" s="554"/>
      <c r="AF13" s="269"/>
    </row>
    <row r="14" spans="1:33">
      <c r="A14" s="92">
        <v>2008</v>
      </c>
      <c r="B14" s="458">
        <v>4314</v>
      </c>
      <c r="C14" s="544">
        <v>467</v>
      </c>
      <c r="D14" s="545">
        <f t="shared" si="5"/>
        <v>0.10825220213259157</v>
      </c>
      <c r="E14" s="458">
        <v>5374</v>
      </c>
      <c r="F14" s="544">
        <v>1000</v>
      </c>
      <c r="G14" s="546">
        <f t="shared" si="2"/>
        <v>0.18608113137327875</v>
      </c>
      <c r="H14" s="458">
        <v>624</v>
      </c>
      <c r="I14" s="547" t="s">
        <v>278</v>
      </c>
      <c r="J14" s="546"/>
      <c r="K14" s="458">
        <v>3600</v>
      </c>
      <c r="L14" s="544">
        <v>559</v>
      </c>
      <c r="M14" s="546">
        <f t="shared" si="0"/>
        <v>0.15527777777777776</v>
      </c>
      <c r="N14" s="458">
        <v>1968</v>
      </c>
      <c r="O14" s="547" t="s">
        <v>279</v>
      </c>
      <c r="P14" s="546"/>
      <c r="Q14" s="458">
        <v>479</v>
      </c>
      <c r="R14" s="547" t="s">
        <v>265</v>
      </c>
      <c r="S14" s="546"/>
      <c r="T14" s="458">
        <v>270</v>
      </c>
      <c r="U14" s="547" t="s">
        <v>280</v>
      </c>
      <c r="V14" s="555"/>
      <c r="W14" s="458">
        <v>689</v>
      </c>
      <c r="X14" s="544" t="s">
        <v>281</v>
      </c>
      <c r="Y14" s="546"/>
      <c r="Z14" s="458">
        <v>1803</v>
      </c>
      <c r="AA14" s="544">
        <v>651</v>
      </c>
      <c r="AB14" s="546">
        <f t="shared" si="1"/>
        <v>0.36106489184692181</v>
      </c>
      <c r="AC14" s="458">
        <v>311</v>
      </c>
      <c r="AD14" s="544" t="s">
        <v>282</v>
      </c>
      <c r="AE14" s="548"/>
      <c r="AF14" s="269"/>
    </row>
    <row r="15" spans="1:33">
      <c r="A15" s="98">
        <v>2009</v>
      </c>
      <c r="B15" s="74">
        <v>4183</v>
      </c>
      <c r="C15" s="549">
        <v>439</v>
      </c>
      <c r="D15" s="550">
        <f t="shared" si="5"/>
        <v>0.10494860148218982</v>
      </c>
      <c r="E15" s="74">
        <v>5371</v>
      </c>
      <c r="F15" s="549">
        <v>968</v>
      </c>
      <c r="G15" s="551">
        <f t="shared" si="2"/>
        <v>0.18022714578290822</v>
      </c>
      <c r="H15" s="74">
        <v>655</v>
      </c>
      <c r="I15" s="552" t="s">
        <v>283</v>
      </c>
      <c r="J15" s="551"/>
      <c r="K15" s="74">
        <v>3349</v>
      </c>
      <c r="L15" s="549">
        <v>459</v>
      </c>
      <c r="M15" s="551">
        <f t="shared" si="0"/>
        <v>0.13705583756345177</v>
      </c>
      <c r="N15" s="74">
        <v>1891</v>
      </c>
      <c r="O15" s="552" t="s">
        <v>284</v>
      </c>
      <c r="P15" s="551"/>
      <c r="Q15" s="74">
        <v>423</v>
      </c>
      <c r="R15" s="552" t="s">
        <v>273</v>
      </c>
      <c r="S15" s="551"/>
      <c r="T15" s="74">
        <v>289</v>
      </c>
      <c r="U15" s="552" t="s">
        <v>285</v>
      </c>
      <c r="V15" s="553"/>
      <c r="W15" s="74">
        <v>666</v>
      </c>
      <c r="X15" s="549" t="s">
        <v>286</v>
      </c>
      <c r="Y15" s="551"/>
      <c r="Z15" s="74">
        <v>1781</v>
      </c>
      <c r="AA15" s="549">
        <v>617</v>
      </c>
      <c r="AB15" s="551">
        <f t="shared" si="1"/>
        <v>0.3464345873104997</v>
      </c>
      <c r="AC15" s="74">
        <v>255</v>
      </c>
      <c r="AD15" s="549" t="s">
        <v>287</v>
      </c>
      <c r="AE15" s="554"/>
      <c r="AF15" s="269"/>
    </row>
    <row r="16" spans="1:33">
      <c r="A16" s="92">
        <v>2010</v>
      </c>
      <c r="B16" s="75">
        <v>4339</v>
      </c>
      <c r="C16" s="544" t="s">
        <v>288</v>
      </c>
      <c r="D16" s="545"/>
      <c r="E16" s="75">
        <v>5110</v>
      </c>
      <c r="F16" s="544">
        <v>798</v>
      </c>
      <c r="G16" s="546">
        <f t="shared" si="2"/>
        <v>0.15616438356164383</v>
      </c>
      <c r="H16" s="75">
        <v>860</v>
      </c>
      <c r="I16" s="547" t="s">
        <v>281</v>
      </c>
      <c r="J16" s="546"/>
      <c r="K16" s="75">
        <v>3260</v>
      </c>
      <c r="L16" s="544">
        <v>411</v>
      </c>
      <c r="M16" s="546">
        <f t="shared" si="0"/>
        <v>0.12607361963190183</v>
      </c>
      <c r="N16" s="75">
        <v>1812</v>
      </c>
      <c r="O16" s="547" t="s">
        <v>289</v>
      </c>
      <c r="P16" s="546"/>
      <c r="Q16" s="75">
        <v>529</v>
      </c>
      <c r="R16" s="547" t="s">
        <v>257</v>
      </c>
      <c r="S16" s="546"/>
      <c r="T16" s="75">
        <v>258</v>
      </c>
      <c r="U16" s="547" t="s">
        <v>290</v>
      </c>
      <c r="V16" s="555"/>
      <c r="W16" s="75">
        <v>677</v>
      </c>
      <c r="X16" s="544" t="s">
        <v>291</v>
      </c>
      <c r="Y16" s="546"/>
      <c r="Z16" s="75">
        <v>1816</v>
      </c>
      <c r="AA16" s="544">
        <v>564</v>
      </c>
      <c r="AB16" s="546">
        <f t="shared" si="1"/>
        <v>0.31057268722466963</v>
      </c>
      <c r="AC16" s="75">
        <v>269</v>
      </c>
      <c r="AD16" s="544" t="s">
        <v>292</v>
      </c>
      <c r="AE16" s="548"/>
      <c r="AF16" s="269"/>
    </row>
    <row r="17" spans="1:33">
      <c r="A17" s="98">
        <v>2011</v>
      </c>
      <c r="B17" s="335">
        <v>4523</v>
      </c>
      <c r="C17" s="549">
        <v>422</v>
      </c>
      <c r="D17" s="550">
        <f t="shared" ref="D17:D31" si="8">C17/B17</f>
        <v>9.3300906478001322E-2</v>
      </c>
      <c r="E17" s="335">
        <v>5122</v>
      </c>
      <c r="F17" s="549">
        <v>805</v>
      </c>
      <c r="G17" s="551">
        <f t="shared" si="2"/>
        <v>0.15716516985552517</v>
      </c>
      <c r="H17" s="335">
        <v>778</v>
      </c>
      <c r="I17" s="552" t="s">
        <v>268</v>
      </c>
      <c r="J17" s="551"/>
      <c r="K17" s="335">
        <v>3272</v>
      </c>
      <c r="L17" s="549">
        <v>432</v>
      </c>
      <c r="M17" s="551">
        <f t="shared" si="0"/>
        <v>0.13202933985330073</v>
      </c>
      <c r="N17" s="335">
        <v>1767</v>
      </c>
      <c r="O17" s="552" t="s">
        <v>293</v>
      </c>
      <c r="P17" s="551"/>
      <c r="Q17" s="335">
        <v>539</v>
      </c>
      <c r="R17" s="552" t="s">
        <v>294</v>
      </c>
      <c r="S17" s="551"/>
      <c r="T17" s="335">
        <v>254</v>
      </c>
      <c r="U17" s="552" t="s">
        <v>295</v>
      </c>
      <c r="V17" s="553"/>
      <c r="W17" s="335">
        <v>667</v>
      </c>
      <c r="X17" s="549">
        <v>91</v>
      </c>
      <c r="Y17" s="551">
        <f>X17/W17</f>
        <v>0.13643178410794601</v>
      </c>
      <c r="Z17" s="335">
        <v>1751</v>
      </c>
      <c r="AA17" s="549">
        <v>634</v>
      </c>
      <c r="AB17" s="551">
        <f t="shared" si="1"/>
        <v>0.3620788121073672</v>
      </c>
      <c r="AC17" s="335">
        <v>286</v>
      </c>
      <c r="AD17" s="549" t="s">
        <v>264</v>
      </c>
      <c r="AE17" s="554"/>
      <c r="AF17" s="269"/>
    </row>
    <row r="18" spans="1:33">
      <c r="A18" s="92">
        <v>2012</v>
      </c>
      <c r="B18" s="75">
        <v>4318</v>
      </c>
      <c r="C18" s="544">
        <v>397</v>
      </c>
      <c r="D18" s="545">
        <f t="shared" si="8"/>
        <v>9.1940713293191298E-2</v>
      </c>
      <c r="E18" s="75">
        <v>5036</v>
      </c>
      <c r="F18" s="544">
        <v>801</v>
      </c>
      <c r="G18" s="546">
        <f t="shared" si="2"/>
        <v>0.159054805401112</v>
      </c>
      <c r="H18" s="75">
        <v>880</v>
      </c>
      <c r="I18" s="547" t="s">
        <v>261</v>
      </c>
      <c r="J18" s="546"/>
      <c r="K18" s="75">
        <v>3317</v>
      </c>
      <c r="L18" s="544">
        <v>411</v>
      </c>
      <c r="M18" s="546">
        <f t="shared" si="0"/>
        <v>0.12390714501055171</v>
      </c>
      <c r="N18" s="75">
        <v>1743</v>
      </c>
      <c r="O18" s="547" t="s">
        <v>296</v>
      </c>
      <c r="P18" s="546"/>
      <c r="Q18" s="75">
        <v>507</v>
      </c>
      <c r="R18" s="547" t="s">
        <v>277</v>
      </c>
      <c r="S18" s="546"/>
      <c r="T18" s="75">
        <v>240</v>
      </c>
      <c r="U18" s="547" t="s">
        <v>297</v>
      </c>
      <c r="V18" s="555"/>
      <c r="W18" s="75">
        <v>739</v>
      </c>
      <c r="X18" s="544" t="s">
        <v>298</v>
      </c>
      <c r="Y18" s="546"/>
      <c r="Z18" s="75">
        <v>1874</v>
      </c>
      <c r="AA18" s="544">
        <v>631</v>
      </c>
      <c r="AB18" s="546">
        <f t="shared" si="1"/>
        <v>0.33671291355389543</v>
      </c>
      <c r="AC18" s="75">
        <v>318</v>
      </c>
      <c r="AD18" s="544">
        <v>47</v>
      </c>
      <c r="AE18" s="548">
        <f>AD18/AC18</f>
        <v>0.14779874213836477</v>
      </c>
      <c r="AF18" s="269"/>
    </row>
    <row r="19" spans="1:33">
      <c r="A19" s="98">
        <v>2013</v>
      </c>
      <c r="B19" s="556">
        <v>4520</v>
      </c>
      <c r="C19" s="549">
        <v>430</v>
      </c>
      <c r="D19" s="550">
        <f t="shared" si="8"/>
        <v>9.5132743362831854E-2</v>
      </c>
      <c r="E19" s="556">
        <v>5066</v>
      </c>
      <c r="F19" s="549">
        <v>762</v>
      </c>
      <c r="G19" s="551">
        <f t="shared" si="2"/>
        <v>0.15041452822739834</v>
      </c>
      <c r="H19" s="556">
        <v>846</v>
      </c>
      <c r="I19" s="552" t="s">
        <v>272</v>
      </c>
      <c r="J19" s="551"/>
      <c r="K19" s="556">
        <v>3203</v>
      </c>
      <c r="L19" s="549">
        <v>329</v>
      </c>
      <c r="M19" s="551">
        <f t="shared" si="0"/>
        <v>0.10271620355916329</v>
      </c>
      <c r="N19" s="556">
        <v>1613</v>
      </c>
      <c r="O19" s="552" t="s">
        <v>299</v>
      </c>
      <c r="P19" s="551"/>
      <c r="Q19" s="556">
        <v>567</v>
      </c>
      <c r="R19" s="552" t="s">
        <v>300</v>
      </c>
      <c r="S19" s="551"/>
      <c r="T19" s="556">
        <v>228</v>
      </c>
      <c r="U19" s="552" t="s">
        <v>297</v>
      </c>
      <c r="V19" s="553"/>
      <c r="W19" s="556">
        <v>695</v>
      </c>
      <c r="X19" s="549" t="s">
        <v>301</v>
      </c>
      <c r="Y19" s="551"/>
      <c r="Z19" s="556">
        <v>1885</v>
      </c>
      <c r="AA19" s="549">
        <v>657</v>
      </c>
      <c r="AB19" s="551">
        <f t="shared" si="1"/>
        <v>0.34854111405835542</v>
      </c>
      <c r="AC19" s="556">
        <v>336</v>
      </c>
      <c r="AD19" s="549" t="s">
        <v>302</v>
      </c>
      <c r="AE19" s="554"/>
      <c r="AF19" s="269"/>
    </row>
    <row r="20" spans="1:33">
      <c r="A20" s="270"/>
      <c r="AF20" s="269"/>
    </row>
    <row r="21" spans="1:33" ht="20">
      <c r="A21" s="2628" t="s">
        <v>79</v>
      </c>
      <c r="B21" s="2630" t="s">
        <v>252</v>
      </c>
      <c r="C21" s="2631"/>
      <c r="D21" s="2631"/>
      <c r="E21" s="2631"/>
      <c r="F21" s="2631"/>
      <c r="G21" s="2631"/>
      <c r="H21" s="2631"/>
      <c r="I21" s="2631"/>
      <c r="J21" s="2631"/>
      <c r="K21" s="2631"/>
      <c r="L21" s="2631"/>
      <c r="M21" s="2631"/>
      <c r="N21" s="2631"/>
      <c r="O21" s="2631"/>
      <c r="P21" s="2631"/>
      <c r="Q21" s="2631"/>
      <c r="R21" s="2631"/>
      <c r="S21" s="2631"/>
      <c r="T21" s="2631"/>
      <c r="U21" s="2631"/>
      <c r="V21" s="2631"/>
      <c r="W21" s="2631"/>
      <c r="X21" s="2631"/>
      <c r="Y21" s="2631"/>
      <c r="Z21" s="2631"/>
      <c r="AA21" s="2631"/>
      <c r="AB21" s="2631"/>
      <c r="AC21" s="2631"/>
      <c r="AD21" s="2631"/>
      <c r="AE21" s="2631"/>
      <c r="AF21" s="40"/>
      <c r="AG21" s="29"/>
    </row>
    <row r="22" spans="1:33" ht="20">
      <c r="A22" s="2628"/>
      <c r="B22" s="2632" t="s">
        <v>167</v>
      </c>
      <c r="C22" s="2633"/>
      <c r="D22" s="2633"/>
      <c r="E22" s="2632" t="s">
        <v>168</v>
      </c>
      <c r="F22" s="2633"/>
      <c r="G22" s="2633"/>
      <c r="H22" s="2632" t="s">
        <v>169</v>
      </c>
      <c r="I22" s="2633"/>
      <c r="J22" s="2633"/>
      <c r="K22" s="2632" t="s">
        <v>170</v>
      </c>
      <c r="L22" s="2633"/>
      <c r="M22" s="2633"/>
      <c r="N22" s="2632" t="s">
        <v>171</v>
      </c>
      <c r="O22" s="2633"/>
      <c r="P22" s="2633"/>
      <c r="Q22" s="2457" t="s">
        <v>93</v>
      </c>
      <c r="R22" s="2458"/>
      <c r="S22" s="2530"/>
      <c r="T22" s="2459" t="s">
        <v>94</v>
      </c>
      <c r="U22" s="2460"/>
      <c r="V22" s="2461"/>
      <c r="W22" s="2460" t="s">
        <v>95</v>
      </c>
      <c r="X22" s="2460"/>
      <c r="Y22" s="2461"/>
      <c r="Z22" s="2460" t="s">
        <v>96</v>
      </c>
      <c r="AA22" s="2460"/>
      <c r="AB22" s="2461"/>
      <c r="AC22" s="2530" t="s">
        <v>97</v>
      </c>
      <c r="AD22" s="2633"/>
      <c r="AE22" s="2634"/>
      <c r="AF22" s="40"/>
      <c r="AG22" s="29"/>
    </row>
    <row r="23" spans="1:33" ht="59.5" customHeight="1">
      <c r="A23" s="2629"/>
      <c r="B23" s="46" t="s">
        <v>253</v>
      </c>
      <c r="C23" s="46" t="s">
        <v>251</v>
      </c>
      <c r="D23" s="77" t="s">
        <v>86</v>
      </c>
      <c r="E23" s="46" t="s">
        <v>253</v>
      </c>
      <c r="F23" s="46" t="s">
        <v>251</v>
      </c>
      <c r="G23" s="77" t="s">
        <v>86</v>
      </c>
      <c r="H23" s="46" t="s">
        <v>253</v>
      </c>
      <c r="I23" s="46" t="s">
        <v>251</v>
      </c>
      <c r="J23" s="77" t="s">
        <v>86</v>
      </c>
      <c r="K23" s="46" t="s">
        <v>253</v>
      </c>
      <c r="L23" s="46" t="s">
        <v>251</v>
      </c>
      <c r="M23" s="77" t="s">
        <v>86</v>
      </c>
      <c r="N23" s="46" t="s">
        <v>253</v>
      </c>
      <c r="O23" s="46" t="s">
        <v>251</v>
      </c>
      <c r="P23" s="77" t="s">
        <v>86</v>
      </c>
      <c r="Q23" s="46" t="s">
        <v>253</v>
      </c>
      <c r="R23" s="46" t="s">
        <v>251</v>
      </c>
      <c r="S23" s="77" t="s">
        <v>86</v>
      </c>
      <c r="T23" s="46" t="s">
        <v>253</v>
      </c>
      <c r="U23" s="46" t="s">
        <v>251</v>
      </c>
      <c r="V23" s="48" t="s">
        <v>86</v>
      </c>
      <c r="W23" s="711" t="s">
        <v>253</v>
      </c>
      <c r="X23" s="46" t="s">
        <v>251</v>
      </c>
      <c r="Y23" s="797" t="s">
        <v>86</v>
      </c>
      <c r="Z23" s="711" t="s">
        <v>253</v>
      </c>
      <c r="AA23" s="46" t="s">
        <v>251</v>
      </c>
      <c r="AB23" s="797" t="s">
        <v>86</v>
      </c>
      <c r="AC23" s="711" t="s">
        <v>253</v>
      </c>
      <c r="AD23" s="46" t="s">
        <v>251</v>
      </c>
      <c r="AE23" s="543" t="s">
        <v>86</v>
      </c>
      <c r="AF23" s="269"/>
    </row>
    <row r="24" spans="1:33">
      <c r="A24" s="453">
        <v>2014</v>
      </c>
      <c r="B24" s="51">
        <v>4459</v>
      </c>
      <c r="C24" s="51">
        <v>174</v>
      </c>
      <c r="D24" s="557">
        <f t="shared" si="8"/>
        <v>3.9022202287508412E-2</v>
      </c>
      <c r="E24" s="51">
        <v>4756</v>
      </c>
      <c r="F24" s="51">
        <v>333</v>
      </c>
      <c r="G24" s="558">
        <f t="shared" si="2"/>
        <v>7.0016820857863746E-2</v>
      </c>
      <c r="H24" s="51">
        <v>858</v>
      </c>
      <c r="I24" s="51">
        <v>54</v>
      </c>
      <c r="J24" s="558">
        <f t="shared" ref="J24:J31" si="9">I24/H24</f>
        <v>6.2937062937062943E-2</v>
      </c>
      <c r="K24" s="51">
        <v>3161</v>
      </c>
      <c r="L24" s="51">
        <v>151</v>
      </c>
      <c r="M24" s="558">
        <f t="shared" si="0"/>
        <v>4.7769693135083835E-2</v>
      </c>
      <c r="N24" s="51">
        <v>1635</v>
      </c>
      <c r="O24" s="51">
        <v>74</v>
      </c>
      <c r="P24" s="558">
        <f t="shared" ref="P24:P31" si="10">O24/N24</f>
        <v>4.5259938837920489E-2</v>
      </c>
      <c r="Q24" s="51">
        <v>603</v>
      </c>
      <c r="R24" s="51">
        <v>26</v>
      </c>
      <c r="S24" s="558">
        <f t="shared" ref="S24:S31" si="11">R24/Q24</f>
        <v>4.3117744610281922E-2</v>
      </c>
      <c r="T24" s="51">
        <v>243</v>
      </c>
      <c r="U24" s="51">
        <v>18</v>
      </c>
      <c r="V24" s="558">
        <f t="shared" ref="V24:V31" si="12">U24/T24</f>
        <v>7.407407407407407E-2</v>
      </c>
      <c r="W24" s="51">
        <v>648</v>
      </c>
      <c r="X24" s="51">
        <v>39</v>
      </c>
      <c r="Y24" s="558">
        <f t="shared" ref="Y24:Y31" si="13">X24/W24</f>
        <v>6.0185185185185182E-2</v>
      </c>
      <c r="Z24" s="51">
        <v>1799</v>
      </c>
      <c r="AA24" s="51">
        <v>346</v>
      </c>
      <c r="AB24" s="558">
        <f t="shared" si="1"/>
        <v>0.19232907170650362</v>
      </c>
      <c r="AC24" s="51">
        <v>370</v>
      </c>
      <c r="AD24" s="51">
        <v>20</v>
      </c>
      <c r="AE24" s="559">
        <f t="shared" ref="AE24:AE31" si="14">AD24/AC24</f>
        <v>5.4054054054054057E-2</v>
      </c>
      <c r="AF24" s="269"/>
    </row>
    <row r="25" spans="1:33">
      <c r="A25" s="98">
        <v>2015</v>
      </c>
      <c r="B25" s="56">
        <v>4470</v>
      </c>
      <c r="C25" s="56">
        <v>188</v>
      </c>
      <c r="D25" s="550">
        <f t="shared" si="8"/>
        <v>4.2058165548098436E-2</v>
      </c>
      <c r="E25" s="56">
        <v>4826</v>
      </c>
      <c r="F25" s="56">
        <v>303</v>
      </c>
      <c r="G25" s="551">
        <f t="shared" si="2"/>
        <v>6.27849150435143E-2</v>
      </c>
      <c r="H25" s="56">
        <v>929</v>
      </c>
      <c r="I25" s="56">
        <v>93</v>
      </c>
      <c r="J25" s="551">
        <f t="shared" si="9"/>
        <v>0.10010764262648009</v>
      </c>
      <c r="K25" s="56">
        <v>3086</v>
      </c>
      <c r="L25" s="56">
        <v>165</v>
      </c>
      <c r="M25" s="551">
        <f t="shared" si="0"/>
        <v>5.3467271548930655E-2</v>
      </c>
      <c r="N25" s="56">
        <v>1593</v>
      </c>
      <c r="O25" s="56">
        <v>76</v>
      </c>
      <c r="P25" s="551">
        <f t="shared" si="10"/>
        <v>4.7708725674827368E-2</v>
      </c>
      <c r="Q25" s="56">
        <v>612</v>
      </c>
      <c r="R25" s="56">
        <v>30</v>
      </c>
      <c r="S25" s="551">
        <f t="shared" si="11"/>
        <v>4.9019607843137254E-2</v>
      </c>
      <c r="T25" s="56">
        <v>284</v>
      </c>
      <c r="U25" s="56">
        <v>26</v>
      </c>
      <c r="V25" s="551">
        <f t="shared" si="12"/>
        <v>9.154929577464789E-2</v>
      </c>
      <c r="W25" s="56">
        <v>670</v>
      </c>
      <c r="X25" s="56">
        <v>34</v>
      </c>
      <c r="Y25" s="551">
        <f t="shared" si="13"/>
        <v>5.0746268656716415E-2</v>
      </c>
      <c r="Z25" s="56">
        <v>1683</v>
      </c>
      <c r="AA25" s="56">
        <v>359</v>
      </c>
      <c r="AB25" s="551">
        <f t="shared" si="1"/>
        <v>0.21330956625074271</v>
      </c>
      <c r="AC25" s="56">
        <v>284</v>
      </c>
      <c r="AD25" s="56">
        <v>17</v>
      </c>
      <c r="AE25" s="554">
        <f t="shared" si="14"/>
        <v>5.9859154929577461E-2</v>
      </c>
      <c r="AF25" s="269"/>
    </row>
    <row r="26" spans="1:33">
      <c r="A26" s="92">
        <v>2016</v>
      </c>
      <c r="B26" s="51">
        <v>4287</v>
      </c>
      <c r="C26" s="51">
        <v>216</v>
      </c>
      <c r="D26" s="545">
        <f t="shared" si="8"/>
        <v>5.0384884534639608E-2</v>
      </c>
      <c r="E26" s="51">
        <v>4684</v>
      </c>
      <c r="F26" s="51">
        <v>326</v>
      </c>
      <c r="G26" s="546">
        <f t="shared" si="2"/>
        <v>6.9598633646456021E-2</v>
      </c>
      <c r="H26" s="51">
        <v>934</v>
      </c>
      <c r="I26" s="51">
        <v>97</v>
      </c>
      <c r="J26" s="546">
        <f t="shared" si="9"/>
        <v>0.10385438972162742</v>
      </c>
      <c r="K26" s="51">
        <v>2955</v>
      </c>
      <c r="L26" s="51">
        <v>194</v>
      </c>
      <c r="M26" s="546">
        <f t="shared" si="0"/>
        <v>6.5651438240270726E-2</v>
      </c>
      <c r="N26" s="51">
        <v>1513</v>
      </c>
      <c r="O26" s="51">
        <v>116</v>
      </c>
      <c r="P26" s="546">
        <f t="shared" si="10"/>
        <v>7.6668869795109049E-2</v>
      </c>
      <c r="Q26" s="51">
        <v>702</v>
      </c>
      <c r="R26" s="51">
        <v>30</v>
      </c>
      <c r="S26" s="546">
        <f t="shared" si="11"/>
        <v>4.2735042735042736E-2</v>
      </c>
      <c r="T26" s="51">
        <v>280</v>
      </c>
      <c r="U26" s="51">
        <v>21</v>
      </c>
      <c r="V26" s="546">
        <f t="shared" si="12"/>
        <v>7.4999999999999997E-2</v>
      </c>
      <c r="W26" s="51">
        <v>614</v>
      </c>
      <c r="X26" s="51">
        <v>43</v>
      </c>
      <c r="Y26" s="546">
        <f t="shared" si="13"/>
        <v>7.0032573289902283E-2</v>
      </c>
      <c r="Z26" s="51">
        <v>1756</v>
      </c>
      <c r="AA26" s="51">
        <v>459</v>
      </c>
      <c r="AB26" s="546">
        <f t="shared" si="1"/>
        <v>0.2613895216400911</v>
      </c>
      <c r="AC26" s="51">
        <v>318</v>
      </c>
      <c r="AD26" s="51">
        <v>25</v>
      </c>
      <c r="AE26" s="548">
        <f t="shared" si="14"/>
        <v>7.8616352201257858E-2</v>
      </c>
      <c r="AF26" s="269"/>
    </row>
    <row r="27" spans="1:33" s="561" customFormat="1">
      <c r="A27" s="322">
        <v>2017</v>
      </c>
      <c r="B27" s="56">
        <v>3956</v>
      </c>
      <c r="C27" s="56">
        <v>237</v>
      </c>
      <c r="D27" s="550">
        <f t="shared" si="8"/>
        <v>5.9908998988877651E-2</v>
      </c>
      <c r="E27" s="56">
        <v>4597</v>
      </c>
      <c r="F27" s="56">
        <v>440</v>
      </c>
      <c r="G27" s="551">
        <f t="shared" si="2"/>
        <v>9.5714596475962588E-2</v>
      </c>
      <c r="H27" s="56">
        <v>907</v>
      </c>
      <c r="I27" s="56">
        <v>135</v>
      </c>
      <c r="J27" s="551">
        <f t="shared" si="9"/>
        <v>0.14884233737596472</v>
      </c>
      <c r="K27" s="56">
        <v>2979</v>
      </c>
      <c r="L27" s="56">
        <v>271</v>
      </c>
      <c r="M27" s="551">
        <f t="shared" si="0"/>
        <v>9.0970124202752606E-2</v>
      </c>
      <c r="N27" s="56">
        <v>1467</v>
      </c>
      <c r="O27" s="56">
        <v>130</v>
      </c>
      <c r="P27" s="551">
        <f t="shared" si="10"/>
        <v>8.8616223585548742E-2</v>
      </c>
      <c r="Q27" s="56">
        <v>605</v>
      </c>
      <c r="R27" s="56">
        <v>28</v>
      </c>
      <c r="S27" s="551">
        <f t="shared" si="11"/>
        <v>4.6280991735537187E-2</v>
      </c>
      <c r="T27" s="56">
        <v>285</v>
      </c>
      <c r="U27" s="56">
        <v>29</v>
      </c>
      <c r="V27" s="551">
        <f t="shared" si="12"/>
        <v>0.10175438596491228</v>
      </c>
      <c r="W27" s="56">
        <v>620</v>
      </c>
      <c r="X27" s="56">
        <v>72</v>
      </c>
      <c r="Y27" s="551">
        <f t="shared" si="13"/>
        <v>0.11612903225806452</v>
      </c>
      <c r="Z27" s="56">
        <v>1716</v>
      </c>
      <c r="AA27" s="56">
        <v>450</v>
      </c>
      <c r="AB27" s="551">
        <f t="shared" si="1"/>
        <v>0.26223776223776224</v>
      </c>
      <c r="AC27" s="56">
        <v>346</v>
      </c>
      <c r="AD27" s="56">
        <v>29</v>
      </c>
      <c r="AE27" s="554">
        <f t="shared" si="14"/>
        <v>8.3815028901734104E-2</v>
      </c>
      <c r="AF27" s="560"/>
      <c r="AG27" s="560"/>
    </row>
    <row r="28" spans="1:33" s="561" customFormat="1">
      <c r="A28" s="562">
        <v>2018</v>
      </c>
      <c r="B28" s="51">
        <v>3904</v>
      </c>
      <c r="C28" s="51">
        <v>258</v>
      </c>
      <c r="D28" s="545">
        <f t="shared" si="8"/>
        <v>6.6086065573770489E-2</v>
      </c>
      <c r="E28" s="51">
        <v>4498</v>
      </c>
      <c r="F28" s="51">
        <v>470</v>
      </c>
      <c r="G28" s="546">
        <f t="shared" si="2"/>
        <v>0.10449088483770565</v>
      </c>
      <c r="H28" s="51">
        <v>910</v>
      </c>
      <c r="I28" s="51">
        <v>125</v>
      </c>
      <c r="J28" s="546">
        <f t="shared" si="9"/>
        <v>0.13736263736263737</v>
      </c>
      <c r="K28" s="51">
        <v>2763</v>
      </c>
      <c r="L28" s="51">
        <v>301</v>
      </c>
      <c r="M28" s="546">
        <f t="shared" si="0"/>
        <v>0.10893955845095911</v>
      </c>
      <c r="N28" s="51">
        <v>1380</v>
      </c>
      <c r="O28" s="51">
        <v>131</v>
      </c>
      <c r="P28" s="546">
        <f t="shared" si="10"/>
        <v>9.492753623188406E-2</v>
      </c>
      <c r="Q28" s="51">
        <v>656</v>
      </c>
      <c r="R28" s="51">
        <v>52</v>
      </c>
      <c r="S28" s="546">
        <f t="shared" si="11"/>
        <v>7.926829268292683E-2</v>
      </c>
      <c r="T28" s="51">
        <v>220</v>
      </c>
      <c r="U28" s="51">
        <v>26</v>
      </c>
      <c r="V28" s="546">
        <f t="shared" si="12"/>
        <v>0.11818181818181818</v>
      </c>
      <c r="W28" s="51">
        <v>650</v>
      </c>
      <c r="X28" s="51">
        <v>94</v>
      </c>
      <c r="Y28" s="546">
        <f t="shared" si="13"/>
        <v>0.14461538461538462</v>
      </c>
      <c r="Z28" s="51">
        <v>1692</v>
      </c>
      <c r="AA28" s="51">
        <v>454</v>
      </c>
      <c r="AB28" s="546">
        <f t="shared" si="1"/>
        <v>0.26832151300236406</v>
      </c>
      <c r="AC28" s="51">
        <v>304</v>
      </c>
      <c r="AD28" s="51">
        <v>38</v>
      </c>
      <c r="AE28" s="548">
        <f t="shared" si="14"/>
        <v>0.125</v>
      </c>
      <c r="AF28" s="560"/>
      <c r="AG28" s="560"/>
    </row>
    <row r="29" spans="1:33" s="561" customFormat="1">
      <c r="A29" s="342">
        <v>2019</v>
      </c>
      <c r="B29" s="56">
        <v>3879</v>
      </c>
      <c r="C29" s="56">
        <v>236</v>
      </c>
      <c r="D29" s="550">
        <f t="shared" si="8"/>
        <v>6.0840422789378706E-2</v>
      </c>
      <c r="E29" s="56">
        <v>4457</v>
      </c>
      <c r="F29" s="56">
        <v>498</v>
      </c>
      <c r="G29" s="551">
        <f t="shared" si="2"/>
        <v>0.11173435045995064</v>
      </c>
      <c r="H29" s="56">
        <v>871</v>
      </c>
      <c r="I29" s="56">
        <v>134</v>
      </c>
      <c r="J29" s="551">
        <f t="shared" si="9"/>
        <v>0.15384615384615385</v>
      </c>
      <c r="K29" s="56">
        <v>2774</v>
      </c>
      <c r="L29" s="56">
        <v>340</v>
      </c>
      <c r="M29" s="551">
        <f t="shared" si="0"/>
        <v>0.12256669069935111</v>
      </c>
      <c r="N29" s="56">
        <v>1347</v>
      </c>
      <c r="O29" s="56">
        <v>149</v>
      </c>
      <c r="P29" s="551">
        <f t="shared" si="10"/>
        <v>0.11061618411284335</v>
      </c>
      <c r="Q29" s="56">
        <v>672</v>
      </c>
      <c r="R29" s="56">
        <v>42</v>
      </c>
      <c r="S29" s="551">
        <f t="shared" si="11"/>
        <v>6.25E-2</v>
      </c>
      <c r="T29" s="56">
        <v>211</v>
      </c>
      <c r="U29" s="56">
        <v>32</v>
      </c>
      <c r="V29" s="551">
        <f t="shared" si="12"/>
        <v>0.15165876777251186</v>
      </c>
      <c r="W29" s="56">
        <v>603</v>
      </c>
      <c r="X29" s="56">
        <v>99</v>
      </c>
      <c r="Y29" s="551">
        <f t="shared" si="13"/>
        <v>0.16417910447761194</v>
      </c>
      <c r="Z29" s="56">
        <v>1678</v>
      </c>
      <c r="AA29" s="56">
        <v>474</v>
      </c>
      <c r="AB29" s="551">
        <f t="shared" si="1"/>
        <v>0.28247914183551848</v>
      </c>
      <c r="AC29" s="56">
        <v>303</v>
      </c>
      <c r="AD29" s="56">
        <v>40</v>
      </c>
      <c r="AE29" s="554">
        <f t="shared" si="14"/>
        <v>0.132013201320132</v>
      </c>
      <c r="AF29" s="560"/>
      <c r="AG29" s="560"/>
    </row>
    <row r="30" spans="1:33" s="561" customFormat="1">
      <c r="A30" s="60">
        <v>2020</v>
      </c>
      <c r="B30" s="51">
        <v>3747</v>
      </c>
      <c r="C30" s="51">
        <v>231</v>
      </c>
      <c r="D30" s="545">
        <f t="shared" si="8"/>
        <v>6.1649319455564448E-2</v>
      </c>
      <c r="E30" s="51">
        <v>4202</v>
      </c>
      <c r="F30" s="51">
        <v>478</v>
      </c>
      <c r="G30" s="546">
        <f t="shared" si="2"/>
        <v>0.11375535459305093</v>
      </c>
      <c r="H30" s="51">
        <v>782</v>
      </c>
      <c r="I30" s="51">
        <v>94</v>
      </c>
      <c r="J30" s="1797">
        <f t="shared" si="9"/>
        <v>0.12020460358056266</v>
      </c>
      <c r="K30" s="51">
        <v>2691</v>
      </c>
      <c r="L30" s="51">
        <v>298</v>
      </c>
      <c r="M30" s="1797">
        <f t="shared" si="0"/>
        <v>0.11073950204384987</v>
      </c>
      <c r="N30" s="51">
        <v>1213</v>
      </c>
      <c r="O30" s="51">
        <v>103</v>
      </c>
      <c r="P30" s="1797">
        <f t="shared" si="10"/>
        <v>8.491343775762572E-2</v>
      </c>
      <c r="Q30" s="51">
        <v>593</v>
      </c>
      <c r="R30" s="51">
        <v>45</v>
      </c>
      <c r="S30" s="1797">
        <f t="shared" si="11"/>
        <v>7.5885328836424959E-2</v>
      </c>
      <c r="T30" s="51">
        <v>224</v>
      </c>
      <c r="U30" s="51">
        <v>26</v>
      </c>
      <c r="V30" s="1797">
        <f t="shared" si="12"/>
        <v>0.11607142857142858</v>
      </c>
      <c r="W30" s="51">
        <v>497</v>
      </c>
      <c r="X30" s="51">
        <v>64</v>
      </c>
      <c r="Y30" s="1797">
        <f t="shared" si="13"/>
        <v>0.12877263581488935</v>
      </c>
      <c r="Z30" s="51">
        <v>1592</v>
      </c>
      <c r="AA30" s="51">
        <v>417</v>
      </c>
      <c r="AB30" s="1797">
        <f t="shared" si="1"/>
        <v>0.26193467336683418</v>
      </c>
      <c r="AC30" s="51">
        <v>231</v>
      </c>
      <c r="AD30" s="51">
        <v>21</v>
      </c>
      <c r="AE30" s="1798">
        <f t="shared" si="14"/>
        <v>9.0909090909090912E-2</v>
      </c>
      <c r="AF30" s="560"/>
      <c r="AG30" s="560"/>
    </row>
    <row r="31" spans="1:33" s="561" customFormat="1">
      <c r="A31" s="1799">
        <v>2021</v>
      </c>
      <c r="B31" s="1800">
        <v>3706</v>
      </c>
      <c r="C31" s="56">
        <v>225</v>
      </c>
      <c r="D31" s="550">
        <f t="shared" si="8"/>
        <v>6.0712358337830542E-2</v>
      </c>
      <c r="E31" s="56">
        <v>4393</v>
      </c>
      <c r="F31" s="56">
        <v>522</v>
      </c>
      <c r="G31" s="551">
        <f t="shared" si="2"/>
        <v>0.11882540405190076</v>
      </c>
      <c r="H31" s="56">
        <v>761</v>
      </c>
      <c r="I31" s="56">
        <v>106</v>
      </c>
      <c r="J31" s="551">
        <f t="shared" si="9"/>
        <v>0.13929040735873849</v>
      </c>
      <c r="K31" s="56">
        <v>2593</v>
      </c>
      <c r="L31" s="56">
        <v>263</v>
      </c>
      <c r="M31" s="551">
        <f t="shared" si="0"/>
        <v>0.10142691862707288</v>
      </c>
      <c r="N31" s="56">
        <v>1257</v>
      </c>
      <c r="O31" s="56">
        <v>111</v>
      </c>
      <c r="P31" s="551">
        <f t="shared" si="10"/>
        <v>8.83054892601432E-2</v>
      </c>
      <c r="Q31" s="56">
        <v>533</v>
      </c>
      <c r="R31" s="56">
        <v>46</v>
      </c>
      <c r="S31" s="551">
        <f t="shared" si="11"/>
        <v>8.6303939962476553E-2</v>
      </c>
      <c r="T31" s="56">
        <v>208</v>
      </c>
      <c r="U31" s="56">
        <v>32</v>
      </c>
      <c r="V31" s="551">
        <f t="shared" si="12"/>
        <v>0.15384615384615385</v>
      </c>
      <c r="W31" s="56">
        <v>565</v>
      </c>
      <c r="X31" s="56">
        <v>61</v>
      </c>
      <c r="Y31" s="551">
        <f t="shared" si="13"/>
        <v>0.1079646017699115</v>
      </c>
      <c r="Z31" s="56">
        <v>1338</v>
      </c>
      <c r="AA31" s="56">
        <v>352</v>
      </c>
      <c r="AB31" s="551">
        <f t="shared" si="1"/>
        <v>0.26307922272047835</v>
      </c>
      <c r="AC31" s="56">
        <v>242</v>
      </c>
      <c r="AD31" s="56">
        <v>36</v>
      </c>
      <c r="AE31" s="554">
        <f t="shared" si="14"/>
        <v>0.1487603305785124</v>
      </c>
      <c r="AF31" s="560"/>
      <c r="AG31" s="560"/>
    </row>
    <row r="32" spans="1:33">
      <c r="A32" s="2621" t="s">
        <v>36</v>
      </c>
      <c r="B32" s="2623"/>
      <c r="C32" s="2623"/>
      <c r="D32" s="2623"/>
      <c r="E32" s="2623"/>
      <c r="F32" s="2623"/>
      <c r="G32" s="2623"/>
      <c r="H32" s="2623"/>
      <c r="I32" s="2623"/>
      <c r="J32" s="2623"/>
      <c r="K32" s="2623"/>
      <c r="L32" s="2623"/>
      <c r="M32" s="2623"/>
      <c r="N32" s="2623"/>
      <c r="O32" s="2623"/>
      <c r="P32" s="2623"/>
      <c r="Q32" s="2623"/>
      <c r="R32" s="2623"/>
      <c r="S32" s="2623"/>
      <c r="T32" s="2623"/>
      <c r="U32" s="2623"/>
      <c r="V32" s="2623"/>
      <c r="W32" s="2623"/>
      <c r="X32" s="2623"/>
      <c r="Y32" s="2623"/>
      <c r="Z32" s="2623"/>
      <c r="AA32" s="2623"/>
      <c r="AB32" s="2623"/>
      <c r="AC32" s="2623"/>
      <c r="AD32" s="2623"/>
      <c r="AE32" s="2624"/>
    </row>
    <row r="33" spans="1:33">
      <c r="A33" s="2625" t="s">
        <v>184</v>
      </c>
      <c r="B33" s="2626"/>
      <c r="C33" s="2626"/>
      <c r="D33" s="2626"/>
      <c r="E33" s="2626"/>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7"/>
    </row>
    <row r="34" spans="1:33">
      <c r="A34" s="63"/>
    </row>
    <row r="35" spans="1:33">
      <c r="A35" s="2464" t="s">
        <v>87</v>
      </c>
      <c r="B35" s="2464"/>
      <c r="C35" s="2464"/>
      <c r="D35" s="2464"/>
      <c r="E35" s="2464"/>
      <c r="F35" s="2464"/>
      <c r="G35" s="2464"/>
      <c r="H35" s="2464"/>
      <c r="I35" s="2464"/>
      <c r="J35" s="2464"/>
      <c r="K35" s="2464"/>
      <c r="L35" s="2464"/>
      <c r="M35" s="2464"/>
      <c r="N35" s="2464"/>
      <c r="O35" s="2464"/>
      <c r="P35" s="2464"/>
      <c r="Q35" s="2464"/>
      <c r="R35" s="2464"/>
      <c r="S35" s="2464"/>
      <c r="T35" s="2464"/>
      <c r="U35" s="2464"/>
      <c r="V35" s="2464"/>
      <c r="W35" s="2464"/>
      <c r="X35" s="2464"/>
      <c r="Y35" s="2464"/>
      <c r="Z35" s="2464"/>
      <c r="AA35" s="2464"/>
      <c r="AB35" s="2464"/>
      <c r="AC35" s="2464"/>
      <c r="AD35" s="2464"/>
      <c r="AE35" s="2464"/>
    </row>
    <row r="38" spans="1:33" ht="20">
      <c r="A38" s="2628" t="s">
        <v>303</v>
      </c>
      <c r="B38" s="2630" t="s">
        <v>252</v>
      </c>
      <c r="C38" s="2631"/>
      <c r="D38" s="2631"/>
      <c r="E38" s="2631"/>
      <c r="F38" s="2631"/>
      <c r="G38" s="2631"/>
      <c r="H38" s="2631"/>
      <c r="I38" s="2631"/>
      <c r="J38" s="2631"/>
      <c r="K38" s="2631"/>
      <c r="L38" s="2631"/>
      <c r="M38" s="2631"/>
      <c r="N38" s="2631"/>
      <c r="O38" s="2631"/>
      <c r="P38" s="2631"/>
      <c r="Q38" s="2631"/>
      <c r="R38" s="2631"/>
      <c r="S38" s="2631"/>
      <c r="T38" s="2631"/>
      <c r="U38" s="2631"/>
      <c r="V38" s="2631"/>
      <c r="W38" s="2631"/>
      <c r="X38" s="2631"/>
      <c r="Y38" s="2631"/>
      <c r="Z38" s="2631"/>
      <c r="AA38" s="2631"/>
      <c r="AB38" s="2631"/>
      <c r="AC38" s="2631"/>
      <c r="AD38" s="2631"/>
      <c r="AE38" s="2631"/>
      <c r="AF38" s="40"/>
      <c r="AG38" s="29"/>
    </row>
    <row r="39" spans="1:33" ht="20">
      <c r="A39" s="2628"/>
      <c r="B39" s="2632" t="s">
        <v>167</v>
      </c>
      <c r="C39" s="2633"/>
      <c r="D39" s="2633"/>
      <c r="E39" s="2632" t="s">
        <v>168</v>
      </c>
      <c r="F39" s="2633"/>
      <c r="G39" s="2633"/>
      <c r="H39" s="2632" t="s">
        <v>169</v>
      </c>
      <c r="I39" s="2633"/>
      <c r="J39" s="2633"/>
      <c r="K39" s="2632" t="s">
        <v>170</v>
      </c>
      <c r="L39" s="2633"/>
      <c r="M39" s="2633"/>
      <c r="N39" s="2632" t="s">
        <v>171</v>
      </c>
      <c r="O39" s="2633"/>
      <c r="P39" s="2633"/>
      <c r="Q39" s="2457" t="s">
        <v>93</v>
      </c>
      <c r="R39" s="2458"/>
      <c r="S39" s="2458"/>
      <c r="T39" s="2457" t="s">
        <v>94</v>
      </c>
      <c r="U39" s="2458"/>
      <c r="V39" s="2458"/>
      <c r="W39" s="2457" t="s">
        <v>95</v>
      </c>
      <c r="X39" s="2458"/>
      <c r="Y39" s="2458"/>
      <c r="Z39" s="2457" t="s">
        <v>96</v>
      </c>
      <c r="AA39" s="2458"/>
      <c r="AB39" s="2458"/>
      <c r="AC39" s="2632" t="s">
        <v>97</v>
      </c>
      <c r="AD39" s="2633"/>
      <c r="AE39" s="2634"/>
      <c r="AF39" s="40"/>
      <c r="AG39" s="29"/>
    </row>
    <row r="40" spans="1:33" s="405" customFormat="1" ht="44.5">
      <c r="A40" s="2629"/>
      <c r="B40" s="46" t="s">
        <v>253</v>
      </c>
      <c r="C40" s="563" t="s">
        <v>304</v>
      </c>
      <c r="D40" s="77" t="s">
        <v>86</v>
      </c>
      <c r="E40" s="46" t="s">
        <v>253</v>
      </c>
      <c r="F40" s="563" t="s">
        <v>304</v>
      </c>
      <c r="G40" s="77" t="s">
        <v>86</v>
      </c>
      <c r="H40" s="46" t="s">
        <v>253</v>
      </c>
      <c r="I40" s="563" t="s">
        <v>304</v>
      </c>
      <c r="J40" s="77" t="s">
        <v>86</v>
      </c>
      <c r="K40" s="46" t="s">
        <v>253</v>
      </c>
      <c r="L40" s="563" t="s">
        <v>304</v>
      </c>
      <c r="M40" s="77" t="s">
        <v>86</v>
      </c>
      <c r="N40" s="46" t="s">
        <v>253</v>
      </c>
      <c r="O40" s="563" t="s">
        <v>304</v>
      </c>
      <c r="P40" s="77" t="s">
        <v>86</v>
      </c>
      <c r="Q40" s="46" t="s">
        <v>253</v>
      </c>
      <c r="R40" s="563" t="s">
        <v>304</v>
      </c>
      <c r="S40" s="47" t="s">
        <v>86</v>
      </c>
      <c r="T40" s="46" t="s">
        <v>253</v>
      </c>
      <c r="U40" s="563" t="s">
        <v>304</v>
      </c>
      <c r="V40" s="47" t="s">
        <v>86</v>
      </c>
      <c r="W40" s="46" t="s">
        <v>253</v>
      </c>
      <c r="X40" s="563" t="s">
        <v>304</v>
      </c>
      <c r="Y40" s="47" t="s">
        <v>86</v>
      </c>
      <c r="Z40" s="46" t="s">
        <v>253</v>
      </c>
      <c r="AA40" s="563" t="s">
        <v>304</v>
      </c>
      <c r="AB40" s="47" t="s">
        <v>86</v>
      </c>
      <c r="AC40" s="46" t="s">
        <v>253</v>
      </c>
      <c r="AD40" s="563" t="s">
        <v>304</v>
      </c>
      <c r="AE40" s="491" t="s">
        <v>86</v>
      </c>
      <c r="AG40" s="87"/>
    </row>
    <row r="41" spans="1:33">
      <c r="A41" s="92">
        <v>2000</v>
      </c>
      <c r="B41" s="458">
        <v>3782</v>
      </c>
      <c r="C41" s="564">
        <v>3369</v>
      </c>
      <c r="D41" s="319">
        <f>C41/B41</f>
        <v>0.89079851930195664</v>
      </c>
      <c r="E41" s="458">
        <v>4717</v>
      </c>
      <c r="F41" s="564">
        <v>3670</v>
      </c>
      <c r="G41" s="319">
        <f>F41/E41</f>
        <v>0.77803688785244862</v>
      </c>
      <c r="H41" s="458">
        <v>672</v>
      </c>
      <c r="I41" s="564">
        <v>618</v>
      </c>
      <c r="J41" s="319">
        <f t="shared" ref="J41:J62" si="15">I41/H41</f>
        <v>0.9196428571428571</v>
      </c>
      <c r="K41" s="458">
        <v>3509</v>
      </c>
      <c r="L41" s="564">
        <v>2926</v>
      </c>
      <c r="M41" s="319">
        <f t="shared" ref="M41:M62" si="16">L41/K41</f>
        <v>0.83385579937304077</v>
      </c>
      <c r="N41" s="458">
        <v>2148</v>
      </c>
      <c r="O41" s="564">
        <v>1941</v>
      </c>
      <c r="P41" s="319">
        <f t="shared" ref="P41:P62" si="17">O41/N41</f>
        <v>0.90363128491620115</v>
      </c>
      <c r="Q41" s="458">
        <v>474</v>
      </c>
      <c r="R41" s="564">
        <v>420</v>
      </c>
      <c r="S41" s="319">
        <f>R41/Q41</f>
        <v>0.88607594936708856</v>
      </c>
      <c r="T41" s="458">
        <v>189</v>
      </c>
      <c r="U41" s="564">
        <v>158</v>
      </c>
      <c r="V41" s="319">
        <f>U41/T41</f>
        <v>0.83597883597883593</v>
      </c>
      <c r="W41" s="458">
        <v>695</v>
      </c>
      <c r="X41" s="564">
        <v>594</v>
      </c>
      <c r="Y41" s="319">
        <f>X41/W41</f>
        <v>0.85467625899280575</v>
      </c>
      <c r="Z41" s="458">
        <v>1184</v>
      </c>
      <c r="AA41" s="565">
        <v>787</v>
      </c>
      <c r="AB41" s="319">
        <f t="shared" ref="AB41:AB62" si="18">AA41/Z41</f>
        <v>0.66469594594594594</v>
      </c>
      <c r="AC41" s="458">
        <v>254</v>
      </c>
      <c r="AD41" s="564">
        <v>216</v>
      </c>
      <c r="AE41" s="529">
        <f>AD41/AC41</f>
        <v>0.85039370078740162</v>
      </c>
      <c r="AF41" s="269"/>
    </row>
    <row r="42" spans="1:33">
      <c r="A42" s="98">
        <v>2001</v>
      </c>
      <c r="B42" s="74">
        <v>3573</v>
      </c>
      <c r="C42" s="566">
        <v>3148</v>
      </c>
      <c r="D42" s="324">
        <f>C42/B42</f>
        <v>0.88105233697173246</v>
      </c>
      <c r="E42" s="74">
        <v>4619</v>
      </c>
      <c r="F42" s="566">
        <v>3548</v>
      </c>
      <c r="G42" s="324">
        <f t="shared" ref="G42:G62" si="19">F42/E42</f>
        <v>0.76813163022299202</v>
      </c>
      <c r="H42" s="74">
        <v>607</v>
      </c>
      <c r="I42" s="566">
        <v>538</v>
      </c>
      <c r="J42" s="324">
        <f t="shared" si="15"/>
        <v>0.88632619439868199</v>
      </c>
      <c r="K42" s="74">
        <v>3391</v>
      </c>
      <c r="L42" s="566">
        <v>2817</v>
      </c>
      <c r="M42" s="324">
        <f t="shared" si="16"/>
        <v>0.83072839870244763</v>
      </c>
      <c r="N42" s="74">
        <v>2173</v>
      </c>
      <c r="O42" s="566">
        <v>1955</v>
      </c>
      <c r="P42" s="324">
        <f t="shared" si="17"/>
        <v>0.89967786470317535</v>
      </c>
      <c r="Q42" s="74">
        <v>531</v>
      </c>
      <c r="R42" s="566">
        <v>484</v>
      </c>
      <c r="S42" s="324">
        <f t="shared" ref="S42:S62" si="20">R42/Q42</f>
        <v>0.91148775894538603</v>
      </c>
      <c r="T42" s="74">
        <v>187</v>
      </c>
      <c r="U42" s="566">
        <v>147</v>
      </c>
      <c r="V42" s="324">
        <f t="shared" ref="V42:V62" si="21">U42/T42</f>
        <v>0.78609625668449201</v>
      </c>
      <c r="W42" s="74">
        <v>588</v>
      </c>
      <c r="X42" s="566">
        <v>494</v>
      </c>
      <c r="Y42" s="324">
        <f t="shared" ref="Y42:Y62" si="22">X42/W42</f>
        <v>0.84013605442176875</v>
      </c>
      <c r="Z42" s="74">
        <v>1198</v>
      </c>
      <c r="AA42" s="567">
        <v>725</v>
      </c>
      <c r="AB42" s="324">
        <f t="shared" si="18"/>
        <v>0.60517529215358934</v>
      </c>
      <c r="AC42" s="74">
        <v>238</v>
      </c>
      <c r="AD42" s="566">
        <v>181</v>
      </c>
      <c r="AE42" s="531">
        <f t="shared" ref="AE42:AE62" si="23">AD42/AC42</f>
        <v>0.76050420168067223</v>
      </c>
      <c r="AF42" s="269"/>
    </row>
    <row r="43" spans="1:33">
      <c r="A43" s="92">
        <v>2002</v>
      </c>
      <c r="B43" s="458">
        <v>3636</v>
      </c>
      <c r="C43" s="564">
        <v>3191</v>
      </c>
      <c r="D43" s="319">
        <f t="shared" ref="D43:D50" si="24">C43/B43</f>
        <v>0.87761276127612764</v>
      </c>
      <c r="E43" s="458">
        <v>4750</v>
      </c>
      <c r="F43" s="564">
        <v>3589</v>
      </c>
      <c r="G43" s="319">
        <f t="shared" si="19"/>
        <v>0.75557894736842102</v>
      </c>
      <c r="H43" s="458">
        <v>597</v>
      </c>
      <c r="I43" s="564">
        <v>543</v>
      </c>
      <c r="J43" s="319">
        <f t="shared" si="15"/>
        <v>0.90954773869346739</v>
      </c>
      <c r="K43" s="458">
        <v>3456</v>
      </c>
      <c r="L43" s="564">
        <v>2902</v>
      </c>
      <c r="M43" s="319">
        <f t="shared" si="16"/>
        <v>0.83969907407407407</v>
      </c>
      <c r="N43" s="458">
        <v>2187</v>
      </c>
      <c r="O43" s="564">
        <v>1947</v>
      </c>
      <c r="P43" s="319">
        <f t="shared" si="17"/>
        <v>0.89026063100137176</v>
      </c>
      <c r="Q43" s="458">
        <v>473</v>
      </c>
      <c r="R43" s="564">
        <v>436</v>
      </c>
      <c r="S43" s="319">
        <f t="shared" si="20"/>
        <v>0.92177589852008457</v>
      </c>
      <c r="T43" s="458">
        <v>175</v>
      </c>
      <c r="U43" s="564">
        <v>135</v>
      </c>
      <c r="V43" s="319">
        <f t="shared" si="21"/>
        <v>0.77142857142857146</v>
      </c>
      <c r="W43" s="458">
        <v>612</v>
      </c>
      <c r="X43" s="564">
        <v>524</v>
      </c>
      <c r="Y43" s="319">
        <f t="shared" si="22"/>
        <v>0.85620915032679734</v>
      </c>
      <c r="Z43" s="458">
        <v>1278</v>
      </c>
      <c r="AA43" s="565">
        <v>810</v>
      </c>
      <c r="AB43" s="319">
        <f t="shared" si="18"/>
        <v>0.63380281690140849</v>
      </c>
      <c r="AC43" s="458">
        <v>320</v>
      </c>
      <c r="AD43" s="564">
        <v>261</v>
      </c>
      <c r="AE43" s="529">
        <f t="shared" si="23"/>
        <v>0.81562500000000004</v>
      </c>
      <c r="AF43" s="269"/>
    </row>
    <row r="44" spans="1:33">
      <c r="A44" s="98">
        <v>2003</v>
      </c>
      <c r="B44" s="74">
        <v>3751</v>
      </c>
      <c r="C44" s="566">
        <v>3283</v>
      </c>
      <c r="D44" s="324">
        <f t="shared" si="24"/>
        <v>0.87523327112769933</v>
      </c>
      <c r="E44" s="74">
        <v>4879</v>
      </c>
      <c r="F44" s="566">
        <v>3646</v>
      </c>
      <c r="G44" s="324">
        <f t="shared" si="19"/>
        <v>0.74728427956548471</v>
      </c>
      <c r="H44" s="74">
        <v>613</v>
      </c>
      <c r="I44" s="566">
        <v>551</v>
      </c>
      <c r="J44" s="324">
        <f t="shared" si="15"/>
        <v>0.89885807504078308</v>
      </c>
      <c r="K44" s="74">
        <v>3498</v>
      </c>
      <c r="L44" s="566">
        <v>2856</v>
      </c>
      <c r="M44" s="324">
        <f t="shared" si="16"/>
        <v>0.81646655231560894</v>
      </c>
      <c r="N44" s="74">
        <v>2214</v>
      </c>
      <c r="O44" s="566">
        <v>1936</v>
      </c>
      <c r="P44" s="324">
        <f t="shared" si="17"/>
        <v>0.87443541102077682</v>
      </c>
      <c r="Q44" s="74">
        <v>486</v>
      </c>
      <c r="R44" s="566">
        <v>432</v>
      </c>
      <c r="S44" s="324">
        <f t="shared" si="20"/>
        <v>0.88888888888888884</v>
      </c>
      <c r="T44" s="74">
        <v>225</v>
      </c>
      <c r="U44" s="566">
        <v>165</v>
      </c>
      <c r="V44" s="324">
        <f t="shared" si="21"/>
        <v>0.73333333333333328</v>
      </c>
      <c r="W44" s="74">
        <v>693</v>
      </c>
      <c r="X44" s="566">
        <v>569</v>
      </c>
      <c r="Y44" s="324">
        <f t="shared" si="22"/>
        <v>0.82106782106782106</v>
      </c>
      <c r="Z44" s="74">
        <v>1390</v>
      </c>
      <c r="AA44" s="567">
        <v>826</v>
      </c>
      <c r="AB44" s="324">
        <f t="shared" si="18"/>
        <v>0.5942446043165468</v>
      </c>
      <c r="AC44" s="74">
        <v>357</v>
      </c>
      <c r="AD44" s="566">
        <v>293</v>
      </c>
      <c r="AE44" s="531">
        <f t="shared" si="23"/>
        <v>0.82072829131652658</v>
      </c>
      <c r="AF44" s="269"/>
    </row>
    <row r="45" spans="1:33">
      <c r="A45" s="92">
        <v>2004</v>
      </c>
      <c r="B45" s="458">
        <v>3642</v>
      </c>
      <c r="C45" s="564">
        <v>3120</v>
      </c>
      <c r="D45" s="319">
        <f t="shared" si="24"/>
        <v>0.85667215815485998</v>
      </c>
      <c r="E45" s="458">
        <v>5032</v>
      </c>
      <c r="F45" s="564">
        <v>3695</v>
      </c>
      <c r="G45" s="319">
        <f t="shared" si="19"/>
        <v>0.73430047694753575</v>
      </c>
      <c r="H45" s="458">
        <v>670</v>
      </c>
      <c r="I45" s="564">
        <v>588</v>
      </c>
      <c r="J45" s="319">
        <f t="shared" si="15"/>
        <v>0.87761194029850742</v>
      </c>
      <c r="K45" s="458">
        <v>3430</v>
      </c>
      <c r="L45" s="564">
        <v>2780</v>
      </c>
      <c r="M45" s="319">
        <f t="shared" si="16"/>
        <v>0.81049562682215748</v>
      </c>
      <c r="N45" s="458">
        <v>2163</v>
      </c>
      <c r="O45" s="564">
        <v>1853</v>
      </c>
      <c r="P45" s="319">
        <f t="shared" si="17"/>
        <v>0.85668053629218677</v>
      </c>
      <c r="Q45" s="458">
        <v>506</v>
      </c>
      <c r="R45" s="564">
        <v>435</v>
      </c>
      <c r="S45" s="319">
        <f t="shared" si="20"/>
        <v>0.85968379446640319</v>
      </c>
      <c r="T45" s="458">
        <v>220</v>
      </c>
      <c r="U45" s="564">
        <v>170</v>
      </c>
      <c r="V45" s="319">
        <f t="shared" si="21"/>
        <v>0.77272727272727271</v>
      </c>
      <c r="W45" s="458">
        <v>678</v>
      </c>
      <c r="X45" s="564">
        <v>550</v>
      </c>
      <c r="Y45" s="319">
        <f t="shared" si="22"/>
        <v>0.8112094395280236</v>
      </c>
      <c r="Z45" s="458">
        <v>1507</v>
      </c>
      <c r="AA45" s="565">
        <v>908</v>
      </c>
      <c r="AB45" s="319">
        <f t="shared" si="18"/>
        <v>0.60252156602521567</v>
      </c>
      <c r="AC45" s="458">
        <v>423</v>
      </c>
      <c r="AD45" s="564">
        <v>340</v>
      </c>
      <c r="AE45" s="529">
        <f t="shared" si="23"/>
        <v>0.80378250591016553</v>
      </c>
      <c r="AF45" s="269"/>
    </row>
    <row r="46" spans="1:33">
      <c r="A46" s="98">
        <v>2005</v>
      </c>
      <c r="B46" s="74">
        <v>3539</v>
      </c>
      <c r="C46" s="566">
        <v>2999</v>
      </c>
      <c r="D46" s="324">
        <f t="shared" si="24"/>
        <v>0.84741452387680138</v>
      </c>
      <c r="E46" s="74">
        <v>5073</v>
      </c>
      <c r="F46" s="566">
        <v>3828</v>
      </c>
      <c r="G46" s="324">
        <f t="shared" si="19"/>
        <v>0.75458308693081022</v>
      </c>
      <c r="H46" s="74">
        <v>596</v>
      </c>
      <c r="I46" s="566">
        <v>510</v>
      </c>
      <c r="J46" s="324">
        <f t="shared" si="15"/>
        <v>0.85570469798657722</v>
      </c>
      <c r="K46" s="74">
        <v>3325</v>
      </c>
      <c r="L46" s="566">
        <v>2713</v>
      </c>
      <c r="M46" s="324">
        <f t="shared" si="16"/>
        <v>0.81593984962406019</v>
      </c>
      <c r="N46" s="74">
        <v>2092</v>
      </c>
      <c r="O46" s="566">
        <v>1826</v>
      </c>
      <c r="P46" s="324">
        <f t="shared" si="17"/>
        <v>0.87284894837476101</v>
      </c>
      <c r="Q46" s="74">
        <v>409</v>
      </c>
      <c r="R46" s="566">
        <v>333</v>
      </c>
      <c r="S46" s="324">
        <f t="shared" si="20"/>
        <v>0.81418092909535456</v>
      </c>
      <c r="T46" s="74">
        <v>239</v>
      </c>
      <c r="U46" s="566">
        <v>183</v>
      </c>
      <c r="V46" s="324">
        <f t="shared" si="21"/>
        <v>0.76569037656903771</v>
      </c>
      <c r="W46" s="74">
        <v>673</v>
      </c>
      <c r="X46" s="566">
        <v>553</v>
      </c>
      <c r="Y46" s="324">
        <f t="shared" si="22"/>
        <v>0.8216939078751857</v>
      </c>
      <c r="Z46" s="74">
        <v>1571</v>
      </c>
      <c r="AA46" s="567">
        <v>925</v>
      </c>
      <c r="AB46" s="324">
        <f t="shared" si="18"/>
        <v>0.58879694462126031</v>
      </c>
      <c r="AC46" s="74">
        <v>385</v>
      </c>
      <c r="AD46" s="566">
        <v>305</v>
      </c>
      <c r="AE46" s="531">
        <f t="shared" si="23"/>
        <v>0.79220779220779225</v>
      </c>
      <c r="AF46" s="269"/>
    </row>
    <row r="47" spans="1:33">
      <c r="A47" s="92">
        <v>2006</v>
      </c>
      <c r="B47" s="458">
        <v>4207</v>
      </c>
      <c r="C47" s="564">
        <v>3551</v>
      </c>
      <c r="D47" s="319">
        <f t="shared" si="24"/>
        <v>0.84406940812930831</v>
      </c>
      <c r="E47" s="458">
        <v>5177</v>
      </c>
      <c r="F47" s="564">
        <v>3873</v>
      </c>
      <c r="G47" s="319">
        <f t="shared" si="19"/>
        <v>0.74811666988603442</v>
      </c>
      <c r="H47" s="458">
        <v>613</v>
      </c>
      <c r="I47" s="564">
        <v>524</v>
      </c>
      <c r="J47" s="319">
        <f t="shared" si="15"/>
        <v>0.85481239804241438</v>
      </c>
      <c r="K47" s="458">
        <v>3478</v>
      </c>
      <c r="L47" s="564">
        <v>2829</v>
      </c>
      <c r="M47" s="319">
        <f t="shared" si="16"/>
        <v>0.81339850488786658</v>
      </c>
      <c r="N47" s="458">
        <v>2129</v>
      </c>
      <c r="O47" s="564">
        <v>1837</v>
      </c>
      <c r="P47" s="319">
        <f t="shared" si="17"/>
        <v>0.8628464067637388</v>
      </c>
      <c r="Q47" s="458">
        <v>530</v>
      </c>
      <c r="R47" s="564">
        <v>450</v>
      </c>
      <c r="S47" s="319">
        <f t="shared" si="20"/>
        <v>0.84905660377358494</v>
      </c>
      <c r="T47" s="458">
        <v>240</v>
      </c>
      <c r="U47" s="564">
        <v>194</v>
      </c>
      <c r="V47" s="319">
        <f t="shared" si="21"/>
        <v>0.80833333333333335</v>
      </c>
      <c r="W47" s="458">
        <v>698</v>
      </c>
      <c r="X47" s="564">
        <v>591</v>
      </c>
      <c r="Y47" s="319">
        <f t="shared" si="22"/>
        <v>0.84670487106017189</v>
      </c>
      <c r="Z47" s="458">
        <v>1598</v>
      </c>
      <c r="AA47" s="565">
        <v>932</v>
      </c>
      <c r="AB47" s="319">
        <f t="shared" si="18"/>
        <v>0.58322903629536926</v>
      </c>
      <c r="AC47" s="458">
        <v>297</v>
      </c>
      <c r="AD47" s="564">
        <v>214</v>
      </c>
      <c r="AE47" s="529">
        <f t="shared" si="23"/>
        <v>0.72053872053872059</v>
      </c>
      <c r="AF47" s="269"/>
    </row>
    <row r="48" spans="1:33">
      <c r="A48" s="98">
        <v>2007</v>
      </c>
      <c r="B48" s="74">
        <v>4109</v>
      </c>
      <c r="C48" s="566">
        <v>3411</v>
      </c>
      <c r="D48" s="324">
        <f t="shared" si="24"/>
        <v>0.83012898515453881</v>
      </c>
      <c r="E48" s="74">
        <v>5285</v>
      </c>
      <c r="F48" s="566">
        <v>3933</v>
      </c>
      <c r="G48" s="324">
        <f t="shared" si="19"/>
        <v>0.7441816461684011</v>
      </c>
      <c r="H48" s="74">
        <v>662</v>
      </c>
      <c r="I48" s="566">
        <v>580</v>
      </c>
      <c r="J48" s="324">
        <f t="shared" si="15"/>
        <v>0.8761329305135952</v>
      </c>
      <c r="K48" s="74">
        <v>3531</v>
      </c>
      <c r="L48" s="566">
        <v>2848</v>
      </c>
      <c r="M48" s="324">
        <f t="shared" si="16"/>
        <v>0.80657037666383458</v>
      </c>
      <c r="N48" s="74">
        <v>2095</v>
      </c>
      <c r="O48" s="566">
        <v>1781</v>
      </c>
      <c r="P48" s="324">
        <f t="shared" si="17"/>
        <v>0.85011933174224341</v>
      </c>
      <c r="Q48" s="74">
        <v>434</v>
      </c>
      <c r="R48" s="566">
        <v>356</v>
      </c>
      <c r="S48" s="324">
        <f t="shared" si="20"/>
        <v>0.82027649769585254</v>
      </c>
      <c r="T48" s="74">
        <v>279</v>
      </c>
      <c r="U48" s="566">
        <v>207</v>
      </c>
      <c r="V48" s="324">
        <f t="shared" si="21"/>
        <v>0.74193548387096775</v>
      </c>
      <c r="W48" s="74">
        <v>711</v>
      </c>
      <c r="X48" s="566">
        <v>585</v>
      </c>
      <c r="Y48" s="324">
        <f t="shared" si="22"/>
        <v>0.82278481012658233</v>
      </c>
      <c r="Z48" s="74">
        <v>1750</v>
      </c>
      <c r="AA48" s="567">
        <v>987</v>
      </c>
      <c r="AB48" s="324">
        <f t="shared" si="18"/>
        <v>0.56399999999999995</v>
      </c>
      <c r="AC48" s="74">
        <v>278</v>
      </c>
      <c r="AD48" s="566">
        <v>221</v>
      </c>
      <c r="AE48" s="531">
        <f t="shared" si="23"/>
        <v>0.79496402877697847</v>
      </c>
      <c r="AF48" s="269"/>
    </row>
    <row r="49" spans="1:33">
      <c r="A49" s="92">
        <v>2008</v>
      </c>
      <c r="B49" s="458">
        <v>4314</v>
      </c>
      <c r="C49" s="564">
        <v>3763</v>
      </c>
      <c r="D49" s="319">
        <f t="shared" si="24"/>
        <v>0.87227630968938341</v>
      </c>
      <c r="E49" s="458">
        <v>5374</v>
      </c>
      <c r="F49" s="564">
        <v>4123</v>
      </c>
      <c r="G49" s="319">
        <f t="shared" si="19"/>
        <v>0.76721250465202828</v>
      </c>
      <c r="H49" s="458">
        <v>624</v>
      </c>
      <c r="I49" s="564">
        <v>527</v>
      </c>
      <c r="J49" s="319">
        <f t="shared" si="15"/>
        <v>0.84455128205128205</v>
      </c>
      <c r="K49" s="458">
        <v>3600</v>
      </c>
      <c r="L49" s="564">
        <v>2924</v>
      </c>
      <c r="M49" s="319">
        <f t="shared" si="16"/>
        <v>0.81222222222222218</v>
      </c>
      <c r="N49" s="458">
        <v>1968</v>
      </c>
      <c r="O49" s="564">
        <v>1680</v>
      </c>
      <c r="P49" s="319">
        <f t="shared" si="17"/>
        <v>0.85365853658536583</v>
      </c>
      <c r="Q49" s="458">
        <v>479</v>
      </c>
      <c r="R49" s="564">
        <v>413</v>
      </c>
      <c r="S49" s="319">
        <f t="shared" si="20"/>
        <v>0.86221294363256784</v>
      </c>
      <c r="T49" s="458">
        <v>270</v>
      </c>
      <c r="U49" s="564">
        <v>217</v>
      </c>
      <c r="V49" s="319">
        <f t="shared" si="21"/>
        <v>0.8037037037037037</v>
      </c>
      <c r="W49" s="458">
        <v>689</v>
      </c>
      <c r="X49" s="564">
        <v>574</v>
      </c>
      <c r="Y49" s="319">
        <f t="shared" si="22"/>
        <v>0.83309143686502174</v>
      </c>
      <c r="Z49" s="458">
        <v>1803</v>
      </c>
      <c r="AA49" s="565">
        <v>1066</v>
      </c>
      <c r="AB49" s="319">
        <f t="shared" si="18"/>
        <v>0.59123682750970608</v>
      </c>
      <c r="AC49" s="458">
        <v>311</v>
      </c>
      <c r="AD49" s="564">
        <v>243</v>
      </c>
      <c r="AE49" s="529">
        <f t="shared" si="23"/>
        <v>0.7813504823151125</v>
      </c>
      <c r="AF49" s="269"/>
    </row>
    <row r="50" spans="1:33">
      <c r="A50" s="98">
        <v>2009</v>
      </c>
      <c r="B50" s="74">
        <v>4183</v>
      </c>
      <c r="C50" s="566">
        <v>3609</v>
      </c>
      <c r="D50" s="324">
        <f t="shared" si="24"/>
        <v>0.86277791059048525</v>
      </c>
      <c r="E50" s="74">
        <v>5371</v>
      </c>
      <c r="F50" s="566">
        <v>4041</v>
      </c>
      <c r="G50" s="324">
        <f t="shared" si="19"/>
        <v>0.75237385961645875</v>
      </c>
      <c r="H50" s="74">
        <v>655</v>
      </c>
      <c r="I50" s="566">
        <v>563</v>
      </c>
      <c r="J50" s="324">
        <f t="shared" si="15"/>
        <v>0.85954198473282439</v>
      </c>
      <c r="K50" s="74">
        <v>3349</v>
      </c>
      <c r="L50" s="566">
        <v>2768</v>
      </c>
      <c r="M50" s="324">
        <f t="shared" si="16"/>
        <v>0.82651537772469397</v>
      </c>
      <c r="N50" s="74">
        <v>1891</v>
      </c>
      <c r="O50" s="566">
        <v>1584</v>
      </c>
      <c r="P50" s="324">
        <f t="shared" si="17"/>
        <v>0.83765203595980964</v>
      </c>
      <c r="Q50" s="74">
        <v>423</v>
      </c>
      <c r="R50" s="566">
        <v>348</v>
      </c>
      <c r="S50" s="324">
        <f t="shared" si="20"/>
        <v>0.82269503546099287</v>
      </c>
      <c r="T50" s="74">
        <v>289</v>
      </c>
      <c r="U50" s="566">
        <v>224</v>
      </c>
      <c r="V50" s="324">
        <f t="shared" si="21"/>
        <v>0.77508650519031141</v>
      </c>
      <c r="W50" s="74">
        <v>666</v>
      </c>
      <c r="X50" s="566">
        <v>552</v>
      </c>
      <c r="Y50" s="324">
        <f t="shared" si="22"/>
        <v>0.8288288288288288</v>
      </c>
      <c r="Z50" s="74">
        <v>1781</v>
      </c>
      <c r="AA50" s="567">
        <v>986</v>
      </c>
      <c r="AB50" s="324">
        <f t="shared" si="18"/>
        <v>0.55362156092083104</v>
      </c>
      <c r="AC50" s="74">
        <v>255</v>
      </c>
      <c r="AD50" s="566">
        <v>195</v>
      </c>
      <c r="AE50" s="531">
        <f t="shared" si="23"/>
        <v>0.76470588235294112</v>
      </c>
      <c r="AF50" s="269"/>
    </row>
    <row r="51" spans="1:33">
      <c r="A51" s="92">
        <v>2010</v>
      </c>
      <c r="B51" s="458">
        <v>4339</v>
      </c>
      <c r="C51" s="564">
        <v>3773</v>
      </c>
      <c r="D51" s="319">
        <f>C51/B51</f>
        <v>0.8695551970500115</v>
      </c>
      <c r="E51" s="458">
        <v>5110</v>
      </c>
      <c r="F51" s="564">
        <v>3908</v>
      </c>
      <c r="G51" s="319">
        <f t="shared" si="19"/>
        <v>0.76477495107632099</v>
      </c>
      <c r="H51" s="458">
        <v>860</v>
      </c>
      <c r="I51" s="564">
        <v>715</v>
      </c>
      <c r="J51" s="319">
        <f t="shared" si="15"/>
        <v>0.83139534883720934</v>
      </c>
      <c r="K51" s="458">
        <v>3260</v>
      </c>
      <c r="L51" s="564">
        <v>2649</v>
      </c>
      <c r="M51" s="319">
        <f t="shared" si="16"/>
        <v>0.81257668711656439</v>
      </c>
      <c r="N51" s="458">
        <v>1812</v>
      </c>
      <c r="O51" s="564">
        <v>1521</v>
      </c>
      <c r="P51" s="319">
        <f t="shared" si="17"/>
        <v>0.83940397350993379</v>
      </c>
      <c r="Q51" s="458">
        <v>529</v>
      </c>
      <c r="R51" s="564">
        <v>460</v>
      </c>
      <c r="S51" s="319">
        <f t="shared" si="20"/>
        <v>0.86956521739130432</v>
      </c>
      <c r="T51" s="458">
        <v>258</v>
      </c>
      <c r="U51" s="564">
        <v>207</v>
      </c>
      <c r="V51" s="319">
        <f t="shared" si="21"/>
        <v>0.80232558139534882</v>
      </c>
      <c r="W51" s="458">
        <v>677</v>
      </c>
      <c r="X51" s="564">
        <v>527</v>
      </c>
      <c r="Y51" s="319">
        <f t="shared" si="22"/>
        <v>0.7784342688330872</v>
      </c>
      <c r="Z51" s="458">
        <v>1816</v>
      </c>
      <c r="AA51" s="565">
        <v>955</v>
      </c>
      <c r="AB51" s="319">
        <f t="shared" si="18"/>
        <v>0.52588105726872247</v>
      </c>
      <c r="AC51" s="458">
        <v>269</v>
      </c>
      <c r="AD51" s="564">
        <v>196</v>
      </c>
      <c r="AE51" s="529">
        <f t="shared" si="23"/>
        <v>0.72862453531598514</v>
      </c>
      <c r="AF51" s="269"/>
    </row>
    <row r="52" spans="1:33">
      <c r="A52" s="98">
        <v>2011</v>
      </c>
      <c r="B52" s="74">
        <v>4523</v>
      </c>
      <c r="C52" s="566">
        <v>3974</v>
      </c>
      <c r="D52" s="324">
        <f t="shared" ref="D52:D62" si="25">C52/B52</f>
        <v>0.87862038470042003</v>
      </c>
      <c r="E52" s="74">
        <v>5122</v>
      </c>
      <c r="F52" s="566">
        <v>4046</v>
      </c>
      <c r="G52" s="324">
        <f t="shared" si="19"/>
        <v>0.78992581023037878</v>
      </c>
      <c r="H52" s="74">
        <v>778</v>
      </c>
      <c r="I52" s="566">
        <v>686</v>
      </c>
      <c r="J52" s="324">
        <f t="shared" si="15"/>
        <v>0.8817480719794345</v>
      </c>
      <c r="K52" s="74">
        <v>3272</v>
      </c>
      <c r="L52" s="566">
        <v>2709</v>
      </c>
      <c r="M52" s="324">
        <f t="shared" si="16"/>
        <v>0.82793398533007334</v>
      </c>
      <c r="N52" s="74">
        <v>1767</v>
      </c>
      <c r="O52" s="566">
        <v>1515</v>
      </c>
      <c r="P52" s="324">
        <f t="shared" si="17"/>
        <v>0.85738539898132426</v>
      </c>
      <c r="Q52" s="74">
        <v>539</v>
      </c>
      <c r="R52" s="566">
        <v>467</v>
      </c>
      <c r="S52" s="324">
        <f t="shared" si="20"/>
        <v>0.86641929499072357</v>
      </c>
      <c r="T52" s="74">
        <v>254</v>
      </c>
      <c r="U52" s="566">
        <v>209</v>
      </c>
      <c r="V52" s="324">
        <f t="shared" si="21"/>
        <v>0.82283464566929132</v>
      </c>
      <c r="W52" s="74">
        <v>667</v>
      </c>
      <c r="X52" s="566">
        <v>552</v>
      </c>
      <c r="Y52" s="324">
        <f t="shared" si="22"/>
        <v>0.82758620689655171</v>
      </c>
      <c r="Z52" s="74">
        <v>1751</v>
      </c>
      <c r="AA52" s="567">
        <v>1017</v>
      </c>
      <c r="AB52" s="324">
        <f t="shared" si="18"/>
        <v>0.58081096516276409</v>
      </c>
      <c r="AC52" s="74">
        <v>286</v>
      </c>
      <c r="AD52" s="566">
        <v>222</v>
      </c>
      <c r="AE52" s="531">
        <f t="shared" si="23"/>
        <v>0.77622377622377625</v>
      </c>
      <c r="AF52" s="269"/>
    </row>
    <row r="53" spans="1:33">
      <c r="A53" s="92">
        <v>2012</v>
      </c>
      <c r="B53" s="458">
        <v>4318</v>
      </c>
      <c r="C53" s="564">
        <v>3900</v>
      </c>
      <c r="D53" s="319">
        <f t="shared" si="25"/>
        <v>0.90319592403890692</v>
      </c>
      <c r="E53" s="458">
        <v>5036</v>
      </c>
      <c r="F53" s="564">
        <v>4128</v>
      </c>
      <c r="G53" s="319">
        <f t="shared" si="19"/>
        <v>0.81969817315329629</v>
      </c>
      <c r="H53" s="458">
        <v>880</v>
      </c>
      <c r="I53" s="564">
        <v>794</v>
      </c>
      <c r="J53" s="319">
        <f t="shared" si="15"/>
        <v>0.90227272727272723</v>
      </c>
      <c r="K53" s="458">
        <v>3317</v>
      </c>
      <c r="L53" s="564">
        <v>2869</v>
      </c>
      <c r="M53" s="319">
        <f t="shared" si="16"/>
        <v>0.86493819716611398</v>
      </c>
      <c r="N53" s="458">
        <v>1743</v>
      </c>
      <c r="O53" s="564">
        <v>1565</v>
      </c>
      <c r="P53" s="319">
        <f t="shared" si="17"/>
        <v>0.897877223178428</v>
      </c>
      <c r="Q53" s="458">
        <v>507</v>
      </c>
      <c r="R53" s="564">
        <v>445</v>
      </c>
      <c r="S53" s="319">
        <f t="shared" si="20"/>
        <v>0.87771203155818545</v>
      </c>
      <c r="T53" s="458">
        <v>240</v>
      </c>
      <c r="U53" s="564">
        <v>203</v>
      </c>
      <c r="V53" s="319">
        <f t="shared" si="21"/>
        <v>0.84583333333333333</v>
      </c>
      <c r="W53" s="458">
        <v>739</v>
      </c>
      <c r="X53" s="564">
        <v>622</v>
      </c>
      <c r="Y53" s="319">
        <f t="shared" si="22"/>
        <v>0.84167794316644118</v>
      </c>
      <c r="Z53" s="458">
        <v>1874</v>
      </c>
      <c r="AA53" s="565">
        <v>1177</v>
      </c>
      <c r="AB53" s="319">
        <f t="shared" si="18"/>
        <v>0.62806830309498396</v>
      </c>
      <c r="AC53" s="458">
        <v>318</v>
      </c>
      <c r="AD53" s="564">
        <v>263</v>
      </c>
      <c r="AE53" s="529">
        <f t="shared" si="23"/>
        <v>0.82704402515723274</v>
      </c>
      <c r="AF53" s="269"/>
    </row>
    <row r="54" spans="1:33" ht="14.5" thickBot="1">
      <c r="A54" s="485">
        <v>2013</v>
      </c>
      <c r="B54" s="488">
        <v>4520</v>
      </c>
      <c r="C54" s="568">
        <v>4004</v>
      </c>
      <c r="D54" s="487">
        <f t="shared" si="25"/>
        <v>0.88584070796460179</v>
      </c>
      <c r="E54" s="488">
        <v>5066</v>
      </c>
      <c r="F54" s="568">
        <v>4141</v>
      </c>
      <c r="G54" s="487">
        <f t="shared" si="19"/>
        <v>0.81741018555073031</v>
      </c>
      <c r="H54" s="488">
        <v>846</v>
      </c>
      <c r="I54" s="568">
        <v>756</v>
      </c>
      <c r="J54" s="487">
        <f t="shared" si="15"/>
        <v>0.8936170212765957</v>
      </c>
      <c r="K54" s="488">
        <v>3203</v>
      </c>
      <c r="L54" s="568">
        <v>2802</v>
      </c>
      <c r="M54" s="487">
        <f t="shared" si="16"/>
        <v>0.87480487043396815</v>
      </c>
      <c r="N54" s="488">
        <v>1613</v>
      </c>
      <c r="O54" s="568">
        <v>1436</v>
      </c>
      <c r="P54" s="487">
        <f t="shared" si="17"/>
        <v>0.89026658400495973</v>
      </c>
      <c r="Q54" s="488">
        <v>567</v>
      </c>
      <c r="R54" s="568">
        <v>498</v>
      </c>
      <c r="S54" s="487">
        <f t="shared" si="20"/>
        <v>0.87830687830687826</v>
      </c>
      <c r="T54" s="488">
        <v>228</v>
      </c>
      <c r="U54" s="568">
        <v>189</v>
      </c>
      <c r="V54" s="487">
        <f t="shared" si="21"/>
        <v>0.82894736842105265</v>
      </c>
      <c r="W54" s="488">
        <v>695</v>
      </c>
      <c r="X54" s="568">
        <v>609</v>
      </c>
      <c r="Y54" s="487">
        <f t="shared" si="22"/>
        <v>0.87625899280575537</v>
      </c>
      <c r="Z54" s="488">
        <v>1885</v>
      </c>
      <c r="AA54" s="569">
        <v>1142</v>
      </c>
      <c r="AB54" s="487">
        <f t="shared" si="18"/>
        <v>0.60583554376657822</v>
      </c>
      <c r="AC54" s="488">
        <v>336</v>
      </c>
      <c r="AD54" s="568">
        <v>284</v>
      </c>
      <c r="AE54" s="570">
        <f t="shared" si="23"/>
        <v>0.84523809523809523</v>
      </c>
      <c r="AF54" s="269"/>
    </row>
    <row r="55" spans="1:33">
      <c r="A55" s="453">
        <v>2014</v>
      </c>
      <c r="B55" s="434">
        <v>4459</v>
      </c>
      <c r="C55" s="434">
        <v>3529</v>
      </c>
      <c r="D55" s="489">
        <f t="shared" si="25"/>
        <v>0.79143305673917919</v>
      </c>
      <c r="E55" s="434">
        <v>4756</v>
      </c>
      <c r="F55" s="434">
        <v>3096</v>
      </c>
      <c r="G55" s="489">
        <f t="shared" si="19"/>
        <v>0.65096719932716574</v>
      </c>
      <c r="H55" s="434">
        <v>858</v>
      </c>
      <c r="I55" s="434">
        <v>523</v>
      </c>
      <c r="J55" s="489">
        <f t="shared" si="15"/>
        <v>0.60955710955710951</v>
      </c>
      <c r="K55" s="434">
        <v>3161</v>
      </c>
      <c r="L55" s="434">
        <v>2206</v>
      </c>
      <c r="M55" s="489">
        <f t="shared" si="16"/>
        <v>0.69788041758937047</v>
      </c>
      <c r="N55" s="434">
        <v>1635</v>
      </c>
      <c r="O55" s="434">
        <v>1197</v>
      </c>
      <c r="P55" s="489">
        <f t="shared" si="17"/>
        <v>0.73211009174311925</v>
      </c>
      <c r="Q55" s="434">
        <v>603</v>
      </c>
      <c r="R55" s="434">
        <v>469</v>
      </c>
      <c r="S55" s="489">
        <f t="shared" si="20"/>
        <v>0.77777777777777779</v>
      </c>
      <c r="T55" s="434">
        <v>243</v>
      </c>
      <c r="U55" s="434">
        <v>171</v>
      </c>
      <c r="V55" s="489">
        <f t="shared" si="21"/>
        <v>0.70370370370370372</v>
      </c>
      <c r="W55" s="434">
        <v>648</v>
      </c>
      <c r="X55" s="434">
        <v>430</v>
      </c>
      <c r="Y55" s="489">
        <f t="shared" si="22"/>
        <v>0.6635802469135802</v>
      </c>
      <c r="Z55" s="434">
        <v>1799</v>
      </c>
      <c r="AA55" s="434">
        <v>664</v>
      </c>
      <c r="AB55" s="489">
        <f t="shared" si="18"/>
        <v>0.3690939410783769</v>
      </c>
      <c r="AC55" s="434">
        <v>370</v>
      </c>
      <c r="AD55" s="434">
        <v>264</v>
      </c>
      <c r="AE55" s="571">
        <f t="shared" si="23"/>
        <v>0.71351351351351355</v>
      </c>
      <c r="AF55" s="269"/>
    </row>
    <row r="56" spans="1:33">
      <c r="A56" s="98">
        <v>2015</v>
      </c>
      <c r="B56" s="438">
        <v>4470</v>
      </c>
      <c r="C56" s="438">
        <v>3500</v>
      </c>
      <c r="D56" s="324">
        <f t="shared" si="25"/>
        <v>0.78299776286353473</v>
      </c>
      <c r="E56" s="438">
        <v>4826</v>
      </c>
      <c r="F56" s="438">
        <v>3160</v>
      </c>
      <c r="G56" s="324">
        <f t="shared" si="19"/>
        <v>0.65478657273104024</v>
      </c>
      <c r="H56" s="438">
        <v>929</v>
      </c>
      <c r="I56" s="438">
        <v>599</v>
      </c>
      <c r="J56" s="324">
        <f t="shared" si="15"/>
        <v>0.64477933261571585</v>
      </c>
      <c r="K56" s="438">
        <v>3086</v>
      </c>
      <c r="L56" s="438">
        <v>2170</v>
      </c>
      <c r="M56" s="324">
        <f t="shared" si="16"/>
        <v>0.70317563188593646</v>
      </c>
      <c r="N56" s="438">
        <v>1593</v>
      </c>
      <c r="O56" s="438">
        <v>1193</v>
      </c>
      <c r="P56" s="324">
        <f t="shared" si="17"/>
        <v>0.7489014438166981</v>
      </c>
      <c r="Q56" s="438">
        <v>612</v>
      </c>
      <c r="R56" s="438">
        <v>503</v>
      </c>
      <c r="S56" s="324">
        <f t="shared" si="20"/>
        <v>0.82189542483660127</v>
      </c>
      <c r="T56" s="438">
        <v>284</v>
      </c>
      <c r="U56" s="438">
        <v>199</v>
      </c>
      <c r="V56" s="324">
        <f t="shared" si="21"/>
        <v>0.70070422535211263</v>
      </c>
      <c r="W56" s="438">
        <v>670</v>
      </c>
      <c r="X56" s="438">
        <v>494</v>
      </c>
      <c r="Y56" s="324">
        <f t="shared" si="22"/>
        <v>0.73731343283582085</v>
      </c>
      <c r="Z56" s="438">
        <v>1683</v>
      </c>
      <c r="AA56" s="438">
        <v>621</v>
      </c>
      <c r="AB56" s="324">
        <f t="shared" si="18"/>
        <v>0.36898395721925131</v>
      </c>
      <c r="AC56" s="438">
        <v>284</v>
      </c>
      <c r="AD56" s="438">
        <v>183</v>
      </c>
      <c r="AE56" s="531">
        <f t="shared" si="23"/>
        <v>0.64436619718309862</v>
      </c>
      <c r="AF56" s="269"/>
    </row>
    <row r="57" spans="1:33">
      <c r="A57" s="92">
        <v>2016</v>
      </c>
      <c r="B57" s="434">
        <v>4287</v>
      </c>
      <c r="C57" s="434">
        <v>3296</v>
      </c>
      <c r="D57" s="319">
        <f t="shared" si="25"/>
        <v>0.76883601586190808</v>
      </c>
      <c r="E57" s="434">
        <v>4684</v>
      </c>
      <c r="F57" s="434">
        <v>3130</v>
      </c>
      <c r="G57" s="319">
        <f t="shared" si="19"/>
        <v>0.66823228010247648</v>
      </c>
      <c r="H57" s="434">
        <v>934</v>
      </c>
      <c r="I57" s="434">
        <v>625</v>
      </c>
      <c r="J57" s="319">
        <f t="shared" si="15"/>
        <v>0.66916488222698067</v>
      </c>
      <c r="K57" s="434">
        <v>2955</v>
      </c>
      <c r="L57" s="434">
        <v>2060</v>
      </c>
      <c r="M57" s="319">
        <f t="shared" si="16"/>
        <v>0.69712351945854489</v>
      </c>
      <c r="N57" s="434">
        <v>1513</v>
      </c>
      <c r="O57" s="434">
        <v>1122</v>
      </c>
      <c r="P57" s="319">
        <f t="shared" si="17"/>
        <v>0.7415730337078652</v>
      </c>
      <c r="Q57" s="434">
        <v>702</v>
      </c>
      <c r="R57" s="434">
        <v>544</v>
      </c>
      <c r="S57" s="319">
        <f t="shared" si="20"/>
        <v>0.77492877492877488</v>
      </c>
      <c r="T57" s="434">
        <v>280</v>
      </c>
      <c r="U57" s="434">
        <v>184</v>
      </c>
      <c r="V57" s="319">
        <f t="shared" si="21"/>
        <v>0.65714285714285714</v>
      </c>
      <c r="W57" s="434">
        <v>614</v>
      </c>
      <c r="X57" s="434">
        <v>433</v>
      </c>
      <c r="Y57" s="319">
        <f t="shared" si="22"/>
        <v>0.7052117263843648</v>
      </c>
      <c r="Z57" s="434">
        <v>1756</v>
      </c>
      <c r="AA57" s="434">
        <v>614</v>
      </c>
      <c r="AB57" s="319">
        <f t="shared" si="18"/>
        <v>0.34965831435079725</v>
      </c>
      <c r="AC57" s="434">
        <v>318</v>
      </c>
      <c r="AD57" s="434">
        <v>220</v>
      </c>
      <c r="AE57" s="529">
        <f t="shared" si="23"/>
        <v>0.69182389937106914</v>
      </c>
      <c r="AF57" s="269"/>
    </row>
    <row r="58" spans="1:33" s="561" customFormat="1">
      <c r="A58" s="322">
        <v>2017</v>
      </c>
      <c r="B58" s="438">
        <v>3956</v>
      </c>
      <c r="C58" s="438">
        <v>3071</v>
      </c>
      <c r="D58" s="324">
        <f t="shared" si="25"/>
        <v>0.77628918099089994</v>
      </c>
      <c r="E58" s="438">
        <v>4597</v>
      </c>
      <c r="F58" s="438">
        <v>2973</v>
      </c>
      <c r="G58" s="324">
        <f t="shared" si="19"/>
        <v>0.64672612573417443</v>
      </c>
      <c r="H58" s="438">
        <v>907</v>
      </c>
      <c r="I58" s="438">
        <v>551</v>
      </c>
      <c r="J58" s="324">
        <f t="shared" si="15"/>
        <v>0.60749724366041902</v>
      </c>
      <c r="K58" s="438">
        <v>2979</v>
      </c>
      <c r="L58" s="438">
        <v>2000</v>
      </c>
      <c r="M58" s="324">
        <f t="shared" si="16"/>
        <v>0.67136623027861697</v>
      </c>
      <c r="N58" s="438">
        <v>1467</v>
      </c>
      <c r="O58" s="438">
        <v>1024</v>
      </c>
      <c r="P58" s="324">
        <f t="shared" si="17"/>
        <v>0.69802317655078394</v>
      </c>
      <c r="Q58" s="438">
        <v>605</v>
      </c>
      <c r="R58" s="438">
        <v>463</v>
      </c>
      <c r="S58" s="324">
        <f t="shared" si="20"/>
        <v>0.76528925619834709</v>
      </c>
      <c r="T58" s="438">
        <v>285</v>
      </c>
      <c r="U58" s="438">
        <v>185</v>
      </c>
      <c r="V58" s="324">
        <f t="shared" si="21"/>
        <v>0.64912280701754388</v>
      </c>
      <c r="W58" s="438">
        <v>620</v>
      </c>
      <c r="X58" s="438">
        <v>415</v>
      </c>
      <c r="Y58" s="324">
        <f t="shared" si="22"/>
        <v>0.66935483870967738</v>
      </c>
      <c r="Z58" s="438">
        <v>1716</v>
      </c>
      <c r="AA58" s="438">
        <v>592</v>
      </c>
      <c r="AB58" s="324">
        <f t="shared" si="18"/>
        <v>0.34498834498834496</v>
      </c>
      <c r="AC58" s="438">
        <v>346</v>
      </c>
      <c r="AD58" s="438">
        <v>246</v>
      </c>
      <c r="AE58" s="531">
        <f t="shared" si="23"/>
        <v>0.71098265895953761</v>
      </c>
      <c r="AF58" s="560"/>
      <c r="AG58" s="560"/>
    </row>
    <row r="59" spans="1:33" s="561" customFormat="1">
      <c r="A59" s="562">
        <v>2018</v>
      </c>
      <c r="B59" s="434">
        <v>3904</v>
      </c>
      <c r="C59" s="434">
        <v>2909</v>
      </c>
      <c r="D59" s="572">
        <f t="shared" si="25"/>
        <v>0.74513319672131151</v>
      </c>
      <c r="E59" s="434">
        <v>4498</v>
      </c>
      <c r="F59" s="434">
        <v>2807</v>
      </c>
      <c r="G59" s="572">
        <f t="shared" si="19"/>
        <v>0.62405513561582926</v>
      </c>
      <c r="H59" s="434">
        <v>910</v>
      </c>
      <c r="I59" s="434">
        <v>533</v>
      </c>
      <c r="J59" s="572">
        <f t="shared" si="15"/>
        <v>0.58571428571428574</v>
      </c>
      <c r="K59" s="434">
        <v>2763</v>
      </c>
      <c r="L59" s="434">
        <v>1811</v>
      </c>
      <c r="M59" s="572">
        <f t="shared" si="16"/>
        <v>0.65544697792254791</v>
      </c>
      <c r="N59" s="434">
        <v>1380</v>
      </c>
      <c r="O59" s="434">
        <v>969</v>
      </c>
      <c r="P59" s="319">
        <f t="shared" si="17"/>
        <v>0.70217391304347831</v>
      </c>
      <c r="Q59" s="434">
        <v>656</v>
      </c>
      <c r="R59" s="434">
        <v>495</v>
      </c>
      <c r="S59" s="319">
        <f t="shared" si="20"/>
        <v>0.75457317073170727</v>
      </c>
      <c r="T59" s="434">
        <v>220</v>
      </c>
      <c r="U59" s="434">
        <v>144</v>
      </c>
      <c r="V59" s="572">
        <f t="shared" si="21"/>
        <v>0.65454545454545454</v>
      </c>
      <c r="W59" s="434">
        <v>650</v>
      </c>
      <c r="X59" s="434">
        <v>409</v>
      </c>
      <c r="Y59" s="572">
        <f t="shared" si="22"/>
        <v>0.62923076923076926</v>
      </c>
      <c r="Z59" s="434">
        <v>1692</v>
      </c>
      <c r="AA59" s="434">
        <v>591</v>
      </c>
      <c r="AB59" s="572">
        <f t="shared" si="18"/>
        <v>0.34929078014184395</v>
      </c>
      <c r="AC59" s="434">
        <v>304</v>
      </c>
      <c r="AD59" s="434">
        <v>192</v>
      </c>
      <c r="AE59" s="529">
        <f t="shared" si="23"/>
        <v>0.63157894736842102</v>
      </c>
      <c r="AF59" s="560"/>
      <c r="AG59" s="560"/>
    </row>
    <row r="60" spans="1:33" s="561" customFormat="1">
      <c r="A60" s="1801">
        <v>2019</v>
      </c>
      <c r="B60" s="438">
        <v>3879</v>
      </c>
      <c r="C60" s="438">
        <v>2868</v>
      </c>
      <c r="D60" s="324">
        <f t="shared" si="25"/>
        <v>0.73936581593194117</v>
      </c>
      <c r="E60" s="438">
        <v>4457</v>
      </c>
      <c r="F60" s="438">
        <v>2664</v>
      </c>
      <c r="G60" s="324">
        <f t="shared" si="19"/>
        <v>0.59771146511106121</v>
      </c>
      <c r="H60" s="438">
        <v>871</v>
      </c>
      <c r="I60" s="438">
        <v>484</v>
      </c>
      <c r="J60" s="324">
        <f t="shared" si="15"/>
        <v>0.55568312284730192</v>
      </c>
      <c r="K60" s="438">
        <v>2774</v>
      </c>
      <c r="L60" s="438">
        <v>1792</v>
      </c>
      <c r="M60" s="324">
        <f t="shared" si="16"/>
        <v>0.64599855803893291</v>
      </c>
      <c r="N60" s="438">
        <v>1347</v>
      </c>
      <c r="O60" s="438">
        <v>923</v>
      </c>
      <c r="P60" s="324">
        <f t="shared" si="17"/>
        <v>0.6852264291017075</v>
      </c>
      <c r="Q60" s="438">
        <v>672</v>
      </c>
      <c r="R60" s="438">
        <v>495</v>
      </c>
      <c r="S60" s="324">
        <f t="shared" si="20"/>
        <v>0.7366071428571429</v>
      </c>
      <c r="T60" s="438">
        <v>211</v>
      </c>
      <c r="U60" s="438">
        <v>125</v>
      </c>
      <c r="V60" s="324">
        <f t="shared" si="21"/>
        <v>0.59241706161137442</v>
      </c>
      <c r="W60" s="438">
        <v>603</v>
      </c>
      <c r="X60" s="438">
        <v>358</v>
      </c>
      <c r="Y60" s="324">
        <f t="shared" si="22"/>
        <v>0.59369817578772799</v>
      </c>
      <c r="Z60" s="438">
        <v>1678</v>
      </c>
      <c r="AA60" s="438">
        <v>534</v>
      </c>
      <c r="AB60" s="324">
        <f t="shared" si="18"/>
        <v>0.31823599523241952</v>
      </c>
      <c r="AC60" s="438">
        <v>303</v>
      </c>
      <c r="AD60" s="438">
        <v>155</v>
      </c>
      <c r="AE60" s="531">
        <f t="shared" si="23"/>
        <v>0.51155115511551152</v>
      </c>
      <c r="AF60" s="560"/>
      <c r="AG60" s="560"/>
    </row>
    <row r="61" spans="1:33" s="561" customFormat="1">
      <c r="A61" s="1569">
        <v>2020</v>
      </c>
      <c r="B61" s="434">
        <v>3747</v>
      </c>
      <c r="C61" s="434">
        <v>2730</v>
      </c>
      <c r="D61" s="572">
        <f t="shared" si="25"/>
        <v>0.72858286629303448</v>
      </c>
      <c r="E61" s="434">
        <v>4202</v>
      </c>
      <c r="F61" s="434">
        <v>2494</v>
      </c>
      <c r="G61" s="572">
        <f t="shared" si="19"/>
        <v>0.59352689195621133</v>
      </c>
      <c r="H61" s="434">
        <v>782</v>
      </c>
      <c r="I61" s="434">
        <v>483</v>
      </c>
      <c r="J61" s="572">
        <f t="shared" si="15"/>
        <v>0.61764705882352944</v>
      </c>
      <c r="K61" s="434">
        <v>2691</v>
      </c>
      <c r="L61" s="434">
        <v>1732</v>
      </c>
      <c r="M61" s="572">
        <f t="shared" si="16"/>
        <v>0.64362690449646975</v>
      </c>
      <c r="N61" s="434">
        <v>1213</v>
      </c>
      <c r="O61" s="434">
        <v>861</v>
      </c>
      <c r="P61" s="319">
        <f t="shared" si="17"/>
        <v>0.70981038746908487</v>
      </c>
      <c r="Q61" s="434">
        <v>593</v>
      </c>
      <c r="R61" s="434">
        <v>454</v>
      </c>
      <c r="S61" s="319">
        <f t="shared" si="20"/>
        <v>0.76559865092748736</v>
      </c>
      <c r="T61" s="434">
        <v>224</v>
      </c>
      <c r="U61" s="434">
        <v>126</v>
      </c>
      <c r="V61" s="572">
        <f t="shared" si="21"/>
        <v>0.5625</v>
      </c>
      <c r="W61" s="434">
        <v>497</v>
      </c>
      <c r="X61" s="434">
        <v>302</v>
      </c>
      <c r="Y61" s="572">
        <f t="shared" si="22"/>
        <v>0.60764587525150904</v>
      </c>
      <c r="Z61" s="434">
        <v>1592</v>
      </c>
      <c r="AA61" s="434">
        <v>531</v>
      </c>
      <c r="AB61" s="572">
        <f t="shared" si="18"/>
        <v>0.33354271356783921</v>
      </c>
      <c r="AC61" s="434">
        <v>231</v>
      </c>
      <c r="AD61" s="434">
        <v>127</v>
      </c>
      <c r="AE61" s="529">
        <f t="shared" si="23"/>
        <v>0.54978354978354982</v>
      </c>
      <c r="AF61" s="560"/>
      <c r="AG61" s="560"/>
    </row>
    <row r="62" spans="1:33" s="561" customFormat="1">
      <c r="A62" s="1799">
        <v>2021</v>
      </c>
      <c r="B62" s="438">
        <v>3706</v>
      </c>
      <c r="C62" s="438">
        <v>2640</v>
      </c>
      <c r="D62" s="1802">
        <f t="shared" si="25"/>
        <v>0.71235833783054503</v>
      </c>
      <c r="E62" s="438">
        <v>4393</v>
      </c>
      <c r="F62" s="438">
        <v>2443</v>
      </c>
      <c r="G62" s="1802">
        <f t="shared" si="19"/>
        <v>0.55611199635784203</v>
      </c>
      <c r="H62" s="438">
        <v>761</v>
      </c>
      <c r="I62" s="438">
        <v>459</v>
      </c>
      <c r="J62" s="1802">
        <f t="shared" si="15"/>
        <v>0.60315374507227337</v>
      </c>
      <c r="K62" s="438">
        <v>2593</v>
      </c>
      <c r="L62" s="438">
        <v>1617</v>
      </c>
      <c r="M62" s="1802">
        <f t="shared" si="16"/>
        <v>0.62360200539915156</v>
      </c>
      <c r="N62" s="438">
        <v>1257</v>
      </c>
      <c r="O62" s="438">
        <v>871</v>
      </c>
      <c r="P62" s="324">
        <f t="shared" si="17"/>
        <v>0.69291964996022271</v>
      </c>
      <c r="Q62" s="438">
        <v>533</v>
      </c>
      <c r="R62" s="438">
        <v>392</v>
      </c>
      <c r="S62" s="324">
        <f t="shared" si="20"/>
        <v>0.73545966228893056</v>
      </c>
      <c r="T62" s="438">
        <v>208</v>
      </c>
      <c r="U62" s="438">
        <v>108</v>
      </c>
      <c r="V62" s="1802">
        <f t="shared" si="21"/>
        <v>0.51923076923076927</v>
      </c>
      <c r="W62" s="438">
        <v>565</v>
      </c>
      <c r="X62" s="438">
        <v>356</v>
      </c>
      <c r="Y62" s="1802">
        <f t="shared" si="22"/>
        <v>0.63008849557522129</v>
      </c>
      <c r="Z62" s="438">
        <v>1338</v>
      </c>
      <c r="AA62" s="438">
        <v>446</v>
      </c>
      <c r="AB62" s="1802">
        <f t="shared" si="18"/>
        <v>0.33333333333333331</v>
      </c>
      <c r="AC62" s="438">
        <v>242</v>
      </c>
      <c r="AD62" s="438">
        <v>114</v>
      </c>
      <c r="AE62" s="531">
        <f t="shared" si="23"/>
        <v>0.47107438016528924</v>
      </c>
      <c r="AF62" s="560"/>
      <c r="AG62" s="560"/>
    </row>
    <row r="63" spans="1:33">
      <c r="A63" s="2621" t="s">
        <v>36</v>
      </c>
      <c r="B63" s="2622"/>
      <c r="C63" s="2622"/>
      <c r="D63" s="2622"/>
      <c r="E63" s="2622"/>
      <c r="F63" s="2622"/>
      <c r="G63" s="2622"/>
      <c r="H63" s="2623"/>
      <c r="I63" s="2623"/>
      <c r="J63" s="2623"/>
      <c r="K63" s="2623"/>
      <c r="L63" s="2623"/>
      <c r="M63" s="2623"/>
      <c r="N63" s="2623"/>
      <c r="O63" s="2623"/>
      <c r="P63" s="2623"/>
      <c r="Q63" s="2623"/>
      <c r="R63" s="2623"/>
      <c r="S63" s="2623"/>
      <c r="T63" s="2623"/>
      <c r="U63" s="2623"/>
      <c r="V63" s="2623"/>
      <c r="W63" s="2623"/>
      <c r="X63" s="2623"/>
      <c r="Y63" s="2623"/>
      <c r="Z63" s="2623"/>
      <c r="AA63" s="2623"/>
      <c r="AB63" s="2623"/>
      <c r="AC63" s="2623"/>
      <c r="AD63" s="2623"/>
      <c r="AE63" s="2624"/>
    </row>
    <row r="64" spans="1:33">
      <c r="A64" s="2625" t="s">
        <v>184</v>
      </c>
      <c r="B64" s="2626"/>
      <c r="C64" s="2626"/>
      <c r="D64" s="2626"/>
      <c r="E64" s="2626"/>
      <c r="F64" s="2626"/>
      <c r="G64" s="2626"/>
      <c r="H64" s="2626"/>
      <c r="I64" s="2626"/>
      <c r="J64" s="2626"/>
      <c r="K64" s="2626"/>
      <c r="L64" s="2626"/>
      <c r="M64" s="2626"/>
      <c r="N64" s="2626"/>
      <c r="O64" s="2626"/>
      <c r="P64" s="2626"/>
      <c r="Q64" s="2626"/>
      <c r="R64" s="2626"/>
      <c r="S64" s="2626"/>
      <c r="T64" s="2626"/>
      <c r="U64" s="2626"/>
      <c r="V64" s="2626"/>
      <c r="W64" s="2626"/>
      <c r="X64" s="2626"/>
      <c r="Y64" s="2626"/>
      <c r="Z64" s="2626"/>
      <c r="AA64" s="2626"/>
      <c r="AB64" s="2626"/>
      <c r="AC64" s="2626"/>
      <c r="AD64" s="2626"/>
      <c r="AE64" s="2627"/>
    </row>
    <row r="65" spans="1:31">
      <c r="A65" s="63"/>
    </row>
    <row r="66" spans="1:31">
      <c r="A66" s="2464" t="s">
        <v>87</v>
      </c>
      <c r="B66" s="2464"/>
      <c r="C66" s="2464"/>
      <c r="D66" s="2464"/>
      <c r="E66" s="2464"/>
      <c r="F66" s="2464"/>
      <c r="G66" s="2464"/>
      <c r="H66" s="2464"/>
      <c r="I66" s="2464"/>
      <c r="J66" s="2464"/>
      <c r="K66" s="2464"/>
      <c r="L66" s="2464"/>
      <c r="M66" s="2464"/>
      <c r="N66" s="2464"/>
      <c r="O66" s="2464"/>
      <c r="P66" s="2464"/>
      <c r="Q66" s="2464"/>
      <c r="R66" s="2464"/>
      <c r="S66" s="2464"/>
      <c r="T66" s="2464"/>
      <c r="U66" s="2464"/>
      <c r="V66" s="2464"/>
      <c r="W66" s="2464"/>
      <c r="X66" s="2464"/>
      <c r="Y66" s="2464"/>
      <c r="Z66" s="2464"/>
      <c r="AA66" s="2464"/>
      <c r="AB66" s="2464"/>
      <c r="AC66" s="2464"/>
      <c r="AD66" s="2464"/>
      <c r="AE66" s="2464"/>
    </row>
  </sheetData>
  <mergeCells count="43">
    <mergeCell ref="A1:AE1"/>
    <mergeCell ref="A3:A5"/>
    <mergeCell ref="B3:AE3"/>
    <mergeCell ref="B4:D4"/>
    <mergeCell ref="E4:G4"/>
    <mergeCell ref="H4:J4"/>
    <mergeCell ref="K4:M4"/>
    <mergeCell ref="N4:P4"/>
    <mergeCell ref="Q4:S4"/>
    <mergeCell ref="T4:V4"/>
    <mergeCell ref="W4:Y4"/>
    <mergeCell ref="Z4:AB4"/>
    <mergeCell ref="AC4:AE4"/>
    <mergeCell ref="A21:A23"/>
    <mergeCell ref="B21:AE21"/>
    <mergeCell ref="B22:D22"/>
    <mergeCell ref="E22:G22"/>
    <mergeCell ref="H22:J22"/>
    <mergeCell ref="K22:M22"/>
    <mergeCell ref="N22:P22"/>
    <mergeCell ref="Q22:S22"/>
    <mergeCell ref="T22:V22"/>
    <mergeCell ref="W22:Y22"/>
    <mergeCell ref="Z22:AB22"/>
    <mergeCell ref="AC22:AE22"/>
    <mergeCell ref="A32:AE32"/>
    <mergeCell ref="A33:AE33"/>
    <mergeCell ref="A35:AE35"/>
    <mergeCell ref="W39:Y39"/>
    <mergeCell ref="Z39:AB39"/>
    <mergeCell ref="AC39:AE39"/>
    <mergeCell ref="A63:AE63"/>
    <mergeCell ref="A66:AE66"/>
    <mergeCell ref="A64:AE64"/>
    <mergeCell ref="A38:A40"/>
    <mergeCell ref="B38:AE38"/>
    <mergeCell ref="B39:D39"/>
    <mergeCell ref="E39:G39"/>
    <mergeCell ref="H39:J39"/>
    <mergeCell ref="K39:M39"/>
    <mergeCell ref="N39:P39"/>
    <mergeCell ref="Q39:S39"/>
    <mergeCell ref="T39:V3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FDF8F-3DC3-4777-9D7C-3C3E9ED21F69}">
  <dimension ref="A1:K17"/>
  <sheetViews>
    <sheetView workbookViewId="0">
      <selection activeCell="K2" sqref="K2"/>
    </sheetView>
  </sheetViews>
  <sheetFormatPr defaultColWidth="9.75" defaultRowHeight="13"/>
  <cols>
    <col min="1" max="1" width="11" style="270" customWidth="1"/>
    <col min="2" max="9" width="10.9140625" style="270" customWidth="1"/>
    <col min="10" max="13" width="12.25" style="270" customWidth="1"/>
    <col min="14" max="16384" width="9.75" style="270"/>
  </cols>
  <sheetData>
    <row r="1" spans="1:11" s="1537" customFormat="1" ht="34" customHeight="1">
      <c r="A1" s="2453" t="s">
        <v>1263</v>
      </c>
      <c r="B1" s="2453"/>
      <c r="C1" s="2453"/>
      <c r="D1" s="2453"/>
      <c r="E1" s="2453"/>
      <c r="F1" s="2453"/>
      <c r="G1" s="2453"/>
      <c r="H1" s="2453"/>
      <c r="I1" s="2453"/>
    </row>
    <row r="2" spans="1:11" s="1537" customFormat="1" ht="13.5" thickBot="1">
      <c r="A2" s="1051"/>
      <c r="G2" s="1538"/>
    </row>
    <row r="3" spans="1:11" s="1537" customFormat="1" ht="42" customHeight="1" thickTop="1" thickBot="1">
      <c r="A3" s="2637" t="s">
        <v>1264</v>
      </c>
      <c r="B3" s="2637"/>
      <c r="C3" s="2637"/>
      <c r="D3" s="2637"/>
      <c r="E3" s="2637"/>
      <c r="F3" s="2637"/>
      <c r="G3" s="2637"/>
      <c r="H3" s="2637"/>
      <c r="I3" s="2637"/>
    </row>
    <row r="4" spans="1:11" s="1537" customFormat="1" ht="13.5" thickTop="1">
      <c r="A4" s="1052"/>
    </row>
    <row r="5" spans="1:11" s="1537" customFormat="1" ht="17.5">
      <c r="A5" s="2638" t="s">
        <v>338</v>
      </c>
      <c r="B5" s="2513" t="s">
        <v>1265</v>
      </c>
      <c r="C5" s="2514"/>
      <c r="D5" s="2514"/>
      <c r="E5" s="2514"/>
      <c r="F5" s="2514"/>
      <c r="G5" s="2514"/>
      <c r="H5" s="2514"/>
      <c r="I5" s="2514"/>
      <c r="J5" s="29"/>
      <c r="K5" s="45"/>
    </row>
    <row r="6" spans="1:11" s="344" customFormat="1" ht="17.5">
      <c r="A6" s="2638"/>
      <c r="B6" s="2640" t="s">
        <v>173</v>
      </c>
      <c r="C6" s="2641"/>
      <c r="D6" s="2641"/>
      <c r="E6" s="2642"/>
      <c r="F6" s="2640" t="s">
        <v>85</v>
      </c>
      <c r="G6" s="2641"/>
      <c r="H6" s="2641"/>
      <c r="I6" s="2643"/>
      <c r="J6" s="29"/>
      <c r="K6" s="29"/>
    </row>
    <row r="7" spans="1:11" s="344" customFormat="1" ht="27.5">
      <c r="A7" s="2639"/>
      <c r="B7" s="1031" t="s">
        <v>112</v>
      </c>
      <c r="C7" s="1032" t="s">
        <v>86</v>
      </c>
      <c r="D7" s="1032" t="s">
        <v>662</v>
      </c>
      <c r="E7" s="1033" t="s">
        <v>663</v>
      </c>
      <c r="F7" s="1031" t="s">
        <v>112</v>
      </c>
      <c r="G7" s="1032" t="s">
        <v>86</v>
      </c>
      <c r="H7" s="1032" t="s">
        <v>662</v>
      </c>
      <c r="I7" s="1034" t="s">
        <v>663</v>
      </c>
      <c r="J7" s="49"/>
      <c r="K7" s="49"/>
    </row>
    <row r="8" spans="1:11" s="344" customFormat="1" ht="14">
      <c r="A8" s="1060">
        <v>2016</v>
      </c>
      <c r="B8" s="51">
        <v>10900</v>
      </c>
      <c r="C8" s="1515">
        <v>0.65300000000000002</v>
      </c>
      <c r="D8" s="1515">
        <v>0.61099999999999999</v>
      </c>
      <c r="E8" s="1516">
        <v>0.69299999999999995</v>
      </c>
      <c r="F8" s="458">
        <v>3400</v>
      </c>
      <c r="G8" s="1515">
        <v>0.68400000000000005</v>
      </c>
      <c r="H8" s="1515">
        <v>0.60599999999999998</v>
      </c>
      <c r="I8" s="1515">
        <v>0.753</v>
      </c>
      <c r="K8" s="435"/>
    </row>
    <row r="9" spans="1:11" s="344" customFormat="1" ht="14">
      <c r="A9" s="1038">
        <v>2019</v>
      </c>
      <c r="B9" s="56">
        <v>10300</v>
      </c>
      <c r="C9" s="1517">
        <v>0.66400000000000003</v>
      </c>
      <c r="D9" s="1517">
        <v>0.60299999999999998</v>
      </c>
      <c r="E9" s="1518">
        <v>0.71899999999999997</v>
      </c>
      <c r="F9" s="74">
        <v>3200</v>
      </c>
      <c r="G9" s="1517">
        <v>0.69099999999999995</v>
      </c>
      <c r="H9" s="1517">
        <v>0.58399999999999996</v>
      </c>
      <c r="I9" s="1517">
        <v>0.78100000000000003</v>
      </c>
      <c r="K9" s="435"/>
    </row>
    <row r="10" spans="1:11" s="344" customFormat="1" ht="14">
      <c r="A10" s="1060">
        <v>2020</v>
      </c>
      <c r="B10" s="51">
        <v>8900</v>
      </c>
      <c r="C10" s="1515">
        <v>0.61499999999999999</v>
      </c>
      <c r="D10" s="1515">
        <v>0.57399999999999995</v>
      </c>
      <c r="E10" s="1516">
        <v>0.65400000000000003</v>
      </c>
      <c r="F10" s="458">
        <v>2100</v>
      </c>
      <c r="G10" s="1515">
        <v>0.61299999999999999</v>
      </c>
      <c r="H10" s="1515">
        <v>0.53200000000000003</v>
      </c>
      <c r="I10" s="1515">
        <v>0.68899999999999995</v>
      </c>
      <c r="K10" s="435"/>
    </row>
    <row r="11" spans="1:11" s="1537" customFormat="1">
      <c r="A11" s="369">
        <v>2021</v>
      </c>
      <c r="B11" s="56">
        <v>8800</v>
      </c>
      <c r="C11" s="1517">
        <v>0.621</v>
      </c>
      <c r="D11" s="1517">
        <v>0.58199999999999996</v>
      </c>
      <c r="E11" s="1518">
        <v>0.66</v>
      </c>
      <c r="F11" s="74">
        <v>2100</v>
      </c>
      <c r="G11" s="1517">
        <v>0.61199999999999999</v>
      </c>
      <c r="H11" s="1517">
        <v>0.53400000000000003</v>
      </c>
      <c r="I11" s="1517">
        <v>0.68400000000000005</v>
      </c>
    </row>
    <row r="13" spans="1:11" s="1537" customFormat="1" ht="13" customHeight="1">
      <c r="A13" s="2636" t="s">
        <v>1266</v>
      </c>
      <c r="B13" s="2636"/>
      <c r="C13" s="2636"/>
      <c r="D13" s="2636"/>
      <c r="E13" s="2636"/>
      <c r="F13" s="2636"/>
      <c r="G13" s="2636"/>
      <c r="H13" s="2636"/>
      <c r="I13" s="2636"/>
    </row>
    <row r="14" spans="1:11" customFormat="1" ht="14"/>
    <row r="15" spans="1:11" customFormat="1" ht="14"/>
    <row r="16" spans="1:11" customFormat="1" ht="14"/>
    <row r="17" spans="1:1" s="1537" customFormat="1">
      <c r="A17" s="1052"/>
    </row>
  </sheetData>
  <mergeCells count="7">
    <mergeCell ref="A13:I13"/>
    <mergeCell ref="A1:I1"/>
    <mergeCell ref="A3:I3"/>
    <mergeCell ref="A5:A7"/>
    <mergeCell ref="B5:I5"/>
    <mergeCell ref="B6:E6"/>
    <mergeCell ref="F6: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C47F-07A8-4CF2-83B5-987A6A9FB627}">
  <dimension ref="A1:I30"/>
  <sheetViews>
    <sheetView workbookViewId="0">
      <selection sqref="A1:XFD1048576"/>
    </sheetView>
  </sheetViews>
  <sheetFormatPr defaultColWidth="9" defaultRowHeight="14"/>
  <cols>
    <col min="1" max="1" width="12.58203125" style="316" customWidth="1"/>
    <col min="2" max="7" width="12.58203125" style="270" customWidth="1"/>
    <col min="8" max="8" width="9" style="270"/>
    <col min="9" max="9" width="9" style="269"/>
    <col min="10" max="16384" width="9" style="270"/>
  </cols>
  <sheetData>
    <row r="1" spans="1:9" ht="25">
      <c r="A1" s="2453" t="s">
        <v>1482</v>
      </c>
      <c r="B1" s="2453"/>
      <c r="C1" s="2453"/>
      <c r="D1" s="2453"/>
      <c r="E1" s="2453"/>
      <c r="F1" s="2453"/>
      <c r="G1" s="2453"/>
      <c r="H1" s="268"/>
    </row>
    <row r="3" spans="1:9" ht="20">
      <c r="A3" s="2644" t="s">
        <v>79</v>
      </c>
      <c r="B3" s="2631" t="s">
        <v>305</v>
      </c>
      <c r="C3" s="2631"/>
      <c r="D3" s="2631"/>
      <c r="E3" s="2631"/>
      <c r="F3" s="2631"/>
      <c r="G3" s="2631"/>
      <c r="H3" s="40"/>
      <c r="I3" s="29"/>
    </row>
    <row r="4" spans="1:9" ht="20">
      <c r="A4" s="2644"/>
      <c r="B4" s="2530" t="s">
        <v>173</v>
      </c>
      <c r="C4" s="2633"/>
      <c r="D4" s="2635"/>
      <c r="E4" s="2632" t="s">
        <v>85</v>
      </c>
      <c r="F4" s="2633"/>
      <c r="G4" s="2634"/>
      <c r="H4" s="40"/>
      <c r="I4" s="29"/>
    </row>
    <row r="5" spans="1:9" s="405" customFormat="1" ht="46">
      <c r="A5" s="2645"/>
      <c r="B5" s="462" t="s">
        <v>1483</v>
      </c>
      <c r="C5" s="563" t="s">
        <v>1484</v>
      </c>
      <c r="D5" s="271" t="s">
        <v>86</v>
      </c>
      <c r="E5" s="46" t="s">
        <v>1485</v>
      </c>
      <c r="F5" s="563" t="s">
        <v>1484</v>
      </c>
      <c r="G5" s="272" t="s">
        <v>86</v>
      </c>
      <c r="H5" s="65"/>
      <c r="I5" s="49"/>
    </row>
    <row r="6" spans="1:9">
      <c r="A6" s="92">
        <v>2000</v>
      </c>
      <c r="B6" s="51">
        <v>17507</v>
      </c>
      <c r="C6" s="51">
        <v>1343</v>
      </c>
      <c r="D6" s="573">
        <f>C6/B6</f>
        <v>7.6712172273947568E-2</v>
      </c>
      <c r="E6" s="1706">
        <v>4703</v>
      </c>
      <c r="F6" s="53">
        <v>385</v>
      </c>
      <c r="G6" s="493">
        <f>F6/E6</f>
        <v>8.1862640867531367E-2</v>
      </c>
      <c r="H6" s="269"/>
    </row>
    <row r="7" spans="1:9">
      <c r="A7" s="98">
        <v>2001</v>
      </c>
      <c r="B7" s="56">
        <v>17043</v>
      </c>
      <c r="C7" s="56">
        <v>1485</v>
      </c>
      <c r="D7" s="574">
        <f t="shared" ref="D7:D27" si="0">C7/B7</f>
        <v>8.713254708678049E-2</v>
      </c>
      <c r="E7" s="1707">
        <v>4616</v>
      </c>
      <c r="F7" s="58">
        <v>425</v>
      </c>
      <c r="G7" s="495">
        <f t="shared" ref="G7:G27" si="1">F7/E7</f>
        <v>9.207105719237435E-2</v>
      </c>
      <c r="H7" s="269"/>
    </row>
    <row r="8" spans="1:9">
      <c r="A8" s="92">
        <v>2002</v>
      </c>
      <c r="B8" s="51">
        <v>17446</v>
      </c>
      <c r="C8" s="51">
        <v>1627</v>
      </c>
      <c r="D8" s="573">
        <f t="shared" si="0"/>
        <v>9.3259199816576863E-2</v>
      </c>
      <c r="E8" s="1706">
        <v>4744</v>
      </c>
      <c r="F8" s="53">
        <v>458</v>
      </c>
      <c r="G8" s="493">
        <f t="shared" si="1"/>
        <v>9.654300168634064E-2</v>
      </c>
      <c r="H8" s="269"/>
    </row>
    <row r="9" spans="1:9">
      <c r="A9" s="98">
        <v>2003</v>
      </c>
      <c r="B9" s="56">
        <v>18062</v>
      </c>
      <c r="C9" s="56">
        <v>1682</v>
      </c>
      <c r="D9" s="574">
        <f t="shared" si="0"/>
        <v>9.3123685084708224E-2</v>
      </c>
      <c r="E9" s="1707">
        <v>4873</v>
      </c>
      <c r="F9" s="58">
        <v>476</v>
      </c>
      <c r="G9" s="495">
        <f t="shared" si="1"/>
        <v>9.768109993843628E-2</v>
      </c>
      <c r="H9" s="269"/>
    </row>
    <row r="10" spans="1:9">
      <c r="A10" s="92">
        <v>2004</v>
      </c>
      <c r="B10" s="51">
        <v>18238</v>
      </c>
      <c r="C10" s="51">
        <v>1691</v>
      </c>
      <c r="D10" s="573">
        <f t="shared" si="0"/>
        <v>9.2718499835508283E-2</v>
      </c>
      <c r="E10" s="1706">
        <v>5029</v>
      </c>
      <c r="F10" s="53">
        <v>474</v>
      </c>
      <c r="G10" s="493">
        <f t="shared" si="1"/>
        <v>9.425333068204414E-2</v>
      </c>
      <c r="H10" s="269"/>
    </row>
    <row r="11" spans="1:9">
      <c r="A11" s="98">
        <v>2005</v>
      </c>
      <c r="B11" s="56">
        <v>17881</v>
      </c>
      <c r="C11" s="56">
        <v>1674</v>
      </c>
      <c r="D11" s="574">
        <f t="shared" si="0"/>
        <v>9.3618925116044957E-2</v>
      </c>
      <c r="E11" s="1707">
        <v>5069</v>
      </c>
      <c r="F11" s="58">
        <v>505</v>
      </c>
      <c r="G11" s="495">
        <f t="shared" si="1"/>
        <v>9.9625172617873348E-2</v>
      </c>
      <c r="H11" s="269"/>
    </row>
    <row r="12" spans="1:9">
      <c r="A12" s="92">
        <v>2006</v>
      </c>
      <c r="B12" s="51">
        <v>18927</v>
      </c>
      <c r="C12" s="51">
        <v>1714</v>
      </c>
      <c r="D12" s="573">
        <f t="shared" si="0"/>
        <v>9.055846145717758E-2</v>
      </c>
      <c r="E12" s="1706">
        <v>5176</v>
      </c>
      <c r="F12" s="53">
        <v>498</v>
      </c>
      <c r="G12" s="493">
        <f t="shared" si="1"/>
        <v>9.6213292117465224E-2</v>
      </c>
      <c r="H12" s="269"/>
    </row>
    <row r="13" spans="1:9">
      <c r="A13" s="98">
        <v>2007</v>
      </c>
      <c r="B13" s="56">
        <v>19080</v>
      </c>
      <c r="C13" s="56">
        <v>1746</v>
      </c>
      <c r="D13" s="574">
        <f t="shared" si="0"/>
        <v>9.1509433962264145E-2</v>
      </c>
      <c r="E13" s="1707">
        <v>5282</v>
      </c>
      <c r="F13" s="58">
        <v>517</v>
      </c>
      <c r="G13" s="495">
        <f t="shared" si="1"/>
        <v>9.7879591063990912E-2</v>
      </c>
      <c r="H13" s="269"/>
    </row>
    <row r="14" spans="1:9">
      <c r="A14" s="92">
        <v>2008</v>
      </c>
      <c r="B14" s="51">
        <v>19417</v>
      </c>
      <c r="C14" s="51">
        <v>1783</v>
      </c>
      <c r="D14" s="573">
        <f t="shared" si="0"/>
        <v>9.1826749755369003E-2</v>
      </c>
      <c r="E14" s="1706">
        <v>5370</v>
      </c>
      <c r="F14" s="53">
        <v>457</v>
      </c>
      <c r="G14" s="493">
        <f t="shared" si="1"/>
        <v>8.5102420856610794E-2</v>
      </c>
      <c r="H14" s="269"/>
    </row>
    <row r="15" spans="1:9">
      <c r="A15" s="98">
        <v>2009</v>
      </c>
      <c r="B15" s="56">
        <v>18843</v>
      </c>
      <c r="C15" s="56">
        <v>1798</v>
      </c>
      <c r="D15" s="574">
        <f t="shared" si="0"/>
        <v>9.5420049885899277E-2</v>
      </c>
      <c r="E15" s="1707">
        <v>5369</v>
      </c>
      <c r="F15" s="58">
        <v>521</v>
      </c>
      <c r="G15" s="495">
        <f t="shared" si="1"/>
        <v>9.7038554665673307E-2</v>
      </c>
      <c r="H15" s="269"/>
    </row>
    <row r="16" spans="1:9">
      <c r="A16" s="92">
        <v>2010</v>
      </c>
      <c r="B16" s="51">
        <v>18910</v>
      </c>
      <c r="C16" s="51">
        <v>1696</v>
      </c>
      <c r="D16" s="573">
        <f t="shared" si="0"/>
        <v>8.9687995769434162E-2</v>
      </c>
      <c r="E16" s="1706">
        <v>5106</v>
      </c>
      <c r="F16" s="53">
        <v>468</v>
      </c>
      <c r="G16" s="493">
        <f t="shared" si="1"/>
        <v>9.1656874265569913E-2</v>
      </c>
      <c r="H16" s="269"/>
    </row>
    <row r="17" spans="1:8">
      <c r="A17" s="98">
        <v>2011</v>
      </c>
      <c r="B17" s="56">
        <v>18911</v>
      </c>
      <c r="C17" s="56">
        <v>1617</v>
      </c>
      <c r="D17" s="574">
        <f t="shared" si="0"/>
        <v>8.550579028078896E-2</v>
      </c>
      <c r="E17" s="1707">
        <v>5120</v>
      </c>
      <c r="F17" s="58">
        <v>454</v>
      </c>
      <c r="G17" s="495">
        <f t="shared" si="1"/>
        <v>8.8671874999999997E-2</v>
      </c>
      <c r="H17" s="269"/>
    </row>
    <row r="18" spans="1:8">
      <c r="A18" s="92">
        <v>2012</v>
      </c>
      <c r="B18" s="51">
        <v>18920</v>
      </c>
      <c r="C18" s="51">
        <v>1633</v>
      </c>
      <c r="D18" s="573">
        <f t="shared" si="0"/>
        <v>8.6310782241014794E-2</v>
      </c>
      <c r="E18" s="1706">
        <v>5033</v>
      </c>
      <c r="F18" s="53">
        <v>441</v>
      </c>
      <c r="G18" s="493">
        <f t="shared" si="1"/>
        <v>8.7621696801112661E-2</v>
      </c>
      <c r="H18" s="269"/>
    </row>
    <row r="19" spans="1:8" ht="14.5" thickBot="1">
      <c r="A19" s="485">
        <v>2013</v>
      </c>
      <c r="B19" s="575">
        <v>18927</v>
      </c>
      <c r="C19" s="575">
        <v>1631</v>
      </c>
      <c r="D19" s="576">
        <f t="shared" si="0"/>
        <v>8.6173191736672483E-2</v>
      </c>
      <c r="E19" s="1803">
        <v>5066</v>
      </c>
      <c r="F19" s="577">
        <v>456</v>
      </c>
      <c r="G19" s="578">
        <f t="shared" si="1"/>
        <v>9.0011843663639957E-2</v>
      </c>
      <c r="H19" s="269"/>
    </row>
    <row r="20" spans="1:8">
      <c r="A20" s="453">
        <v>2014</v>
      </c>
      <c r="B20" s="1804">
        <v>18511</v>
      </c>
      <c r="C20" s="1804">
        <v>1841</v>
      </c>
      <c r="D20" s="579">
        <f t="shared" si="0"/>
        <v>9.9454378477661934E-2</v>
      </c>
      <c r="E20" s="1804">
        <v>4754</v>
      </c>
      <c r="F20" s="1804">
        <v>553</v>
      </c>
      <c r="G20" s="580">
        <f t="shared" si="1"/>
        <v>0.11632309633992427</v>
      </c>
      <c r="H20" s="269"/>
    </row>
    <row r="21" spans="1:8">
      <c r="A21" s="98">
        <v>2015</v>
      </c>
      <c r="B21" s="1707">
        <v>18376</v>
      </c>
      <c r="C21" s="1707">
        <v>1847</v>
      </c>
      <c r="D21" s="581">
        <f t="shared" si="0"/>
        <v>0.10051153678711362</v>
      </c>
      <c r="E21" s="1707">
        <v>4817</v>
      </c>
      <c r="F21" s="1707">
        <v>549</v>
      </c>
      <c r="G21" s="495">
        <f t="shared" si="1"/>
        <v>0.11397135146356653</v>
      </c>
      <c r="H21" s="269"/>
    </row>
    <row r="22" spans="1:8">
      <c r="A22" s="92">
        <v>2016</v>
      </c>
      <c r="B22" s="1706">
        <v>18003</v>
      </c>
      <c r="C22" s="1706">
        <v>1896</v>
      </c>
      <c r="D22" s="582">
        <f t="shared" si="0"/>
        <v>0.10531578070321614</v>
      </c>
      <c r="E22" s="1706">
        <v>4680</v>
      </c>
      <c r="F22" s="1706">
        <v>511</v>
      </c>
      <c r="G22" s="493">
        <f t="shared" si="1"/>
        <v>0.10918803418803419</v>
      </c>
      <c r="H22" s="269"/>
    </row>
    <row r="23" spans="1:8">
      <c r="A23" s="322">
        <v>2017</v>
      </c>
      <c r="B23" s="1707">
        <v>17471</v>
      </c>
      <c r="C23" s="1707">
        <v>1821</v>
      </c>
      <c r="D23" s="581">
        <f t="shared" si="0"/>
        <v>0.1042298666361399</v>
      </c>
      <c r="E23" s="1707">
        <v>4593</v>
      </c>
      <c r="F23" s="1707">
        <v>532</v>
      </c>
      <c r="G23" s="495">
        <f t="shared" si="1"/>
        <v>0.11582843457435228</v>
      </c>
      <c r="H23" s="269"/>
    </row>
    <row r="24" spans="1:8">
      <c r="A24" s="60">
        <v>2018</v>
      </c>
      <c r="B24" s="1706">
        <v>16897</v>
      </c>
      <c r="C24" s="1706">
        <v>1734</v>
      </c>
      <c r="D24" s="582">
        <f t="shared" si="0"/>
        <v>0.10262176717760549</v>
      </c>
      <c r="E24" s="1706">
        <v>4481</v>
      </c>
      <c r="F24" s="1706">
        <v>486</v>
      </c>
      <c r="G24" s="493">
        <f t="shared" si="1"/>
        <v>0.10845793349698728</v>
      </c>
      <c r="H24" s="269"/>
    </row>
    <row r="25" spans="1:8">
      <c r="A25" s="73">
        <v>2019</v>
      </c>
      <c r="B25" s="1707">
        <v>16746</v>
      </c>
      <c r="C25" s="1707">
        <v>1765</v>
      </c>
      <c r="D25" s="581">
        <f t="shared" si="0"/>
        <v>0.10539830407261436</v>
      </c>
      <c r="E25" s="1707">
        <v>4449</v>
      </c>
      <c r="F25" s="1707">
        <v>542</v>
      </c>
      <c r="G25" s="495">
        <f t="shared" si="1"/>
        <v>0.12182512924252641</v>
      </c>
      <c r="H25" s="269"/>
    </row>
    <row r="26" spans="1:8">
      <c r="A26" s="1805">
        <v>2020</v>
      </c>
      <c r="B26" s="1706">
        <v>15742</v>
      </c>
      <c r="C26" s="1706">
        <v>1569</v>
      </c>
      <c r="D26" s="582">
        <f t="shared" si="0"/>
        <v>9.9669673484944737E-2</v>
      </c>
      <c r="E26" s="1706">
        <v>4194</v>
      </c>
      <c r="F26" s="1706">
        <v>462</v>
      </c>
      <c r="G26" s="493">
        <f t="shared" si="1"/>
        <v>0.11015736766809728</v>
      </c>
      <c r="H26" s="269"/>
    </row>
    <row r="27" spans="1:8" ht="42.5" customHeight="1">
      <c r="A27" s="1806">
        <v>2021</v>
      </c>
      <c r="B27" s="1707">
        <v>15571</v>
      </c>
      <c r="C27" s="1707">
        <v>1585</v>
      </c>
      <c r="D27" s="581">
        <f t="shared" si="0"/>
        <v>0.10179179243465417</v>
      </c>
      <c r="E27" s="1707">
        <v>4382</v>
      </c>
      <c r="F27" s="1707">
        <v>488</v>
      </c>
      <c r="G27" s="495">
        <f t="shared" si="1"/>
        <v>0.11136467366499316</v>
      </c>
      <c r="H27" s="269"/>
    </row>
    <row r="28" spans="1:8">
      <c r="A28" s="2646" t="s">
        <v>36</v>
      </c>
      <c r="B28" s="2647"/>
      <c r="C28" s="2647"/>
      <c r="D28" s="2647"/>
      <c r="E28" s="2647"/>
      <c r="F28" s="2647"/>
      <c r="G28" s="2648"/>
    </row>
    <row r="29" spans="1:8" ht="29" customHeight="1">
      <c r="A29" s="62"/>
      <c r="B29" s="45"/>
      <c r="C29" s="45"/>
      <c r="D29" s="45"/>
      <c r="E29" s="45"/>
      <c r="F29" s="45"/>
      <c r="G29" s="45"/>
    </row>
    <row r="30" spans="1:8">
      <c r="A30" s="2464" t="s">
        <v>87</v>
      </c>
      <c r="B30" s="2464"/>
      <c r="C30" s="2464"/>
      <c r="D30" s="2464"/>
      <c r="E30" s="2464"/>
      <c r="F30" s="2464"/>
      <c r="G30" s="2464"/>
    </row>
  </sheetData>
  <mergeCells count="7">
    <mergeCell ref="A30:G30"/>
    <mergeCell ref="A1:G1"/>
    <mergeCell ref="A3:A5"/>
    <mergeCell ref="B3:G3"/>
    <mergeCell ref="B4:D4"/>
    <mergeCell ref="E4:G4"/>
    <mergeCell ref="A28:G2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D1C4-13F2-4C1C-A86B-AC57720CDBB2}">
  <dimension ref="A1:L69"/>
  <sheetViews>
    <sheetView workbookViewId="0">
      <selection sqref="A1:XFD1048576"/>
    </sheetView>
  </sheetViews>
  <sheetFormatPr defaultColWidth="9" defaultRowHeight="14"/>
  <cols>
    <col min="1" max="1" width="12.58203125" style="316" customWidth="1"/>
    <col min="2" max="2" width="11.5" style="316" customWidth="1"/>
    <col min="3" max="10" width="10.58203125" style="270" customWidth="1"/>
    <col min="11" max="11" width="9" style="270"/>
    <col min="12" max="12" width="9" style="269"/>
    <col min="13" max="16384" width="9" style="270"/>
  </cols>
  <sheetData>
    <row r="1" spans="1:12" ht="25">
      <c r="A1" s="2453" t="s">
        <v>1486</v>
      </c>
      <c r="B1" s="2453"/>
      <c r="C1" s="2453"/>
      <c r="D1" s="2453"/>
      <c r="E1" s="2453"/>
      <c r="F1" s="2453"/>
      <c r="G1" s="2453"/>
      <c r="H1" s="2453"/>
      <c r="I1" s="2453"/>
      <c r="J1" s="2453"/>
      <c r="K1" s="268"/>
    </row>
    <row r="3" spans="1:12" ht="20">
      <c r="A3" s="2664" t="s">
        <v>79</v>
      </c>
      <c r="B3" s="2578" t="s">
        <v>194</v>
      </c>
      <c r="C3" s="2653" t="s">
        <v>307</v>
      </c>
      <c r="D3" s="2654"/>
      <c r="E3" s="2654"/>
      <c r="F3" s="2654"/>
      <c r="G3" s="2654"/>
      <c r="H3" s="2654"/>
      <c r="I3" s="2654"/>
      <c r="J3" s="2655"/>
      <c r="K3" s="40"/>
      <c r="L3" s="29"/>
    </row>
    <row r="4" spans="1:12" ht="32.5" customHeight="1">
      <c r="A4" s="2665"/>
      <c r="B4" s="2513"/>
      <c r="C4" s="2462" t="s">
        <v>308</v>
      </c>
      <c r="D4" s="2517"/>
      <c r="E4" s="2462" t="s">
        <v>306</v>
      </c>
      <c r="F4" s="2517"/>
      <c r="G4" s="2462" t="s">
        <v>309</v>
      </c>
      <c r="H4" s="2517"/>
      <c r="I4" s="2462" t="s">
        <v>310</v>
      </c>
      <c r="J4" s="2649"/>
      <c r="L4" s="65"/>
    </row>
    <row r="5" spans="1:12" s="405" customFormat="1" ht="20">
      <c r="A5" s="2666"/>
      <c r="B5" s="2463"/>
      <c r="C5" s="583" t="s">
        <v>112</v>
      </c>
      <c r="D5" s="584" t="s">
        <v>86</v>
      </c>
      <c r="E5" s="583" t="s">
        <v>112</v>
      </c>
      <c r="F5" s="584" t="s">
        <v>86</v>
      </c>
      <c r="G5" s="585" t="s">
        <v>112</v>
      </c>
      <c r="H5" s="586" t="s">
        <v>86</v>
      </c>
      <c r="I5" s="587" t="s">
        <v>112</v>
      </c>
      <c r="J5" s="272" t="s">
        <v>86</v>
      </c>
      <c r="K5" s="40"/>
      <c r="L5" s="29"/>
    </row>
    <row r="6" spans="1:12">
      <c r="A6" s="92">
        <v>2000</v>
      </c>
      <c r="B6" s="1807">
        <v>4717</v>
      </c>
      <c r="C6" s="334">
        <v>60</v>
      </c>
      <c r="D6" s="588">
        <f>C6/B6</f>
        <v>1.2719949120203519E-2</v>
      </c>
      <c r="E6" s="53">
        <v>385</v>
      </c>
      <c r="F6" s="588">
        <f>E6/B6</f>
        <v>8.1619673521305919E-2</v>
      </c>
      <c r="G6" s="53">
        <v>3962</v>
      </c>
      <c r="H6" s="588">
        <f>G6/B6</f>
        <v>0.83994064023743908</v>
      </c>
      <c r="I6" s="53">
        <v>49</v>
      </c>
      <c r="J6" s="589">
        <f>I6/B6</f>
        <v>1.0387958448166206E-2</v>
      </c>
      <c r="K6" s="269"/>
    </row>
    <row r="7" spans="1:12">
      <c r="A7" s="98">
        <v>2001</v>
      </c>
      <c r="B7" s="1808">
        <v>4619</v>
      </c>
      <c r="C7" s="79">
        <v>86</v>
      </c>
      <c r="D7" s="590">
        <f t="shared" ref="D7:D31" si="0">C7/B7</f>
        <v>1.8618748646893266E-2</v>
      </c>
      <c r="E7" s="58">
        <v>425</v>
      </c>
      <c r="F7" s="590">
        <f t="shared" ref="F7:F31" si="1">E7/B7</f>
        <v>9.2011257848019057E-2</v>
      </c>
      <c r="G7" s="58">
        <v>4040</v>
      </c>
      <c r="H7" s="590">
        <f t="shared" ref="H7:H31" si="2">G7/B7</f>
        <v>0.8746481922494046</v>
      </c>
      <c r="I7" s="58">
        <v>28</v>
      </c>
      <c r="J7" s="591">
        <f t="shared" ref="J7:J31" si="3">I7/B7</f>
        <v>6.0619181641047848E-3</v>
      </c>
      <c r="K7" s="269"/>
    </row>
    <row r="8" spans="1:12">
      <c r="A8" s="92">
        <v>2002</v>
      </c>
      <c r="B8" s="1809">
        <v>4750</v>
      </c>
      <c r="C8" s="334">
        <v>93</v>
      </c>
      <c r="D8" s="592">
        <f t="shared" si="0"/>
        <v>1.9578947368421053E-2</v>
      </c>
      <c r="E8" s="53">
        <v>458</v>
      </c>
      <c r="F8" s="592">
        <f t="shared" si="1"/>
        <v>9.6421052631578949E-2</v>
      </c>
      <c r="G8" s="53">
        <v>4160</v>
      </c>
      <c r="H8" s="592">
        <f t="shared" si="2"/>
        <v>0.87578947368421056</v>
      </c>
      <c r="I8" s="53">
        <v>22</v>
      </c>
      <c r="J8" s="589">
        <f t="shared" si="3"/>
        <v>4.6315789473684215E-3</v>
      </c>
      <c r="K8" s="269"/>
    </row>
    <row r="9" spans="1:12">
      <c r="A9" s="98">
        <v>2003</v>
      </c>
      <c r="B9" s="1808">
        <v>4879</v>
      </c>
      <c r="C9" s="79">
        <v>90</v>
      </c>
      <c r="D9" s="590">
        <f t="shared" si="0"/>
        <v>1.8446402951424471E-2</v>
      </c>
      <c r="E9" s="58">
        <v>476</v>
      </c>
      <c r="F9" s="590">
        <f t="shared" si="1"/>
        <v>9.7560975609756101E-2</v>
      </c>
      <c r="G9" s="58">
        <v>4273</v>
      </c>
      <c r="H9" s="590">
        <f t="shared" si="2"/>
        <v>0.8757942201270752</v>
      </c>
      <c r="I9" s="58">
        <v>26</v>
      </c>
      <c r="J9" s="591">
        <f t="shared" si="3"/>
        <v>5.3289608526337368E-3</v>
      </c>
      <c r="K9" s="269"/>
    </row>
    <row r="10" spans="1:12">
      <c r="A10" s="92">
        <v>2004</v>
      </c>
      <c r="B10" s="1809">
        <v>5032</v>
      </c>
      <c r="C10" s="334">
        <v>87</v>
      </c>
      <c r="D10" s="592">
        <f t="shared" si="0"/>
        <v>1.7289348171701111E-2</v>
      </c>
      <c r="E10" s="53">
        <v>474</v>
      </c>
      <c r="F10" s="592">
        <f t="shared" si="1"/>
        <v>9.4197138314785378E-2</v>
      </c>
      <c r="G10" s="53">
        <v>4438</v>
      </c>
      <c r="H10" s="592">
        <f t="shared" si="2"/>
        <v>0.88195548489666131</v>
      </c>
      <c r="I10" s="53">
        <v>18</v>
      </c>
      <c r="J10" s="589">
        <f t="shared" si="3"/>
        <v>3.577106518282989E-3</v>
      </c>
      <c r="K10" s="269"/>
    </row>
    <row r="11" spans="1:12">
      <c r="A11" s="98">
        <v>2005</v>
      </c>
      <c r="B11" s="1808">
        <v>5073</v>
      </c>
      <c r="C11" s="79">
        <v>97</v>
      </c>
      <c r="D11" s="590">
        <f t="shared" si="0"/>
        <v>1.9120835797358564E-2</v>
      </c>
      <c r="E11" s="58">
        <v>505</v>
      </c>
      <c r="F11" s="590">
        <f t="shared" si="1"/>
        <v>9.9546619357382224E-2</v>
      </c>
      <c r="G11" s="58">
        <v>4393</v>
      </c>
      <c r="H11" s="590">
        <f t="shared" si="2"/>
        <v>0.86595702739996061</v>
      </c>
      <c r="I11" s="58">
        <v>34</v>
      </c>
      <c r="J11" s="591">
        <f t="shared" si="3"/>
        <v>6.7021486300019714E-3</v>
      </c>
      <c r="K11" s="269"/>
    </row>
    <row r="12" spans="1:12">
      <c r="A12" s="92">
        <v>2006</v>
      </c>
      <c r="B12" s="1809">
        <v>5177</v>
      </c>
      <c r="C12" s="334">
        <v>89</v>
      </c>
      <c r="D12" s="592">
        <f t="shared" si="0"/>
        <v>1.7191423604404094E-2</v>
      </c>
      <c r="E12" s="53">
        <v>498</v>
      </c>
      <c r="F12" s="592">
        <f t="shared" si="1"/>
        <v>9.6194707359474593E-2</v>
      </c>
      <c r="G12" s="53">
        <v>4523</v>
      </c>
      <c r="H12" s="592">
        <f t="shared" si="2"/>
        <v>0.87367201081707557</v>
      </c>
      <c r="I12" s="53">
        <v>23</v>
      </c>
      <c r="J12" s="589">
        <f t="shared" si="3"/>
        <v>4.4427274483291477E-3</v>
      </c>
      <c r="K12" s="269"/>
    </row>
    <row r="13" spans="1:12">
      <c r="A13" s="98">
        <v>2007</v>
      </c>
      <c r="B13" s="1808">
        <v>5285</v>
      </c>
      <c r="C13" s="79">
        <v>80</v>
      </c>
      <c r="D13" s="590">
        <f t="shared" si="0"/>
        <v>1.5137180700094607E-2</v>
      </c>
      <c r="E13" s="58">
        <v>517</v>
      </c>
      <c r="F13" s="590">
        <f t="shared" si="1"/>
        <v>9.7824030274361401E-2</v>
      </c>
      <c r="G13" s="58">
        <v>4651</v>
      </c>
      <c r="H13" s="590">
        <f t="shared" si="2"/>
        <v>0.88003784295175025</v>
      </c>
      <c r="I13" s="58">
        <v>12</v>
      </c>
      <c r="J13" s="591">
        <f t="shared" si="3"/>
        <v>2.2705771050141911E-3</v>
      </c>
      <c r="K13" s="269"/>
    </row>
    <row r="14" spans="1:12">
      <c r="A14" s="92">
        <v>2008</v>
      </c>
      <c r="B14" s="1809">
        <v>5374</v>
      </c>
      <c r="C14" s="334">
        <v>103</v>
      </c>
      <c r="D14" s="592">
        <f t="shared" si="0"/>
        <v>1.9166356531447711E-2</v>
      </c>
      <c r="E14" s="53">
        <v>457</v>
      </c>
      <c r="F14" s="592">
        <f t="shared" si="1"/>
        <v>8.5039077037588395E-2</v>
      </c>
      <c r="G14" s="53">
        <v>4790</v>
      </c>
      <c r="H14" s="592">
        <f t="shared" si="2"/>
        <v>0.89132861927800522</v>
      </c>
      <c r="I14" s="53">
        <v>11</v>
      </c>
      <c r="J14" s="589">
        <f t="shared" si="3"/>
        <v>2.0468924451060664E-3</v>
      </c>
      <c r="K14" s="269"/>
    </row>
    <row r="15" spans="1:12">
      <c r="A15" s="98">
        <v>2009</v>
      </c>
      <c r="B15" s="1808">
        <v>5371</v>
      </c>
      <c r="C15" s="79">
        <v>104</v>
      </c>
      <c r="D15" s="590">
        <f t="shared" si="0"/>
        <v>1.9363247067585181E-2</v>
      </c>
      <c r="E15" s="58">
        <v>521</v>
      </c>
      <c r="F15" s="590">
        <f t="shared" si="1"/>
        <v>9.7002420405883444E-2</v>
      </c>
      <c r="G15" s="58">
        <v>4711</v>
      </c>
      <c r="H15" s="590">
        <f t="shared" si="2"/>
        <v>0.8771178551480171</v>
      </c>
      <c r="I15" s="58" t="s">
        <v>240</v>
      </c>
      <c r="J15" s="591"/>
      <c r="K15" s="269"/>
    </row>
    <row r="16" spans="1:12">
      <c r="A16" s="92">
        <v>2010</v>
      </c>
      <c r="B16" s="1809">
        <v>5110</v>
      </c>
      <c r="C16" s="334">
        <v>86</v>
      </c>
      <c r="D16" s="592">
        <f t="shared" si="0"/>
        <v>1.6829745596868884E-2</v>
      </c>
      <c r="E16" s="53">
        <v>468</v>
      </c>
      <c r="F16" s="592">
        <f t="shared" si="1"/>
        <v>9.1585127201565558E-2</v>
      </c>
      <c r="G16" s="53">
        <v>4540</v>
      </c>
      <c r="H16" s="592">
        <f t="shared" si="2"/>
        <v>0.88845401174168293</v>
      </c>
      <c r="I16" s="53" t="s">
        <v>240</v>
      </c>
      <c r="J16" s="589"/>
      <c r="K16" s="269"/>
    </row>
    <row r="17" spans="1:12">
      <c r="A17" s="98">
        <v>2011</v>
      </c>
      <c r="B17" s="1808">
        <v>5122</v>
      </c>
      <c r="C17" s="79">
        <v>78</v>
      </c>
      <c r="D17" s="590">
        <f t="shared" si="0"/>
        <v>1.5228426395939087E-2</v>
      </c>
      <c r="E17" s="58">
        <v>454</v>
      </c>
      <c r="F17" s="590">
        <f t="shared" si="1"/>
        <v>8.86372510737993E-2</v>
      </c>
      <c r="G17" s="58">
        <v>4572</v>
      </c>
      <c r="H17" s="590">
        <f t="shared" si="2"/>
        <v>0.89262007028504486</v>
      </c>
      <c r="I17" s="58">
        <v>15</v>
      </c>
      <c r="J17" s="591">
        <f t="shared" si="3"/>
        <v>2.9285435376805937E-3</v>
      </c>
      <c r="K17" s="269"/>
    </row>
    <row r="18" spans="1:12">
      <c r="A18" s="92">
        <v>2012</v>
      </c>
      <c r="B18" s="1809">
        <v>5036</v>
      </c>
      <c r="C18" s="334">
        <v>66</v>
      </c>
      <c r="D18" s="592">
        <f t="shared" si="0"/>
        <v>1.3105639396346307E-2</v>
      </c>
      <c r="E18" s="53">
        <v>441</v>
      </c>
      <c r="F18" s="592">
        <f t="shared" si="1"/>
        <v>8.756949960285941E-2</v>
      </c>
      <c r="G18" s="53">
        <v>4518</v>
      </c>
      <c r="H18" s="592">
        <f t="shared" si="2"/>
        <v>0.89714058776806993</v>
      </c>
      <c r="I18" s="53">
        <v>10</v>
      </c>
      <c r="J18" s="589">
        <f t="shared" si="3"/>
        <v>1.9857029388403494E-3</v>
      </c>
      <c r="K18" s="269"/>
    </row>
    <row r="19" spans="1:12" ht="14.5" thickBot="1">
      <c r="A19" s="485">
        <v>2013</v>
      </c>
      <c r="B19" s="1810">
        <v>5066</v>
      </c>
      <c r="C19" s="1811">
        <v>99</v>
      </c>
      <c r="D19" s="593">
        <f t="shared" si="0"/>
        <v>1.9542045005921833E-2</v>
      </c>
      <c r="E19" s="577">
        <v>456</v>
      </c>
      <c r="F19" s="593">
        <f t="shared" si="1"/>
        <v>9.0011843663639957E-2</v>
      </c>
      <c r="G19" s="577">
        <v>4491</v>
      </c>
      <c r="H19" s="593">
        <f t="shared" si="2"/>
        <v>0.88649822345045404</v>
      </c>
      <c r="I19" s="577">
        <v>12</v>
      </c>
      <c r="J19" s="594">
        <f t="shared" si="3"/>
        <v>2.3687327279905252E-3</v>
      </c>
      <c r="K19" s="269"/>
    </row>
    <row r="20" spans="1:12">
      <c r="A20" s="269"/>
      <c r="B20" s="1812"/>
      <c r="C20" s="269"/>
      <c r="D20" s="269"/>
      <c r="E20" s="269"/>
      <c r="F20" s="269"/>
      <c r="G20" s="269"/>
      <c r="H20" s="269"/>
      <c r="I20" s="269"/>
      <c r="J20" s="269"/>
      <c r="K20" s="269"/>
    </row>
    <row r="21" spans="1:12" ht="17.5">
      <c r="A21" s="2650" t="s">
        <v>79</v>
      </c>
      <c r="B21" s="2578" t="s">
        <v>194</v>
      </c>
      <c r="C21" s="2653" t="s">
        <v>307</v>
      </c>
      <c r="D21" s="2654"/>
      <c r="E21" s="2654"/>
      <c r="F21" s="2654"/>
      <c r="G21" s="2654"/>
      <c r="H21" s="2654"/>
      <c r="I21" s="2654"/>
      <c r="J21" s="2655"/>
      <c r="K21" s="269"/>
      <c r="L21" s="29"/>
    </row>
    <row r="22" spans="1:12" ht="32.5">
      <c r="A22" s="2651"/>
      <c r="B22" s="2513"/>
      <c r="C22" s="2462" t="s">
        <v>308</v>
      </c>
      <c r="D22" s="2517"/>
      <c r="E22" s="2462" t="s">
        <v>306</v>
      </c>
      <c r="F22" s="2517"/>
      <c r="G22" s="2462" t="s">
        <v>311</v>
      </c>
      <c r="H22" s="2517"/>
      <c r="I22" s="2462" t="s">
        <v>312</v>
      </c>
      <c r="J22" s="2649"/>
      <c r="K22" s="269"/>
      <c r="L22" s="65"/>
    </row>
    <row r="23" spans="1:12" ht="17.5">
      <c r="A23" s="2652"/>
      <c r="B23" s="2463"/>
      <c r="C23" s="583" t="s">
        <v>112</v>
      </c>
      <c r="D23" s="584" t="s">
        <v>86</v>
      </c>
      <c r="E23" s="583" t="s">
        <v>112</v>
      </c>
      <c r="F23" s="584" t="s">
        <v>86</v>
      </c>
      <c r="G23" s="585" t="s">
        <v>112</v>
      </c>
      <c r="H23" s="586" t="s">
        <v>86</v>
      </c>
      <c r="I23" s="587" t="s">
        <v>112</v>
      </c>
      <c r="J23" s="272" t="s">
        <v>86</v>
      </c>
      <c r="K23" s="269"/>
      <c r="L23" s="29"/>
    </row>
    <row r="24" spans="1:12">
      <c r="A24" s="453">
        <v>2014</v>
      </c>
      <c r="B24" s="1813">
        <v>4756</v>
      </c>
      <c r="C24" s="1706">
        <v>95</v>
      </c>
      <c r="D24" s="595">
        <f t="shared" si="0"/>
        <v>1.9974768713204374E-2</v>
      </c>
      <c r="E24" s="1706">
        <v>458</v>
      </c>
      <c r="F24" s="595">
        <f t="shared" si="1"/>
        <v>9.6299411269974766E-2</v>
      </c>
      <c r="G24" s="1706">
        <v>3894</v>
      </c>
      <c r="H24" s="595">
        <f t="shared" si="2"/>
        <v>0.81875525651808245</v>
      </c>
      <c r="I24" s="1706">
        <v>289</v>
      </c>
      <c r="J24" s="596">
        <f t="shared" si="3"/>
        <v>6.0765349032800675E-2</v>
      </c>
      <c r="K24" s="269"/>
    </row>
    <row r="25" spans="1:12">
      <c r="A25" s="98">
        <v>2015</v>
      </c>
      <c r="B25" s="1814">
        <v>4826</v>
      </c>
      <c r="C25" s="1707">
        <v>87</v>
      </c>
      <c r="D25" s="590">
        <f t="shared" si="0"/>
        <v>1.8027351844177371E-2</v>
      </c>
      <c r="E25" s="1707">
        <v>465</v>
      </c>
      <c r="F25" s="590">
        <f t="shared" si="1"/>
        <v>9.6353087443016988E-2</v>
      </c>
      <c r="G25" s="1707">
        <v>3971</v>
      </c>
      <c r="H25" s="590">
        <f t="shared" si="2"/>
        <v>0.82283464566929132</v>
      </c>
      <c r="I25" s="1707">
        <v>294</v>
      </c>
      <c r="J25" s="591">
        <f t="shared" si="3"/>
        <v>6.0920016576875256E-2</v>
      </c>
      <c r="K25" s="269"/>
    </row>
    <row r="26" spans="1:12">
      <c r="A26" s="92">
        <v>2016</v>
      </c>
      <c r="B26" s="1815">
        <v>4684</v>
      </c>
      <c r="C26" s="1706">
        <v>75</v>
      </c>
      <c r="D26" s="592">
        <f t="shared" si="0"/>
        <v>1.6011955593509819E-2</v>
      </c>
      <c r="E26" s="1706">
        <v>437</v>
      </c>
      <c r="F26" s="592">
        <f t="shared" si="1"/>
        <v>9.3296327924850556E-2</v>
      </c>
      <c r="G26" s="1706">
        <v>3868</v>
      </c>
      <c r="H26" s="592">
        <f t="shared" si="2"/>
        <v>0.82578992314261312</v>
      </c>
      <c r="I26" s="1706">
        <v>293</v>
      </c>
      <c r="J26" s="589">
        <f t="shared" si="3"/>
        <v>6.2553373185311706E-2</v>
      </c>
      <c r="K26" s="269"/>
    </row>
    <row r="27" spans="1:12">
      <c r="A27" s="322">
        <v>2017</v>
      </c>
      <c r="B27" s="1814">
        <v>4597</v>
      </c>
      <c r="C27" s="1707">
        <v>78</v>
      </c>
      <c r="D27" s="590">
        <f t="shared" si="0"/>
        <v>1.6967587557102457E-2</v>
      </c>
      <c r="E27" s="1707">
        <v>454</v>
      </c>
      <c r="F27" s="590">
        <f t="shared" si="1"/>
        <v>9.8760060909288669E-2</v>
      </c>
      <c r="G27" s="1707">
        <v>3836</v>
      </c>
      <c r="H27" s="590">
        <f t="shared" si="2"/>
        <v>0.83445725473134658</v>
      </c>
      <c r="I27" s="1707">
        <v>225</v>
      </c>
      <c r="J27" s="591">
        <f t="shared" si="3"/>
        <v>4.8944964107026319E-2</v>
      </c>
      <c r="K27" s="269"/>
    </row>
    <row r="28" spans="1:12">
      <c r="A28" s="597">
        <v>2018</v>
      </c>
      <c r="B28" s="1815">
        <v>4498</v>
      </c>
      <c r="C28" s="1706">
        <v>80</v>
      </c>
      <c r="D28" s="592">
        <f t="shared" si="0"/>
        <v>1.7785682525566917E-2</v>
      </c>
      <c r="E28" s="1706">
        <v>408</v>
      </c>
      <c r="F28" s="592">
        <f t="shared" si="1"/>
        <v>9.070698088039128E-2</v>
      </c>
      <c r="G28" s="1706">
        <v>3777</v>
      </c>
      <c r="H28" s="592">
        <f t="shared" si="2"/>
        <v>0.83970653623832814</v>
      </c>
      <c r="I28" s="1706">
        <v>229</v>
      </c>
      <c r="J28" s="589">
        <f t="shared" si="3"/>
        <v>5.0911516229435308E-2</v>
      </c>
      <c r="K28" s="269"/>
    </row>
    <row r="29" spans="1:12">
      <c r="A29" s="342">
        <v>2019</v>
      </c>
      <c r="B29" s="1814">
        <v>4457</v>
      </c>
      <c r="C29" s="1707">
        <v>82</v>
      </c>
      <c r="D29" s="590">
        <f t="shared" si="0"/>
        <v>1.8398025577742876E-2</v>
      </c>
      <c r="E29" s="1707">
        <v>461</v>
      </c>
      <c r="F29" s="590">
        <f t="shared" si="1"/>
        <v>0.10343280233340812</v>
      </c>
      <c r="G29" s="1707">
        <v>3750</v>
      </c>
      <c r="H29" s="590">
        <f t="shared" si="2"/>
        <v>0.84137312093336325</v>
      </c>
      <c r="I29" s="1707">
        <v>155</v>
      </c>
      <c r="J29" s="591">
        <f t="shared" si="3"/>
        <v>3.4776755665245684E-2</v>
      </c>
      <c r="K29" s="269"/>
    </row>
    <row r="30" spans="1:12">
      <c r="A30" s="60">
        <v>2020</v>
      </c>
      <c r="B30" s="1815">
        <v>4202</v>
      </c>
      <c r="C30" s="1706">
        <v>63</v>
      </c>
      <c r="D30" s="592">
        <f t="shared" si="0"/>
        <v>1.4992860542598763E-2</v>
      </c>
      <c r="E30" s="1706">
        <v>401</v>
      </c>
      <c r="F30" s="592">
        <f t="shared" si="1"/>
        <v>9.5430747263207993E-2</v>
      </c>
      <c r="G30" s="1706">
        <v>3531</v>
      </c>
      <c r="H30" s="592">
        <f t="shared" si="2"/>
        <v>0.84031413612565442</v>
      </c>
      <c r="I30" s="1706">
        <v>200</v>
      </c>
      <c r="J30" s="589">
        <f t="shared" si="3"/>
        <v>4.7596382674916705E-2</v>
      </c>
      <c r="K30" s="269"/>
    </row>
    <row r="31" spans="1:12">
      <c r="A31" s="1799">
        <v>2021</v>
      </c>
      <c r="B31" s="1814">
        <v>4393</v>
      </c>
      <c r="C31" s="1707">
        <v>87</v>
      </c>
      <c r="D31" s="590">
        <f t="shared" si="0"/>
        <v>1.9804234008650126E-2</v>
      </c>
      <c r="E31" s="1707">
        <v>401</v>
      </c>
      <c r="F31" s="590">
        <f t="shared" si="1"/>
        <v>9.1281584338720689E-2</v>
      </c>
      <c r="G31" s="1707">
        <v>3688</v>
      </c>
      <c r="H31" s="590">
        <f t="shared" si="2"/>
        <v>0.8395174140678352</v>
      </c>
      <c r="I31" s="1707">
        <v>208</v>
      </c>
      <c r="J31" s="591">
        <f t="shared" si="3"/>
        <v>4.7348053721830187E-2</v>
      </c>
      <c r="K31" s="269"/>
    </row>
    <row r="32" spans="1:12" s="405" customFormat="1" ht="32" customHeight="1">
      <c r="A32" s="2657" t="s">
        <v>36</v>
      </c>
      <c r="B32" s="2658"/>
      <c r="C32" s="2658"/>
      <c r="D32" s="2658"/>
      <c r="E32" s="2658"/>
      <c r="F32" s="2658"/>
      <c r="G32" s="2658"/>
      <c r="H32" s="2659"/>
      <c r="I32" s="2659"/>
      <c r="J32" s="2660"/>
    </row>
    <row r="33" spans="1:12" s="405" customFormat="1" ht="32" customHeight="1">
      <c r="A33" s="2661" t="s">
        <v>153</v>
      </c>
      <c r="B33" s="2662"/>
      <c r="C33" s="2662"/>
      <c r="D33" s="2662"/>
      <c r="E33" s="2662"/>
      <c r="F33" s="2662"/>
      <c r="G33" s="2662"/>
      <c r="H33" s="2662"/>
      <c r="I33" s="2662"/>
      <c r="J33" s="2663"/>
    </row>
    <row r="34" spans="1:12">
      <c r="A34" s="359"/>
      <c r="B34" s="359"/>
    </row>
    <row r="35" spans="1:12">
      <c r="A35" s="2464" t="s">
        <v>87</v>
      </c>
      <c r="B35" s="2464"/>
      <c r="C35" s="2464"/>
      <c r="D35" s="2464"/>
      <c r="E35" s="2464"/>
      <c r="F35" s="2464"/>
      <c r="G35" s="2464"/>
      <c r="H35" s="2464"/>
      <c r="I35" s="2464"/>
      <c r="J35" s="2464"/>
    </row>
    <row r="38" spans="1:12" ht="17.5">
      <c r="A38" s="2650" t="s">
        <v>79</v>
      </c>
      <c r="B38" s="2578" t="s">
        <v>248</v>
      </c>
      <c r="C38" s="2653" t="s">
        <v>313</v>
      </c>
      <c r="D38" s="2654"/>
      <c r="E38" s="2654"/>
      <c r="F38" s="2654"/>
      <c r="G38" s="2654"/>
      <c r="H38" s="2654"/>
      <c r="I38" s="2654"/>
      <c r="J38" s="2655"/>
      <c r="L38" s="29"/>
    </row>
    <row r="39" spans="1:12" ht="32.5" customHeight="1">
      <c r="A39" s="2651"/>
      <c r="B39" s="2513"/>
      <c r="C39" s="2462" t="s">
        <v>308</v>
      </c>
      <c r="D39" s="2517"/>
      <c r="E39" s="2462" t="s">
        <v>306</v>
      </c>
      <c r="F39" s="2517"/>
      <c r="G39" s="2462" t="s">
        <v>309</v>
      </c>
      <c r="H39" s="2517"/>
      <c r="I39" s="2462" t="s">
        <v>310</v>
      </c>
      <c r="J39" s="2649"/>
      <c r="L39" s="65"/>
    </row>
    <row r="40" spans="1:12" ht="17.5">
      <c r="A40" s="2652"/>
      <c r="B40" s="2463"/>
      <c r="C40" s="598" t="s">
        <v>112</v>
      </c>
      <c r="D40" s="599" t="s">
        <v>86</v>
      </c>
      <c r="E40" s="598" t="s">
        <v>112</v>
      </c>
      <c r="F40" s="599" t="s">
        <v>86</v>
      </c>
      <c r="G40" s="600" t="s">
        <v>112</v>
      </c>
      <c r="H40" s="601" t="s">
        <v>86</v>
      </c>
      <c r="I40" s="602" t="s">
        <v>112</v>
      </c>
      <c r="J40" s="91" t="s">
        <v>86</v>
      </c>
      <c r="L40" s="29"/>
    </row>
    <row r="41" spans="1:12">
      <c r="A41" s="92">
        <v>2000</v>
      </c>
      <c r="B41" s="1816">
        <v>17639</v>
      </c>
      <c r="C41" s="458">
        <v>204</v>
      </c>
      <c r="D41" s="603">
        <f>C41/B41</f>
        <v>1.1565281478541868E-2</v>
      </c>
      <c r="E41" s="458">
        <v>1343</v>
      </c>
      <c r="F41" s="603">
        <f>E41/B41</f>
        <v>7.6138103067067295E-2</v>
      </c>
      <c r="G41" s="458">
        <v>14872</v>
      </c>
      <c r="H41" s="603">
        <f>G41/B41</f>
        <v>0.8431316968082091</v>
      </c>
      <c r="I41" s="458">
        <v>229</v>
      </c>
      <c r="J41" s="604">
        <f>I41/B41</f>
        <v>1.298259538522592E-2</v>
      </c>
      <c r="K41" s="269"/>
    </row>
    <row r="42" spans="1:12">
      <c r="A42" s="98">
        <v>2001</v>
      </c>
      <c r="B42" s="1817">
        <v>17129</v>
      </c>
      <c r="C42" s="74">
        <v>258</v>
      </c>
      <c r="D42" s="605">
        <f t="shared" ref="D42:D66" si="4">C42/B42</f>
        <v>1.506217525833382E-2</v>
      </c>
      <c r="E42" s="74">
        <v>1485</v>
      </c>
      <c r="F42" s="605">
        <f t="shared" ref="F42:F66" si="5">E42/B42</f>
        <v>8.6695078521805122E-2</v>
      </c>
      <c r="G42" s="74">
        <v>15066</v>
      </c>
      <c r="H42" s="605">
        <f t="shared" ref="H42:H66" si="6">G42/B42</f>
        <v>0.87956097845758652</v>
      </c>
      <c r="I42" s="74">
        <v>191</v>
      </c>
      <c r="J42" s="606">
        <f t="shared" ref="J42:J66" si="7">I42/B42</f>
        <v>1.1150680133107596E-2</v>
      </c>
      <c r="K42" s="269"/>
    </row>
    <row r="43" spans="1:12">
      <c r="A43" s="92">
        <v>2002</v>
      </c>
      <c r="B43" s="1816">
        <v>17515</v>
      </c>
      <c r="C43" s="458">
        <v>323</v>
      </c>
      <c r="D43" s="607">
        <f t="shared" si="4"/>
        <v>1.8441335997716243E-2</v>
      </c>
      <c r="E43" s="458">
        <v>1627</v>
      </c>
      <c r="F43" s="607">
        <f t="shared" si="5"/>
        <v>9.2891807022552092E-2</v>
      </c>
      <c r="G43" s="458">
        <v>15356</v>
      </c>
      <c r="H43" s="607">
        <f t="shared" si="6"/>
        <v>0.87673422780473875</v>
      </c>
      <c r="I43" s="458">
        <v>150</v>
      </c>
      <c r="J43" s="604">
        <f t="shared" si="7"/>
        <v>8.5640879246360255E-3</v>
      </c>
      <c r="K43" s="269"/>
    </row>
    <row r="44" spans="1:12">
      <c r="A44" s="98">
        <v>2003</v>
      </c>
      <c r="B44" s="1817">
        <v>18141</v>
      </c>
      <c r="C44" s="74">
        <v>293</v>
      </c>
      <c r="D44" s="605">
        <f t="shared" si="4"/>
        <v>1.6151259577752052E-2</v>
      </c>
      <c r="E44" s="74">
        <v>1682</v>
      </c>
      <c r="F44" s="605">
        <f t="shared" si="5"/>
        <v>9.2718152251805297E-2</v>
      </c>
      <c r="G44" s="74">
        <v>15925</v>
      </c>
      <c r="H44" s="605">
        <f t="shared" si="6"/>
        <v>0.87784576373959544</v>
      </c>
      <c r="I44" s="74">
        <v>183</v>
      </c>
      <c r="J44" s="606">
        <f t="shared" si="7"/>
        <v>1.0087646766991898E-2</v>
      </c>
      <c r="K44" s="269"/>
    </row>
    <row r="45" spans="1:12">
      <c r="A45" s="92">
        <v>2004</v>
      </c>
      <c r="B45" s="1816">
        <v>18296</v>
      </c>
      <c r="C45" s="458">
        <v>294</v>
      </c>
      <c r="D45" s="607">
        <f t="shared" si="4"/>
        <v>1.6069086139046788E-2</v>
      </c>
      <c r="E45" s="458">
        <v>1691</v>
      </c>
      <c r="F45" s="607">
        <f t="shared" si="5"/>
        <v>9.2424573677306512E-2</v>
      </c>
      <c r="G45" s="458">
        <v>16144</v>
      </c>
      <c r="H45" s="607">
        <f t="shared" si="6"/>
        <v>0.88237866200262349</v>
      </c>
      <c r="I45" s="458">
        <v>97</v>
      </c>
      <c r="J45" s="604">
        <f t="shared" si="7"/>
        <v>5.30170529077394E-3</v>
      </c>
      <c r="K45" s="269"/>
    </row>
    <row r="46" spans="1:12">
      <c r="A46" s="98">
        <v>2005</v>
      </c>
      <c r="B46" s="1817">
        <v>17922</v>
      </c>
      <c r="C46" s="74">
        <v>317</v>
      </c>
      <c r="D46" s="605">
        <f t="shared" si="4"/>
        <v>1.7687758062716216E-2</v>
      </c>
      <c r="E46" s="74">
        <v>1674</v>
      </c>
      <c r="F46" s="605">
        <f t="shared" si="5"/>
        <v>9.3404753933712753E-2</v>
      </c>
      <c r="G46" s="74">
        <v>15720</v>
      </c>
      <c r="H46" s="605">
        <f t="shared" si="6"/>
        <v>0.87713424840977572</v>
      </c>
      <c r="I46" s="74">
        <v>128</v>
      </c>
      <c r="J46" s="606">
        <f t="shared" si="7"/>
        <v>7.1420600379421941E-3</v>
      </c>
      <c r="K46" s="269"/>
    </row>
    <row r="47" spans="1:12">
      <c r="A47" s="92">
        <v>2006</v>
      </c>
      <c r="B47" s="1816">
        <v>18986</v>
      </c>
      <c r="C47" s="458">
        <v>284</v>
      </c>
      <c r="D47" s="607">
        <f t="shared" si="4"/>
        <v>1.49583903929211E-2</v>
      </c>
      <c r="E47" s="458">
        <v>1714</v>
      </c>
      <c r="F47" s="607">
        <f t="shared" si="5"/>
        <v>9.0277046244601283E-2</v>
      </c>
      <c r="G47" s="458">
        <v>16748</v>
      </c>
      <c r="H47" s="607">
        <f t="shared" si="6"/>
        <v>0.88212367007268511</v>
      </c>
      <c r="I47" s="458">
        <v>119</v>
      </c>
      <c r="J47" s="604">
        <f t="shared" si="7"/>
        <v>6.2677762561887708E-3</v>
      </c>
      <c r="K47" s="269"/>
    </row>
    <row r="48" spans="1:12">
      <c r="A48" s="98">
        <v>2007</v>
      </c>
      <c r="B48" s="1817">
        <v>19152</v>
      </c>
      <c r="C48" s="74">
        <v>271</v>
      </c>
      <c r="D48" s="605">
        <f t="shared" si="4"/>
        <v>1.4149958228905597E-2</v>
      </c>
      <c r="E48" s="74">
        <v>1746</v>
      </c>
      <c r="F48" s="605">
        <f t="shared" si="5"/>
        <v>9.1165413533834588E-2</v>
      </c>
      <c r="G48" s="74">
        <v>16944</v>
      </c>
      <c r="H48" s="605">
        <f t="shared" si="6"/>
        <v>0.88471177944862156</v>
      </c>
      <c r="I48" s="74">
        <v>100</v>
      </c>
      <c r="J48" s="606">
        <f t="shared" si="7"/>
        <v>5.2213868003341685E-3</v>
      </c>
      <c r="K48" s="269"/>
    </row>
    <row r="49" spans="1:12">
      <c r="A49" s="92">
        <v>2008</v>
      </c>
      <c r="B49" s="1816">
        <v>19462</v>
      </c>
      <c r="C49" s="458">
        <v>279</v>
      </c>
      <c r="D49" s="607">
        <f t="shared" si="4"/>
        <v>1.4335628404069468E-2</v>
      </c>
      <c r="E49" s="458">
        <v>1783</v>
      </c>
      <c r="F49" s="607">
        <f t="shared" si="5"/>
        <v>9.1614428116329263E-2</v>
      </c>
      <c r="G49" s="458">
        <v>17263</v>
      </c>
      <c r="H49" s="607">
        <f t="shared" si="6"/>
        <v>0.8870105847292159</v>
      </c>
      <c r="I49" s="458">
        <v>88</v>
      </c>
      <c r="J49" s="604">
        <f t="shared" si="7"/>
        <v>4.5216318980577539E-3</v>
      </c>
      <c r="K49" s="269"/>
    </row>
    <row r="50" spans="1:12">
      <c r="A50" s="98">
        <v>2009</v>
      </c>
      <c r="B50" s="1817">
        <v>18891</v>
      </c>
      <c r="C50" s="74">
        <v>302</v>
      </c>
      <c r="D50" s="605">
        <f t="shared" si="4"/>
        <v>1.5986448573394738E-2</v>
      </c>
      <c r="E50" s="74">
        <v>1798</v>
      </c>
      <c r="F50" s="605">
        <f t="shared" si="5"/>
        <v>9.5177597797893171E-2</v>
      </c>
      <c r="G50" s="74">
        <v>16620</v>
      </c>
      <c r="H50" s="605">
        <f t="shared" si="6"/>
        <v>0.87978402413847867</v>
      </c>
      <c r="I50" s="74">
        <v>70</v>
      </c>
      <c r="J50" s="606">
        <f t="shared" si="7"/>
        <v>3.7054682123762637E-3</v>
      </c>
      <c r="K50" s="269"/>
    </row>
    <row r="51" spans="1:12">
      <c r="A51" s="92">
        <v>2010</v>
      </c>
      <c r="B51" s="1816">
        <v>18948</v>
      </c>
      <c r="C51" s="458">
        <v>284</v>
      </c>
      <c r="D51" s="607">
        <f t="shared" si="4"/>
        <v>1.4988389275913025E-2</v>
      </c>
      <c r="E51" s="458">
        <v>1696</v>
      </c>
      <c r="F51" s="607">
        <f t="shared" si="5"/>
        <v>8.9508127506860879E-2</v>
      </c>
      <c r="G51" s="458">
        <v>16872</v>
      </c>
      <c r="H51" s="607">
        <f t="shared" si="6"/>
        <v>0.89043698543381888</v>
      </c>
      <c r="I51" s="458">
        <v>74</v>
      </c>
      <c r="J51" s="604">
        <f t="shared" si="7"/>
        <v>3.9054253747097317E-3</v>
      </c>
      <c r="K51" s="269"/>
    </row>
    <row r="52" spans="1:12">
      <c r="A52" s="98">
        <v>2011</v>
      </c>
      <c r="B52" s="1817">
        <v>18971</v>
      </c>
      <c r="C52" s="74">
        <v>265</v>
      </c>
      <c r="D52" s="605">
        <f t="shared" si="4"/>
        <v>1.3968689051710505E-2</v>
      </c>
      <c r="E52" s="74">
        <v>1617</v>
      </c>
      <c r="F52" s="605">
        <f t="shared" si="5"/>
        <v>8.5235359232512783E-2</v>
      </c>
      <c r="G52" s="74">
        <v>16987</v>
      </c>
      <c r="H52" s="605">
        <f t="shared" si="6"/>
        <v>0.8954193242317221</v>
      </c>
      <c r="I52" s="74">
        <v>84</v>
      </c>
      <c r="J52" s="606">
        <f t="shared" si="7"/>
        <v>4.427810869221443E-3</v>
      </c>
      <c r="K52" s="269"/>
    </row>
    <row r="53" spans="1:12">
      <c r="A53" s="92">
        <v>2012</v>
      </c>
      <c r="B53" s="1816">
        <v>18985</v>
      </c>
      <c r="C53" s="458">
        <v>251</v>
      </c>
      <c r="D53" s="607">
        <f t="shared" si="4"/>
        <v>1.3220963918883329E-2</v>
      </c>
      <c r="E53" s="458">
        <v>1633</v>
      </c>
      <c r="F53" s="607">
        <f t="shared" si="5"/>
        <v>8.6015275217276796E-2</v>
      </c>
      <c r="G53" s="458">
        <v>16981</v>
      </c>
      <c r="H53" s="607">
        <f t="shared" si="6"/>
        <v>0.89444298130102717</v>
      </c>
      <c r="I53" s="458">
        <v>104</v>
      </c>
      <c r="J53" s="604">
        <f t="shared" si="7"/>
        <v>5.4780089544377141E-3</v>
      </c>
      <c r="K53" s="269"/>
    </row>
    <row r="54" spans="1:12" ht="14.5" thickBot="1">
      <c r="A54" s="485">
        <v>2013</v>
      </c>
      <c r="B54" s="1818">
        <v>18979</v>
      </c>
      <c r="C54" s="488">
        <v>300</v>
      </c>
      <c r="D54" s="608">
        <f t="shared" si="4"/>
        <v>1.5806944517624742E-2</v>
      </c>
      <c r="E54" s="488">
        <v>1631</v>
      </c>
      <c r="F54" s="608">
        <f t="shared" si="5"/>
        <v>8.5937088360819855E-2</v>
      </c>
      <c r="G54" s="488">
        <v>16924</v>
      </c>
      <c r="H54" s="608">
        <f t="shared" si="6"/>
        <v>0.89172243005427054</v>
      </c>
      <c r="I54" s="488">
        <v>96</v>
      </c>
      <c r="J54" s="609">
        <f t="shared" si="7"/>
        <v>5.0582222456399175E-3</v>
      </c>
      <c r="K54" s="269"/>
    </row>
    <row r="55" spans="1:12">
      <c r="A55" s="269"/>
      <c r="B55" s="269"/>
      <c r="C55" s="269"/>
      <c r="D55" s="269"/>
      <c r="E55" s="269"/>
      <c r="F55" s="269"/>
      <c r="G55" s="269"/>
      <c r="H55" s="269"/>
      <c r="I55" s="269"/>
      <c r="J55" s="269"/>
      <c r="K55" s="269"/>
    </row>
    <row r="56" spans="1:12" ht="17.5">
      <c r="A56" s="2650" t="s">
        <v>79</v>
      </c>
      <c r="B56" s="2578" t="s">
        <v>248</v>
      </c>
      <c r="C56" s="2653" t="s">
        <v>313</v>
      </c>
      <c r="D56" s="2654"/>
      <c r="E56" s="2654"/>
      <c r="F56" s="2654"/>
      <c r="G56" s="2654"/>
      <c r="H56" s="2654"/>
      <c r="I56" s="2654"/>
      <c r="J56" s="2655"/>
      <c r="K56" s="269"/>
      <c r="L56" s="29"/>
    </row>
    <row r="57" spans="1:12" ht="32.5">
      <c r="A57" s="2651"/>
      <c r="B57" s="2513"/>
      <c r="C57" s="2462" t="s">
        <v>308</v>
      </c>
      <c r="D57" s="2517"/>
      <c r="E57" s="2462" t="s">
        <v>306</v>
      </c>
      <c r="F57" s="2517"/>
      <c r="G57" s="2462" t="s">
        <v>311</v>
      </c>
      <c r="H57" s="2517"/>
      <c r="I57" s="2462" t="s">
        <v>312</v>
      </c>
      <c r="J57" s="2649"/>
      <c r="K57" s="269"/>
      <c r="L57" s="65"/>
    </row>
    <row r="58" spans="1:12" ht="17.5">
      <c r="A58" s="2652"/>
      <c r="B58" s="2463"/>
      <c r="C58" s="598" t="s">
        <v>112</v>
      </c>
      <c r="D58" s="599" t="s">
        <v>86</v>
      </c>
      <c r="E58" s="598" t="s">
        <v>112</v>
      </c>
      <c r="F58" s="599" t="s">
        <v>86</v>
      </c>
      <c r="G58" s="600" t="s">
        <v>112</v>
      </c>
      <c r="H58" s="601" t="s">
        <v>86</v>
      </c>
      <c r="I58" s="602" t="s">
        <v>112</v>
      </c>
      <c r="J58" s="91" t="s">
        <v>86</v>
      </c>
      <c r="K58" s="269"/>
      <c r="L58" s="29"/>
    </row>
    <row r="59" spans="1:12">
      <c r="A59" s="453">
        <v>2014</v>
      </c>
      <c r="B59" s="1819">
        <v>18582</v>
      </c>
      <c r="C59" s="1748">
        <v>286</v>
      </c>
      <c r="D59" s="603">
        <f t="shared" si="4"/>
        <v>1.5391238833279518E-2</v>
      </c>
      <c r="E59" s="1706">
        <v>1572</v>
      </c>
      <c r="F59" s="603">
        <f t="shared" si="5"/>
        <v>8.4597998062641261E-2</v>
      </c>
      <c r="G59" s="1706">
        <v>15231</v>
      </c>
      <c r="H59" s="603">
        <f t="shared" si="6"/>
        <v>0.81966419115272848</v>
      </c>
      <c r="I59" s="1706">
        <v>1440</v>
      </c>
      <c r="J59" s="610">
        <f t="shared" si="7"/>
        <v>7.7494349370358415E-2</v>
      </c>
      <c r="K59" s="269"/>
    </row>
    <row r="60" spans="1:12">
      <c r="A60" s="98">
        <v>2015</v>
      </c>
      <c r="B60" s="1820">
        <v>18461</v>
      </c>
      <c r="C60" s="1752">
        <v>289</v>
      </c>
      <c r="D60" s="605">
        <f t="shared" si="4"/>
        <v>1.5654623259845079E-2</v>
      </c>
      <c r="E60" s="1707">
        <v>1579</v>
      </c>
      <c r="F60" s="605">
        <f t="shared" si="5"/>
        <v>8.5531661340122425E-2</v>
      </c>
      <c r="G60" s="1707">
        <v>15170</v>
      </c>
      <c r="H60" s="605">
        <f t="shared" si="6"/>
        <v>0.821732300525432</v>
      </c>
      <c r="I60" s="1707">
        <v>1400</v>
      </c>
      <c r="J60" s="606">
        <f t="shared" si="7"/>
        <v>7.5835545203401772E-2</v>
      </c>
      <c r="K60" s="269"/>
    </row>
    <row r="61" spans="1:12">
      <c r="A61" s="92">
        <v>2016</v>
      </c>
      <c r="B61" s="1819">
        <v>18067</v>
      </c>
      <c r="C61" s="1748">
        <v>306</v>
      </c>
      <c r="D61" s="607">
        <f t="shared" si="4"/>
        <v>1.6936956882714342E-2</v>
      </c>
      <c r="E61" s="1706">
        <v>1604</v>
      </c>
      <c r="F61" s="607">
        <f t="shared" si="5"/>
        <v>8.8780649803509165E-2</v>
      </c>
      <c r="G61" s="1706">
        <v>14723</v>
      </c>
      <c r="H61" s="607">
        <f t="shared" si="6"/>
        <v>0.81491116400066421</v>
      </c>
      <c r="I61" s="1706">
        <v>1401</v>
      </c>
      <c r="J61" s="604">
        <f t="shared" si="7"/>
        <v>7.754469474732939E-2</v>
      </c>
      <c r="K61" s="269"/>
    </row>
    <row r="62" spans="1:12">
      <c r="A62" s="322">
        <v>2017</v>
      </c>
      <c r="B62" s="1820">
        <v>17524</v>
      </c>
      <c r="C62" s="1752">
        <v>273</v>
      </c>
      <c r="D62" s="605">
        <f t="shared" si="4"/>
        <v>1.5578635014836795E-2</v>
      </c>
      <c r="E62" s="1707">
        <v>1563</v>
      </c>
      <c r="F62" s="605">
        <f t="shared" si="5"/>
        <v>8.9191965304724952E-2</v>
      </c>
      <c r="G62" s="1707">
        <v>14472</v>
      </c>
      <c r="H62" s="605">
        <f t="shared" si="6"/>
        <v>0.82583884957772202</v>
      </c>
      <c r="I62" s="1707">
        <v>1195</v>
      </c>
      <c r="J62" s="606">
        <f t="shared" si="7"/>
        <v>6.8192193563113443E-2</v>
      </c>
      <c r="K62" s="269"/>
    </row>
    <row r="63" spans="1:12">
      <c r="A63" s="597">
        <v>2018</v>
      </c>
      <c r="B63" s="1819">
        <v>17026</v>
      </c>
      <c r="C63" s="1748">
        <v>280</v>
      </c>
      <c r="D63" s="607">
        <f t="shared" si="4"/>
        <v>1.6445436391401388E-2</v>
      </c>
      <c r="E63" s="1706">
        <v>1480</v>
      </c>
      <c r="F63" s="607">
        <f t="shared" si="5"/>
        <v>8.6925878068835893E-2</v>
      </c>
      <c r="G63" s="1706">
        <v>14129</v>
      </c>
      <c r="H63" s="607">
        <f t="shared" si="6"/>
        <v>0.8298484670503935</v>
      </c>
      <c r="I63" s="1706">
        <v>1119</v>
      </c>
      <c r="J63" s="604">
        <f t="shared" si="7"/>
        <v>6.5723011864207675E-2</v>
      </c>
      <c r="K63" s="269"/>
    </row>
    <row r="64" spans="1:12">
      <c r="A64" s="73">
        <v>2019</v>
      </c>
      <c r="B64" s="1820">
        <v>16835</v>
      </c>
      <c r="C64" s="1752">
        <v>288</v>
      </c>
      <c r="D64" s="605">
        <f t="shared" si="4"/>
        <v>1.7107217107217108E-2</v>
      </c>
      <c r="E64" s="1707">
        <v>1498</v>
      </c>
      <c r="F64" s="605">
        <f t="shared" si="5"/>
        <v>8.8981288981288986E-2</v>
      </c>
      <c r="G64" s="1707">
        <v>14056</v>
      </c>
      <c r="H64" s="605">
        <f t="shared" si="6"/>
        <v>0.83492723492723497</v>
      </c>
      <c r="I64" s="1707">
        <v>968</v>
      </c>
      <c r="J64" s="606">
        <f t="shared" si="7"/>
        <v>5.7499257499257501E-2</v>
      </c>
      <c r="K64" s="269"/>
    </row>
    <row r="65" spans="1:11">
      <c r="A65" s="60">
        <v>2020</v>
      </c>
      <c r="B65" s="1819">
        <v>15807</v>
      </c>
      <c r="C65" s="1748">
        <v>217</v>
      </c>
      <c r="D65" s="607">
        <f t="shared" si="4"/>
        <v>1.3728095147719365E-2</v>
      </c>
      <c r="E65" s="1706">
        <v>1368</v>
      </c>
      <c r="F65" s="607">
        <f t="shared" si="5"/>
        <v>8.6543936230783824E-2</v>
      </c>
      <c r="G65" s="1706">
        <v>13210</v>
      </c>
      <c r="H65" s="607">
        <f t="shared" si="6"/>
        <v>0.83570570000632627</v>
      </c>
      <c r="I65" s="1706">
        <v>998</v>
      </c>
      <c r="J65" s="604">
        <f t="shared" si="7"/>
        <v>6.3136585057253114E-2</v>
      </c>
      <c r="K65" s="269"/>
    </row>
    <row r="66" spans="1:11">
      <c r="A66" s="1713">
        <v>2021</v>
      </c>
      <c r="B66" s="1821">
        <v>15637</v>
      </c>
      <c r="C66" s="1752">
        <v>242</v>
      </c>
      <c r="D66" s="605">
        <f t="shared" si="4"/>
        <v>1.5476114344183667E-2</v>
      </c>
      <c r="E66" s="1707">
        <v>1360</v>
      </c>
      <c r="F66" s="605">
        <f t="shared" si="5"/>
        <v>8.6973204578883412E-2</v>
      </c>
      <c r="G66" s="1707">
        <v>13054</v>
      </c>
      <c r="H66" s="605">
        <f t="shared" si="6"/>
        <v>0.83481486218584122</v>
      </c>
      <c r="I66" s="1707">
        <v>960</v>
      </c>
      <c r="J66" s="606">
        <f t="shared" si="7"/>
        <v>6.1392850290976533E-2</v>
      </c>
      <c r="K66" s="269"/>
    </row>
    <row r="67" spans="1:11" ht="30.5" customHeight="1">
      <c r="A67" s="2656" t="s">
        <v>36</v>
      </c>
      <c r="B67" s="2656"/>
      <c r="C67" s="2656"/>
      <c r="D67" s="2656"/>
      <c r="E67" s="2656"/>
      <c r="F67" s="2656"/>
      <c r="G67" s="2656"/>
      <c r="H67" s="2656"/>
      <c r="I67" s="2656"/>
      <c r="J67" s="2656"/>
    </row>
    <row r="68" spans="1:11">
      <c r="A68" s="359"/>
      <c r="B68" s="359"/>
    </row>
    <row r="69" spans="1:11">
      <c r="A69" s="2464" t="s">
        <v>87</v>
      </c>
      <c r="B69" s="2464"/>
      <c r="C69" s="2464"/>
      <c r="D69" s="2464"/>
      <c r="E69" s="2464"/>
      <c r="F69" s="2464"/>
      <c r="G69" s="2464"/>
      <c r="H69" s="2464"/>
      <c r="I69" s="2464"/>
      <c r="J69" s="2464"/>
    </row>
  </sheetData>
  <mergeCells count="34">
    <mergeCell ref="A1:J1"/>
    <mergeCell ref="A3:A5"/>
    <mergeCell ref="B3:B5"/>
    <mergeCell ref="C3:J3"/>
    <mergeCell ref="C4:D4"/>
    <mergeCell ref="E4:F4"/>
    <mergeCell ref="G4:H4"/>
    <mergeCell ref="I4:J4"/>
    <mergeCell ref="A21:A23"/>
    <mergeCell ref="B21:B23"/>
    <mergeCell ref="C21:J21"/>
    <mergeCell ref="C22:D22"/>
    <mergeCell ref="E22:F22"/>
    <mergeCell ref="G22:H22"/>
    <mergeCell ref="I22:J22"/>
    <mergeCell ref="A32:J32"/>
    <mergeCell ref="A33:J33"/>
    <mergeCell ref="A35:J35"/>
    <mergeCell ref="A38:A40"/>
    <mergeCell ref="B38:B40"/>
    <mergeCell ref="C38:J38"/>
    <mergeCell ref="C39:D39"/>
    <mergeCell ref="A69:J69"/>
    <mergeCell ref="E39:F39"/>
    <mergeCell ref="G39:H39"/>
    <mergeCell ref="I39:J39"/>
    <mergeCell ref="A56:A58"/>
    <mergeCell ref="B56:B58"/>
    <mergeCell ref="C56:J56"/>
    <mergeCell ref="C57:D57"/>
    <mergeCell ref="E57:F57"/>
    <mergeCell ref="G57:H57"/>
    <mergeCell ref="I57:J57"/>
    <mergeCell ref="A67:J6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B1ED-B860-4977-99AE-B2AD4B09E16B}">
  <dimension ref="A1:I35"/>
  <sheetViews>
    <sheetView workbookViewId="0">
      <selection sqref="A1:XFD1048576"/>
    </sheetView>
  </sheetViews>
  <sheetFormatPr defaultColWidth="9" defaultRowHeight="14"/>
  <cols>
    <col min="1" max="1" width="12.58203125" style="316" customWidth="1"/>
    <col min="2" max="7" width="12.58203125" style="270" customWidth="1"/>
    <col min="8" max="8" width="9" style="270"/>
    <col min="9" max="9" width="9" style="269"/>
    <col min="10" max="16384" width="9" style="270"/>
  </cols>
  <sheetData>
    <row r="1" spans="1:9" ht="35">
      <c r="A1" s="2453" t="s">
        <v>1487</v>
      </c>
      <c r="B1" s="2453"/>
      <c r="C1" s="2453"/>
      <c r="D1" s="2453"/>
      <c r="E1" s="2453"/>
      <c r="F1" s="2453"/>
      <c r="G1" s="2453"/>
      <c r="H1" s="527"/>
    </row>
    <row r="3" spans="1:9" ht="20">
      <c r="A3" s="2664" t="s">
        <v>79</v>
      </c>
      <c r="B3" s="2561" t="s">
        <v>314</v>
      </c>
      <c r="C3" s="2562"/>
      <c r="D3" s="2562"/>
      <c r="E3" s="2562"/>
      <c r="F3" s="2562"/>
      <c r="G3" s="2562"/>
      <c r="H3" s="40"/>
      <c r="I3" s="29"/>
    </row>
    <row r="4" spans="1:9" ht="20">
      <c r="A4" s="2665"/>
      <c r="B4" s="2468" t="s">
        <v>173</v>
      </c>
      <c r="C4" s="2469"/>
      <c r="D4" s="2667"/>
      <c r="E4" s="2468" t="s">
        <v>85</v>
      </c>
      <c r="F4" s="2469"/>
      <c r="G4" s="2668"/>
      <c r="H4" s="40"/>
      <c r="I4" s="29"/>
    </row>
    <row r="5" spans="1:9" s="405" customFormat="1" ht="32.5">
      <c r="A5" s="2666"/>
      <c r="B5" s="46" t="s">
        <v>253</v>
      </c>
      <c r="C5" s="563" t="s">
        <v>315</v>
      </c>
      <c r="D5" s="271" t="s">
        <v>86</v>
      </c>
      <c r="E5" s="46" t="s">
        <v>194</v>
      </c>
      <c r="F5" s="563" t="s">
        <v>315</v>
      </c>
      <c r="G5" s="272" t="s">
        <v>86</v>
      </c>
      <c r="H5" s="65"/>
      <c r="I5" s="49"/>
    </row>
    <row r="6" spans="1:9">
      <c r="A6" s="92">
        <v>2000</v>
      </c>
      <c r="B6" s="53">
        <v>17480</v>
      </c>
      <c r="C6" s="51">
        <v>204</v>
      </c>
      <c r="D6" s="319">
        <f>C6/B6</f>
        <v>1.1670480549199084E-2</v>
      </c>
      <c r="E6" s="53">
        <v>4717</v>
      </c>
      <c r="F6" s="53">
        <v>60</v>
      </c>
      <c r="G6" s="529">
        <f>F6/E6</f>
        <v>1.2719949120203519E-2</v>
      </c>
      <c r="H6" s="269"/>
    </row>
    <row r="7" spans="1:9">
      <c r="A7" s="98">
        <v>2001</v>
      </c>
      <c r="B7" s="58">
        <v>16973</v>
      </c>
      <c r="C7" s="56">
        <v>258</v>
      </c>
      <c r="D7" s="324">
        <f t="shared" ref="D7:D32" si="0">C7/B7</f>
        <v>1.5200612737877806E-2</v>
      </c>
      <c r="E7" s="58">
        <v>4619</v>
      </c>
      <c r="F7" s="58">
        <v>86</v>
      </c>
      <c r="G7" s="531">
        <f t="shared" ref="G7:G32" si="1">F7/E7</f>
        <v>1.8618748646893266E-2</v>
      </c>
      <c r="H7" s="269"/>
    </row>
    <row r="8" spans="1:9">
      <c r="A8" s="92">
        <v>2002</v>
      </c>
      <c r="B8" s="53">
        <v>17351</v>
      </c>
      <c r="C8" s="51">
        <v>323</v>
      </c>
      <c r="D8" s="319">
        <f t="shared" si="0"/>
        <v>1.8615641749755059E-2</v>
      </c>
      <c r="E8" s="53">
        <v>4750</v>
      </c>
      <c r="F8" s="53">
        <v>93</v>
      </c>
      <c r="G8" s="529">
        <f t="shared" si="1"/>
        <v>1.9578947368421053E-2</v>
      </c>
      <c r="H8" s="269"/>
    </row>
    <row r="9" spans="1:9">
      <c r="A9" s="98">
        <v>2003</v>
      </c>
      <c r="B9" s="58">
        <v>17960</v>
      </c>
      <c r="C9" s="56">
        <v>293</v>
      </c>
      <c r="D9" s="324">
        <f t="shared" si="0"/>
        <v>1.6314031180400892E-2</v>
      </c>
      <c r="E9" s="58">
        <v>4879</v>
      </c>
      <c r="F9" s="58">
        <v>90</v>
      </c>
      <c r="G9" s="531">
        <f t="shared" si="1"/>
        <v>1.8446402951424471E-2</v>
      </c>
      <c r="H9" s="269"/>
    </row>
    <row r="10" spans="1:9">
      <c r="A10" s="92">
        <v>2004</v>
      </c>
      <c r="B10" s="53">
        <v>18182</v>
      </c>
      <c r="C10" s="51">
        <v>294</v>
      </c>
      <c r="D10" s="319">
        <f t="shared" si="0"/>
        <v>1.6169838301616984E-2</v>
      </c>
      <c r="E10" s="53">
        <v>5032</v>
      </c>
      <c r="F10" s="53">
        <v>87</v>
      </c>
      <c r="G10" s="529">
        <f t="shared" si="1"/>
        <v>1.7289348171701111E-2</v>
      </c>
      <c r="H10" s="269"/>
    </row>
    <row r="11" spans="1:9">
      <c r="A11" s="98">
        <v>2005</v>
      </c>
      <c r="B11" s="58">
        <v>17836</v>
      </c>
      <c r="C11" s="56">
        <v>317</v>
      </c>
      <c r="D11" s="324">
        <f t="shared" si="0"/>
        <v>1.7773043283247365E-2</v>
      </c>
      <c r="E11" s="58">
        <v>5073</v>
      </c>
      <c r="F11" s="58">
        <v>97</v>
      </c>
      <c r="G11" s="531">
        <f t="shared" si="1"/>
        <v>1.9120835797358564E-2</v>
      </c>
      <c r="H11" s="269"/>
    </row>
    <row r="12" spans="1:9">
      <c r="A12" s="92">
        <v>2006</v>
      </c>
      <c r="B12" s="53">
        <v>18879</v>
      </c>
      <c r="C12" s="51">
        <v>284</v>
      </c>
      <c r="D12" s="319">
        <f t="shared" si="0"/>
        <v>1.5043169659409926E-2</v>
      </c>
      <c r="E12" s="53">
        <v>5177</v>
      </c>
      <c r="F12" s="53">
        <v>89</v>
      </c>
      <c r="G12" s="529">
        <f t="shared" si="1"/>
        <v>1.7191423604404094E-2</v>
      </c>
      <c r="H12" s="269"/>
    </row>
    <row r="13" spans="1:9">
      <c r="A13" s="98">
        <v>2007</v>
      </c>
      <c r="B13" s="58">
        <v>19028</v>
      </c>
      <c r="C13" s="56">
        <v>271</v>
      </c>
      <c r="D13" s="324">
        <f t="shared" si="0"/>
        <v>1.4242169434517553E-2</v>
      </c>
      <c r="E13" s="58">
        <v>5285</v>
      </c>
      <c r="F13" s="58">
        <v>80</v>
      </c>
      <c r="G13" s="531">
        <f t="shared" si="1"/>
        <v>1.5137180700094607E-2</v>
      </c>
      <c r="H13" s="269"/>
    </row>
    <row r="14" spans="1:9">
      <c r="A14" s="92">
        <v>2008</v>
      </c>
      <c r="B14" s="53">
        <v>19364</v>
      </c>
      <c r="C14" s="51">
        <v>279</v>
      </c>
      <c r="D14" s="319">
        <f t="shared" si="0"/>
        <v>1.4408180128072712E-2</v>
      </c>
      <c r="E14" s="53">
        <v>5374</v>
      </c>
      <c r="F14" s="53">
        <v>103</v>
      </c>
      <c r="G14" s="529">
        <f t="shared" si="1"/>
        <v>1.9166356531447711E-2</v>
      </c>
      <c r="H14" s="269"/>
    </row>
    <row r="15" spans="1:9">
      <c r="A15" s="98">
        <v>2009</v>
      </c>
      <c r="B15" s="58">
        <v>18803</v>
      </c>
      <c r="C15" s="56">
        <v>302</v>
      </c>
      <c r="D15" s="324">
        <f t="shared" si="0"/>
        <v>1.6061266819124606E-2</v>
      </c>
      <c r="E15" s="58">
        <v>5371</v>
      </c>
      <c r="F15" s="58">
        <v>104</v>
      </c>
      <c r="G15" s="531">
        <f t="shared" si="1"/>
        <v>1.9363247067585181E-2</v>
      </c>
      <c r="H15" s="269"/>
    </row>
    <row r="16" spans="1:9">
      <c r="A16" s="92">
        <v>2010</v>
      </c>
      <c r="B16" s="53">
        <v>18855</v>
      </c>
      <c r="C16" s="51">
        <v>284</v>
      </c>
      <c r="D16" s="319">
        <f t="shared" si="0"/>
        <v>1.5062317687616017E-2</v>
      </c>
      <c r="E16" s="53">
        <v>5110</v>
      </c>
      <c r="F16" s="53">
        <v>86</v>
      </c>
      <c r="G16" s="529">
        <f t="shared" si="1"/>
        <v>1.6829745596868884E-2</v>
      </c>
      <c r="H16" s="269"/>
    </row>
    <row r="17" spans="1:8">
      <c r="A17" s="98">
        <v>2011</v>
      </c>
      <c r="B17" s="58">
        <v>18871</v>
      </c>
      <c r="C17" s="56">
        <v>265</v>
      </c>
      <c r="D17" s="324">
        <f t="shared" si="0"/>
        <v>1.4042711038100789E-2</v>
      </c>
      <c r="E17" s="58">
        <v>5122</v>
      </c>
      <c r="F17" s="58">
        <v>78</v>
      </c>
      <c r="G17" s="531">
        <f t="shared" si="1"/>
        <v>1.5228426395939087E-2</v>
      </c>
      <c r="H17" s="269"/>
    </row>
    <row r="18" spans="1:8">
      <c r="A18" s="92">
        <v>2012</v>
      </c>
      <c r="B18" s="53">
        <v>18886</v>
      </c>
      <c r="C18" s="51">
        <v>251</v>
      </c>
      <c r="D18" s="319">
        <f t="shared" si="0"/>
        <v>1.3290267923329451E-2</v>
      </c>
      <c r="E18" s="53">
        <v>5036</v>
      </c>
      <c r="F18" s="53">
        <v>66</v>
      </c>
      <c r="G18" s="529">
        <f t="shared" si="1"/>
        <v>1.3105639396346307E-2</v>
      </c>
      <c r="H18" s="269"/>
    </row>
    <row r="19" spans="1:8" ht="14.5" thickBot="1">
      <c r="A19" s="485">
        <v>2013</v>
      </c>
      <c r="B19" s="577">
        <v>18889</v>
      </c>
      <c r="C19" s="575">
        <v>300</v>
      </c>
      <c r="D19" s="487">
        <f t="shared" si="0"/>
        <v>1.5882259516120493E-2</v>
      </c>
      <c r="E19" s="577">
        <v>5066</v>
      </c>
      <c r="F19" s="577">
        <v>99</v>
      </c>
      <c r="G19" s="570">
        <f t="shared" si="1"/>
        <v>1.9542045005921833E-2</v>
      </c>
      <c r="H19" s="269"/>
    </row>
    <row r="20" spans="1:8">
      <c r="A20" s="270"/>
      <c r="H20" s="269"/>
    </row>
    <row r="21" spans="1:8">
      <c r="A21" s="270"/>
      <c r="H21" s="269"/>
    </row>
    <row r="22" spans="1:8" ht="20">
      <c r="A22" s="2664" t="s">
        <v>79</v>
      </c>
      <c r="B22" s="2561" t="s">
        <v>314</v>
      </c>
      <c r="C22" s="2562"/>
      <c r="D22" s="2562"/>
      <c r="E22" s="2562"/>
      <c r="F22" s="2562"/>
      <c r="G22" s="2562"/>
      <c r="H22" s="40"/>
    </row>
    <row r="23" spans="1:8" ht="20">
      <c r="A23" s="2665"/>
      <c r="B23" s="2468" t="s">
        <v>173</v>
      </c>
      <c r="C23" s="2469"/>
      <c r="D23" s="2667"/>
      <c r="E23" s="2468" t="s">
        <v>85</v>
      </c>
      <c r="F23" s="2469"/>
      <c r="G23" s="2668"/>
      <c r="H23" s="40"/>
    </row>
    <row r="24" spans="1:8" ht="32.5">
      <c r="A24" s="2666"/>
      <c r="B24" s="46" t="s">
        <v>253</v>
      </c>
      <c r="C24" s="563" t="s">
        <v>315</v>
      </c>
      <c r="D24" s="271" t="s">
        <v>86</v>
      </c>
      <c r="E24" s="46" t="s">
        <v>194</v>
      </c>
      <c r="F24" s="563" t="s">
        <v>315</v>
      </c>
      <c r="G24" s="272" t="s">
        <v>86</v>
      </c>
      <c r="H24" s="65"/>
    </row>
    <row r="25" spans="1:8">
      <c r="A25" s="453">
        <v>2014</v>
      </c>
      <c r="B25" s="1706">
        <v>18582</v>
      </c>
      <c r="C25" s="1706">
        <v>286</v>
      </c>
      <c r="D25" s="611">
        <f t="shared" si="0"/>
        <v>1.5391238833279518E-2</v>
      </c>
      <c r="E25" s="1706">
        <v>4756</v>
      </c>
      <c r="F25" s="1706">
        <v>95</v>
      </c>
      <c r="G25" s="571">
        <f t="shared" si="1"/>
        <v>1.9974768713204374E-2</v>
      </c>
      <c r="H25" s="269"/>
    </row>
    <row r="26" spans="1:8">
      <c r="A26" s="98">
        <v>2015</v>
      </c>
      <c r="B26" s="1707">
        <v>18461</v>
      </c>
      <c r="C26" s="1707">
        <v>289</v>
      </c>
      <c r="D26" s="612">
        <f t="shared" si="0"/>
        <v>1.5654623259845079E-2</v>
      </c>
      <c r="E26" s="1707">
        <v>4826</v>
      </c>
      <c r="F26" s="1707">
        <v>87</v>
      </c>
      <c r="G26" s="531">
        <f t="shared" si="1"/>
        <v>1.8027351844177371E-2</v>
      </c>
      <c r="H26" s="269"/>
    </row>
    <row r="27" spans="1:8">
      <c r="A27" s="92">
        <v>2016</v>
      </c>
      <c r="B27" s="1706">
        <v>18067</v>
      </c>
      <c r="C27" s="1706">
        <v>306</v>
      </c>
      <c r="D27" s="613">
        <f t="shared" si="0"/>
        <v>1.6936956882714342E-2</v>
      </c>
      <c r="E27" s="1706">
        <v>4684</v>
      </c>
      <c r="F27" s="1706">
        <v>75</v>
      </c>
      <c r="G27" s="529">
        <f t="shared" si="1"/>
        <v>1.6011955593509819E-2</v>
      </c>
      <c r="H27" s="269"/>
    </row>
    <row r="28" spans="1:8">
      <c r="A28" s="322">
        <v>2017</v>
      </c>
      <c r="B28" s="1707">
        <v>17524</v>
      </c>
      <c r="C28" s="1707">
        <v>273</v>
      </c>
      <c r="D28" s="612">
        <f t="shared" si="0"/>
        <v>1.5578635014836795E-2</v>
      </c>
      <c r="E28" s="1707">
        <v>4597</v>
      </c>
      <c r="F28" s="1707">
        <v>78</v>
      </c>
      <c r="G28" s="531">
        <f t="shared" si="1"/>
        <v>1.6967587557102457E-2</v>
      </c>
      <c r="H28" s="269"/>
    </row>
    <row r="29" spans="1:8">
      <c r="A29" s="60">
        <v>2018</v>
      </c>
      <c r="B29" s="1706">
        <v>17026</v>
      </c>
      <c r="C29" s="1706">
        <v>280</v>
      </c>
      <c r="D29" s="613">
        <f t="shared" si="0"/>
        <v>1.6445436391401388E-2</v>
      </c>
      <c r="E29" s="1706">
        <v>4498</v>
      </c>
      <c r="F29" s="1706">
        <v>80</v>
      </c>
      <c r="G29" s="529">
        <f t="shared" si="1"/>
        <v>1.7785682525566917E-2</v>
      </c>
      <c r="H29" s="269"/>
    </row>
    <row r="30" spans="1:8">
      <c r="A30" s="73">
        <v>2019</v>
      </c>
      <c r="B30" s="1707">
        <v>16835</v>
      </c>
      <c r="C30" s="1707">
        <v>288</v>
      </c>
      <c r="D30" s="612">
        <f t="shared" si="0"/>
        <v>1.7107217107217108E-2</v>
      </c>
      <c r="E30" s="1707">
        <v>4457</v>
      </c>
      <c r="F30" s="1707">
        <v>82</v>
      </c>
      <c r="G30" s="531">
        <f t="shared" si="1"/>
        <v>1.8398025577742876E-2</v>
      </c>
      <c r="H30" s="269"/>
    </row>
    <row r="31" spans="1:8">
      <c r="A31" s="562">
        <v>2020</v>
      </c>
      <c r="B31" s="1706">
        <v>15807</v>
      </c>
      <c r="C31" s="1706">
        <v>217</v>
      </c>
      <c r="D31" s="613">
        <f t="shared" si="0"/>
        <v>1.3728095147719365E-2</v>
      </c>
      <c r="E31" s="1706">
        <v>4202</v>
      </c>
      <c r="F31" s="1706">
        <v>63</v>
      </c>
      <c r="G31" s="529">
        <f t="shared" si="1"/>
        <v>1.4992860542598763E-2</v>
      </c>
      <c r="H31" s="269"/>
    </row>
    <row r="32" spans="1:8">
      <c r="A32" s="1806">
        <v>2021</v>
      </c>
      <c r="B32" s="1707">
        <v>15637</v>
      </c>
      <c r="C32" s="1707">
        <v>242</v>
      </c>
      <c r="D32" s="612">
        <f t="shared" si="0"/>
        <v>1.5476114344183667E-2</v>
      </c>
      <c r="E32" s="1707">
        <v>4393</v>
      </c>
      <c r="F32" s="1707">
        <v>87</v>
      </c>
      <c r="G32" s="531">
        <f t="shared" si="1"/>
        <v>1.9804234008650126E-2</v>
      </c>
    </row>
    <row r="33" spans="1:7" ht="43.5" customHeight="1">
      <c r="A33" s="2646" t="s">
        <v>36</v>
      </c>
      <c r="B33" s="2647"/>
      <c r="C33" s="2647"/>
      <c r="D33" s="2647"/>
      <c r="E33" s="2647"/>
      <c r="F33" s="2647"/>
      <c r="G33" s="2648"/>
    </row>
    <row r="34" spans="1:7">
      <c r="A34" s="62"/>
      <c r="B34" s="45"/>
      <c r="C34" s="45"/>
      <c r="D34" s="45"/>
      <c r="E34" s="45"/>
      <c r="F34" s="45"/>
      <c r="G34" s="45"/>
    </row>
    <row r="35" spans="1:7" ht="31.5" customHeight="1">
      <c r="A35" s="2464" t="s">
        <v>87</v>
      </c>
      <c r="B35" s="2464"/>
      <c r="C35" s="2464"/>
      <c r="D35" s="2464"/>
      <c r="E35" s="2464"/>
      <c r="F35" s="2464"/>
      <c r="G35" s="2464"/>
    </row>
  </sheetData>
  <mergeCells count="11">
    <mergeCell ref="A33:G33"/>
    <mergeCell ref="A35:G35"/>
    <mergeCell ref="A1:G1"/>
    <mergeCell ref="A3:A5"/>
    <mergeCell ref="B3:G3"/>
    <mergeCell ref="B4:D4"/>
    <mergeCell ref="E4:G4"/>
    <mergeCell ref="A22:A24"/>
    <mergeCell ref="B22:G22"/>
    <mergeCell ref="B23:D23"/>
    <mergeCell ref="E23:G2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9B576-D0FB-48A7-A911-70E45391085E}">
  <dimension ref="A1:I34"/>
  <sheetViews>
    <sheetView workbookViewId="0">
      <selection sqref="A1:XFD1048576"/>
    </sheetView>
  </sheetViews>
  <sheetFormatPr defaultColWidth="9" defaultRowHeight="13"/>
  <cols>
    <col min="1" max="1" width="12.58203125" style="619" customWidth="1"/>
    <col min="2" max="7" width="12.58203125" style="533" customWidth="1"/>
    <col min="8" max="8" width="9" style="533"/>
    <col min="9" max="9" width="9" style="615"/>
    <col min="10" max="16384" width="9" style="533"/>
  </cols>
  <sheetData>
    <row r="1" spans="1:9" ht="32.5">
      <c r="A1" s="2453" t="s">
        <v>1488</v>
      </c>
      <c r="B1" s="2453"/>
      <c r="C1" s="2453"/>
      <c r="D1" s="2453"/>
      <c r="E1" s="2453"/>
      <c r="F1" s="2453"/>
      <c r="G1" s="2453"/>
      <c r="H1" s="614"/>
    </row>
    <row r="2" spans="1:9">
      <c r="A2" s="22"/>
      <c r="B2" s="22"/>
      <c r="C2" s="22"/>
      <c r="D2" s="22"/>
      <c r="E2" s="22"/>
      <c r="F2" s="22"/>
      <c r="G2" s="22"/>
    </row>
    <row r="3" spans="1:9" ht="20">
      <c r="A3" s="2664" t="s">
        <v>79</v>
      </c>
      <c r="B3" s="2561" t="s">
        <v>316</v>
      </c>
      <c r="C3" s="2562"/>
      <c r="D3" s="2562"/>
      <c r="E3" s="2562"/>
      <c r="F3" s="2562"/>
      <c r="G3" s="2562"/>
      <c r="H3" s="40"/>
      <c r="I3" s="29"/>
    </row>
    <row r="4" spans="1:9" ht="20">
      <c r="A4" s="2665"/>
      <c r="B4" s="2468" t="s">
        <v>173</v>
      </c>
      <c r="C4" s="2469"/>
      <c r="D4" s="2667"/>
      <c r="E4" s="2468" t="s">
        <v>85</v>
      </c>
      <c r="F4" s="2469"/>
      <c r="G4" s="2668"/>
      <c r="H4" s="40"/>
      <c r="I4" s="29"/>
    </row>
    <row r="5" spans="1:9" ht="32.5">
      <c r="A5" s="2666"/>
      <c r="B5" s="46" t="s">
        <v>253</v>
      </c>
      <c r="C5" s="563" t="s">
        <v>317</v>
      </c>
      <c r="D5" s="271" t="s">
        <v>86</v>
      </c>
      <c r="E5" s="46" t="s">
        <v>253</v>
      </c>
      <c r="F5" s="563" t="s">
        <v>317</v>
      </c>
      <c r="G5" s="272" t="s">
        <v>86</v>
      </c>
      <c r="H5" s="65"/>
      <c r="I5" s="49"/>
    </row>
    <row r="6" spans="1:9" ht="14">
      <c r="A6" s="92">
        <v>2000</v>
      </c>
      <c r="B6" s="53">
        <v>17480</v>
      </c>
      <c r="C6" s="51">
        <v>229</v>
      </c>
      <c r="D6" s="546">
        <f>C6/B6</f>
        <v>1.3100686498855835E-2</v>
      </c>
      <c r="E6" s="53">
        <v>4717</v>
      </c>
      <c r="F6" s="53">
        <v>49</v>
      </c>
      <c r="G6" s="548">
        <f>F6/E6</f>
        <v>1.0387958448166206E-2</v>
      </c>
      <c r="H6" s="78"/>
    </row>
    <row r="7" spans="1:9" ht="14">
      <c r="A7" s="98">
        <v>2001</v>
      </c>
      <c r="B7" s="58">
        <v>16973</v>
      </c>
      <c r="C7" s="56">
        <v>191</v>
      </c>
      <c r="D7" s="551">
        <f t="shared" ref="D7:D31" si="0">C7/B7</f>
        <v>1.1253166794320391E-2</v>
      </c>
      <c r="E7" s="58">
        <v>4619</v>
      </c>
      <c r="F7" s="58">
        <v>28</v>
      </c>
      <c r="G7" s="554">
        <f t="shared" ref="G7:G31" si="1">F7/E7</f>
        <v>6.0619181641047848E-3</v>
      </c>
      <c r="H7" s="78"/>
    </row>
    <row r="8" spans="1:9" ht="14">
      <c r="A8" s="92">
        <v>2002</v>
      </c>
      <c r="B8" s="53">
        <v>17351</v>
      </c>
      <c r="C8" s="51">
        <v>150</v>
      </c>
      <c r="D8" s="546">
        <f t="shared" si="0"/>
        <v>8.6450348683073022E-3</v>
      </c>
      <c r="E8" s="53">
        <v>4750</v>
      </c>
      <c r="F8" s="53">
        <v>22</v>
      </c>
      <c r="G8" s="548">
        <f t="shared" si="1"/>
        <v>4.6315789473684215E-3</v>
      </c>
      <c r="H8" s="78"/>
    </row>
    <row r="9" spans="1:9" ht="14">
      <c r="A9" s="98">
        <v>2003</v>
      </c>
      <c r="B9" s="58">
        <v>17960</v>
      </c>
      <c r="C9" s="56">
        <v>183</v>
      </c>
      <c r="D9" s="551">
        <f t="shared" si="0"/>
        <v>1.0189309576837417E-2</v>
      </c>
      <c r="E9" s="58">
        <v>4879</v>
      </c>
      <c r="F9" s="58">
        <v>26</v>
      </c>
      <c r="G9" s="554">
        <f t="shared" si="1"/>
        <v>5.3289608526337368E-3</v>
      </c>
      <c r="H9" s="78"/>
    </row>
    <row r="10" spans="1:9" ht="14">
      <c r="A10" s="92">
        <v>2004</v>
      </c>
      <c r="B10" s="53">
        <v>18182</v>
      </c>
      <c r="C10" s="51">
        <v>97</v>
      </c>
      <c r="D10" s="546">
        <f t="shared" si="0"/>
        <v>5.3349466505334944E-3</v>
      </c>
      <c r="E10" s="53">
        <v>5032</v>
      </c>
      <c r="F10" s="53">
        <v>18</v>
      </c>
      <c r="G10" s="548">
        <f t="shared" si="1"/>
        <v>3.577106518282989E-3</v>
      </c>
      <c r="H10" s="78"/>
    </row>
    <row r="11" spans="1:9" ht="14">
      <c r="A11" s="98">
        <v>2005</v>
      </c>
      <c r="B11" s="58">
        <v>17836</v>
      </c>
      <c r="C11" s="56">
        <v>128</v>
      </c>
      <c r="D11" s="551">
        <f t="shared" si="0"/>
        <v>7.1764969724153402E-3</v>
      </c>
      <c r="E11" s="58">
        <v>5073</v>
      </c>
      <c r="F11" s="58">
        <v>34</v>
      </c>
      <c r="G11" s="554">
        <f t="shared" si="1"/>
        <v>6.7021486300019714E-3</v>
      </c>
      <c r="H11" s="78"/>
    </row>
    <row r="12" spans="1:9" ht="14">
      <c r="A12" s="92">
        <v>2006</v>
      </c>
      <c r="B12" s="53">
        <v>18879</v>
      </c>
      <c r="C12" s="51">
        <v>119</v>
      </c>
      <c r="D12" s="546">
        <f t="shared" si="0"/>
        <v>6.3032999629217649E-3</v>
      </c>
      <c r="E12" s="53">
        <v>5177</v>
      </c>
      <c r="F12" s="53">
        <v>23</v>
      </c>
      <c r="G12" s="548">
        <f t="shared" si="1"/>
        <v>4.4427274483291477E-3</v>
      </c>
      <c r="H12" s="78"/>
    </row>
    <row r="13" spans="1:9" ht="14">
      <c r="A13" s="98">
        <v>2007</v>
      </c>
      <c r="B13" s="58">
        <v>19028</v>
      </c>
      <c r="C13" s="56">
        <v>100</v>
      </c>
      <c r="D13" s="551">
        <f t="shared" si="0"/>
        <v>5.2554130754677315E-3</v>
      </c>
      <c r="E13" s="58">
        <v>5285</v>
      </c>
      <c r="F13" s="58">
        <v>12</v>
      </c>
      <c r="G13" s="554">
        <f t="shared" si="1"/>
        <v>2.2705771050141911E-3</v>
      </c>
      <c r="H13" s="78"/>
    </row>
    <row r="14" spans="1:9" ht="14">
      <c r="A14" s="92">
        <v>2008</v>
      </c>
      <c r="B14" s="53">
        <v>19364</v>
      </c>
      <c r="C14" s="51">
        <v>88</v>
      </c>
      <c r="D14" s="546">
        <f t="shared" si="0"/>
        <v>4.54451559595125E-3</v>
      </c>
      <c r="E14" s="53">
        <v>5374</v>
      </c>
      <c r="F14" s="53">
        <v>11</v>
      </c>
      <c r="G14" s="548">
        <f t="shared" si="1"/>
        <v>2.0468924451060664E-3</v>
      </c>
      <c r="H14" s="78"/>
    </row>
    <row r="15" spans="1:9" ht="14">
      <c r="A15" s="98">
        <v>2009</v>
      </c>
      <c r="B15" s="58">
        <v>18803</v>
      </c>
      <c r="C15" s="56">
        <v>70</v>
      </c>
      <c r="D15" s="551">
        <f t="shared" si="0"/>
        <v>3.7228101898633195E-3</v>
      </c>
      <c r="E15" s="58">
        <v>5371</v>
      </c>
      <c r="F15" s="275" t="s">
        <v>114</v>
      </c>
      <c r="G15" s="554"/>
      <c r="H15" s="78"/>
    </row>
    <row r="16" spans="1:9" ht="14">
      <c r="A16" s="92">
        <v>2010</v>
      </c>
      <c r="B16" s="53">
        <v>18855</v>
      </c>
      <c r="C16" s="51">
        <v>74</v>
      </c>
      <c r="D16" s="546">
        <f t="shared" si="0"/>
        <v>3.9246884115619199E-3</v>
      </c>
      <c r="E16" s="53">
        <v>5110</v>
      </c>
      <c r="F16" s="274" t="s">
        <v>114</v>
      </c>
      <c r="G16" s="548"/>
      <c r="H16" s="78"/>
    </row>
    <row r="17" spans="1:9" ht="14">
      <c r="A17" s="98">
        <v>2011</v>
      </c>
      <c r="B17" s="58">
        <v>18871</v>
      </c>
      <c r="C17" s="56">
        <v>84</v>
      </c>
      <c r="D17" s="551">
        <f t="shared" si="0"/>
        <v>4.4512744422659104E-3</v>
      </c>
      <c r="E17" s="58">
        <v>5122</v>
      </c>
      <c r="F17" s="58">
        <v>15</v>
      </c>
      <c r="G17" s="554">
        <f t="shared" si="1"/>
        <v>2.9285435376805937E-3</v>
      </c>
      <c r="H17" s="78"/>
    </row>
    <row r="18" spans="1:9" ht="14">
      <c r="A18" s="92">
        <v>2012</v>
      </c>
      <c r="B18" s="53">
        <v>18886</v>
      </c>
      <c r="C18" s="51">
        <v>104</v>
      </c>
      <c r="D18" s="546">
        <f t="shared" si="0"/>
        <v>5.5067245578735574E-3</v>
      </c>
      <c r="E18" s="53">
        <v>5036</v>
      </c>
      <c r="F18" s="53">
        <v>10</v>
      </c>
      <c r="G18" s="548">
        <f t="shared" si="1"/>
        <v>1.9857029388403494E-3</v>
      </c>
      <c r="H18" s="78"/>
    </row>
    <row r="19" spans="1:9" ht="14.5" thickBot="1">
      <c r="A19" s="485">
        <v>2013</v>
      </c>
      <c r="B19" s="616">
        <v>18889</v>
      </c>
      <c r="C19" s="575">
        <v>96</v>
      </c>
      <c r="D19" s="617">
        <f t="shared" si="0"/>
        <v>5.082323045158558E-3</v>
      </c>
      <c r="E19" s="616">
        <v>5066</v>
      </c>
      <c r="F19" s="577">
        <v>12</v>
      </c>
      <c r="G19" s="618">
        <f t="shared" si="1"/>
        <v>2.3687327279905252E-3</v>
      </c>
      <c r="H19" s="78"/>
    </row>
    <row r="20" spans="1:9">
      <c r="A20" s="615"/>
      <c r="B20" s="615"/>
      <c r="C20" s="615"/>
      <c r="D20" s="615"/>
      <c r="E20" s="615"/>
      <c r="F20" s="615"/>
      <c r="G20" s="615"/>
      <c r="H20" s="615"/>
    </row>
    <row r="21" spans="1:9" ht="17.5">
      <c r="A21" s="2650" t="s">
        <v>79</v>
      </c>
      <c r="B21" s="2561" t="s">
        <v>318</v>
      </c>
      <c r="C21" s="2562"/>
      <c r="D21" s="2562"/>
      <c r="E21" s="2562"/>
      <c r="F21" s="2562"/>
      <c r="G21" s="2562"/>
      <c r="H21" s="78"/>
      <c r="I21" s="29"/>
    </row>
    <row r="22" spans="1:9" ht="17.5">
      <c r="A22" s="2651"/>
      <c r="B22" s="2468" t="s">
        <v>173</v>
      </c>
      <c r="C22" s="2469"/>
      <c r="D22" s="2667"/>
      <c r="E22" s="2468" t="s">
        <v>85</v>
      </c>
      <c r="F22" s="2469"/>
      <c r="G22" s="2668"/>
      <c r="H22" s="78"/>
      <c r="I22" s="29"/>
    </row>
    <row r="23" spans="1:9" ht="27.5">
      <c r="A23" s="2652"/>
      <c r="B23" s="46" t="s">
        <v>253</v>
      </c>
      <c r="C23" s="563" t="s">
        <v>319</v>
      </c>
      <c r="D23" s="271" t="s">
        <v>86</v>
      </c>
      <c r="E23" s="46" t="s">
        <v>253</v>
      </c>
      <c r="F23" s="563" t="s">
        <v>319</v>
      </c>
      <c r="G23" s="272" t="s">
        <v>86</v>
      </c>
      <c r="H23" s="78"/>
      <c r="I23" s="49"/>
    </row>
    <row r="24" spans="1:9" ht="14">
      <c r="A24" s="453">
        <v>2014</v>
      </c>
      <c r="B24" s="1706">
        <v>18582</v>
      </c>
      <c r="C24" s="1706">
        <v>1440</v>
      </c>
      <c r="D24" s="558">
        <f t="shared" si="0"/>
        <v>7.7494349370358415E-2</v>
      </c>
      <c r="E24" s="1706">
        <v>4756</v>
      </c>
      <c r="F24" s="1706">
        <v>289</v>
      </c>
      <c r="G24" s="559">
        <f t="shared" si="1"/>
        <v>6.0765349032800675E-2</v>
      </c>
      <c r="H24" s="78"/>
    </row>
    <row r="25" spans="1:9" ht="14">
      <c r="A25" s="98">
        <v>2015</v>
      </c>
      <c r="B25" s="1707">
        <v>18461</v>
      </c>
      <c r="C25" s="1707">
        <v>1400</v>
      </c>
      <c r="D25" s="551">
        <f t="shared" si="0"/>
        <v>7.5835545203401772E-2</v>
      </c>
      <c r="E25" s="1707">
        <v>4826</v>
      </c>
      <c r="F25" s="1707">
        <v>294</v>
      </c>
      <c r="G25" s="554">
        <f t="shared" si="1"/>
        <v>6.0920016576875256E-2</v>
      </c>
      <c r="H25" s="78"/>
    </row>
    <row r="26" spans="1:9" ht="14">
      <c r="A26" s="92">
        <v>2016</v>
      </c>
      <c r="B26" s="1706">
        <v>18067</v>
      </c>
      <c r="C26" s="1706">
        <v>1401</v>
      </c>
      <c r="D26" s="546">
        <f t="shared" si="0"/>
        <v>7.754469474732939E-2</v>
      </c>
      <c r="E26" s="1706">
        <v>4684</v>
      </c>
      <c r="F26" s="1706">
        <v>293</v>
      </c>
      <c r="G26" s="548">
        <f t="shared" si="1"/>
        <v>6.2553373185311706E-2</v>
      </c>
      <c r="H26" s="78"/>
    </row>
    <row r="27" spans="1:9" ht="14">
      <c r="A27" s="322">
        <v>2017</v>
      </c>
      <c r="B27" s="1707">
        <v>17524</v>
      </c>
      <c r="C27" s="1707">
        <v>1195</v>
      </c>
      <c r="D27" s="324">
        <f t="shared" si="0"/>
        <v>6.8192193563113443E-2</v>
      </c>
      <c r="E27" s="1707">
        <v>4597</v>
      </c>
      <c r="F27" s="1707">
        <v>225</v>
      </c>
      <c r="G27" s="554">
        <f t="shared" si="1"/>
        <v>4.8944964107026319E-2</v>
      </c>
      <c r="H27" s="78"/>
    </row>
    <row r="28" spans="1:9" ht="14">
      <c r="A28" s="60">
        <v>2018</v>
      </c>
      <c r="B28" s="1706">
        <v>17026</v>
      </c>
      <c r="C28" s="1706">
        <v>1119</v>
      </c>
      <c r="D28" s="546">
        <f t="shared" si="0"/>
        <v>6.5723011864207675E-2</v>
      </c>
      <c r="E28" s="1706">
        <v>4498</v>
      </c>
      <c r="F28" s="1706">
        <v>229</v>
      </c>
      <c r="G28" s="548">
        <f t="shared" si="1"/>
        <v>5.0911516229435308E-2</v>
      </c>
      <c r="H28" s="78"/>
    </row>
    <row r="29" spans="1:9" ht="14">
      <c r="A29" s="73">
        <v>2019</v>
      </c>
      <c r="B29" s="1707">
        <v>16835</v>
      </c>
      <c r="C29" s="1707">
        <v>968</v>
      </c>
      <c r="D29" s="324">
        <f t="shared" si="0"/>
        <v>5.7499257499257501E-2</v>
      </c>
      <c r="E29" s="1707">
        <v>4457</v>
      </c>
      <c r="F29" s="1707">
        <v>155</v>
      </c>
      <c r="G29" s="554">
        <f t="shared" si="1"/>
        <v>3.4776755665245684E-2</v>
      </c>
      <c r="H29" s="78"/>
    </row>
    <row r="30" spans="1:9" ht="14">
      <c r="A30" s="562">
        <v>2020</v>
      </c>
      <c r="B30" s="1706">
        <v>15807</v>
      </c>
      <c r="C30" s="1706">
        <v>998</v>
      </c>
      <c r="D30" s="546">
        <f t="shared" si="0"/>
        <v>6.3136585057253114E-2</v>
      </c>
      <c r="E30" s="1706">
        <v>4202</v>
      </c>
      <c r="F30" s="1706">
        <v>200</v>
      </c>
      <c r="G30" s="1798">
        <f t="shared" si="1"/>
        <v>4.7596382674916705E-2</v>
      </c>
      <c r="H30" s="78"/>
    </row>
    <row r="31" spans="1:9" ht="14">
      <c r="A31" s="1806">
        <v>2021</v>
      </c>
      <c r="B31" s="1707">
        <v>15637</v>
      </c>
      <c r="C31" s="1707">
        <v>960</v>
      </c>
      <c r="D31" s="551">
        <f t="shared" si="0"/>
        <v>6.1392850290976533E-2</v>
      </c>
      <c r="E31" s="1707">
        <v>4393</v>
      </c>
      <c r="F31" s="1707">
        <v>208</v>
      </c>
      <c r="G31" s="1822">
        <f t="shared" si="1"/>
        <v>4.7348053721830187E-2</v>
      </c>
      <c r="H31" s="78"/>
    </row>
    <row r="32" spans="1:9" ht="41.5" customHeight="1">
      <c r="A32" s="2646" t="s">
        <v>36</v>
      </c>
      <c r="B32" s="2647"/>
      <c r="C32" s="2647"/>
      <c r="D32" s="2647"/>
      <c r="E32" s="2647"/>
      <c r="F32" s="2647"/>
      <c r="G32" s="2648"/>
    </row>
    <row r="33" spans="1:7">
      <c r="A33" s="62"/>
      <c r="B33" s="45"/>
      <c r="C33" s="45"/>
      <c r="D33" s="45"/>
      <c r="E33" s="45"/>
      <c r="F33" s="45"/>
      <c r="G33" s="45"/>
    </row>
    <row r="34" spans="1:7" ht="31.5" customHeight="1">
      <c r="A34" s="2464" t="s">
        <v>87</v>
      </c>
      <c r="B34" s="2464"/>
      <c r="C34" s="2464"/>
      <c r="D34" s="2464"/>
      <c r="E34" s="2464"/>
      <c r="F34" s="2464"/>
      <c r="G34" s="2464"/>
    </row>
  </sheetData>
  <mergeCells count="11">
    <mergeCell ref="A34:G34"/>
    <mergeCell ref="A1:G1"/>
    <mergeCell ref="A3:A5"/>
    <mergeCell ref="B3:G3"/>
    <mergeCell ref="B4:D4"/>
    <mergeCell ref="E4:G4"/>
    <mergeCell ref="A21:A23"/>
    <mergeCell ref="B21:G21"/>
    <mergeCell ref="B22:D22"/>
    <mergeCell ref="E22:G22"/>
    <mergeCell ref="A32:G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1DFF7-7500-4109-83DB-24EF0DDCFEB9}">
  <dimension ref="A1:AG36"/>
  <sheetViews>
    <sheetView topLeftCell="T1" workbookViewId="0">
      <selection activeCell="T1" sqref="A1:XFD1048576"/>
    </sheetView>
  </sheetViews>
  <sheetFormatPr defaultColWidth="9" defaultRowHeight="14"/>
  <cols>
    <col min="1" max="1" width="12.58203125" style="63" customWidth="1"/>
    <col min="2" max="31" width="10.58203125" style="45" customWidth="1"/>
    <col min="32" max="32" width="9" style="45"/>
    <col min="33" max="33" width="9" style="54"/>
    <col min="34" max="16384" width="9" style="45"/>
  </cols>
  <sheetData>
    <row r="1" spans="1:33" ht="25">
      <c r="A1" s="2453" t="s">
        <v>1489</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44"/>
    </row>
    <row r="3" spans="1:33" ht="20">
      <c r="A3" s="2644" t="s">
        <v>79</v>
      </c>
      <c r="B3" s="2631" t="s">
        <v>252</v>
      </c>
      <c r="C3" s="2631"/>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40"/>
      <c r="AG3" s="29"/>
    </row>
    <row r="4" spans="1:33" ht="20">
      <c r="A4" s="2644"/>
      <c r="B4" s="2530" t="s">
        <v>1490</v>
      </c>
      <c r="C4" s="2633"/>
      <c r="D4" s="2674"/>
      <c r="E4" s="2632" t="s">
        <v>85</v>
      </c>
      <c r="F4" s="2633"/>
      <c r="G4" s="2633"/>
      <c r="H4" s="2632" t="s">
        <v>169</v>
      </c>
      <c r="I4" s="2633"/>
      <c r="J4" s="2633"/>
      <c r="K4" s="2632" t="s">
        <v>170</v>
      </c>
      <c r="L4" s="2633"/>
      <c r="M4" s="2633"/>
      <c r="N4" s="2632" t="s">
        <v>171</v>
      </c>
      <c r="O4" s="2633"/>
      <c r="P4" s="2633"/>
      <c r="Q4" s="2513" t="s">
        <v>93</v>
      </c>
      <c r="R4" s="2514"/>
      <c r="S4" s="2675"/>
      <c r="T4" s="2513" t="s">
        <v>94</v>
      </c>
      <c r="U4" s="2514"/>
      <c r="V4" s="2514"/>
      <c r="W4" s="2513" t="s">
        <v>95</v>
      </c>
      <c r="X4" s="2514"/>
      <c r="Y4" s="2514"/>
      <c r="Z4" s="2513" t="s">
        <v>96</v>
      </c>
      <c r="AA4" s="2514"/>
      <c r="AB4" s="2514"/>
      <c r="AC4" s="2632" t="s">
        <v>97</v>
      </c>
      <c r="AD4" s="2633"/>
      <c r="AE4" s="2634"/>
      <c r="AF4" s="40"/>
      <c r="AG4" s="29"/>
    </row>
    <row r="5" spans="1:33" s="66" customFormat="1" ht="41" customHeight="1">
      <c r="A5" s="2645"/>
      <c r="B5" s="462" t="s">
        <v>253</v>
      </c>
      <c r="C5" s="563" t="s">
        <v>306</v>
      </c>
      <c r="D5" s="563" t="s">
        <v>86</v>
      </c>
      <c r="E5" s="46" t="s">
        <v>253</v>
      </c>
      <c r="F5" s="563" t="s">
        <v>306</v>
      </c>
      <c r="G5" s="563" t="s">
        <v>86</v>
      </c>
      <c r="H5" s="46" t="s">
        <v>253</v>
      </c>
      <c r="I5" s="563" t="s">
        <v>306</v>
      </c>
      <c r="J5" s="563" t="s">
        <v>86</v>
      </c>
      <c r="K5" s="46" t="s">
        <v>253</v>
      </c>
      <c r="L5" s="563" t="s">
        <v>306</v>
      </c>
      <c r="M5" s="563" t="s">
        <v>86</v>
      </c>
      <c r="N5" s="46" t="s">
        <v>253</v>
      </c>
      <c r="O5" s="563" t="s">
        <v>306</v>
      </c>
      <c r="P5" s="563" t="s">
        <v>86</v>
      </c>
      <c r="Q5" s="46" t="s">
        <v>253</v>
      </c>
      <c r="R5" s="563" t="s">
        <v>306</v>
      </c>
      <c r="S5" s="563" t="s">
        <v>86</v>
      </c>
      <c r="T5" s="46" t="s">
        <v>253</v>
      </c>
      <c r="U5" s="563" t="s">
        <v>306</v>
      </c>
      <c r="V5" s="271" t="s">
        <v>86</v>
      </c>
      <c r="W5" s="46" t="s">
        <v>253</v>
      </c>
      <c r="X5" s="563" t="s">
        <v>306</v>
      </c>
      <c r="Y5" s="271" t="s">
        <v>86</v>
      </c>
      <c r="Z5" s="46" t="s">
        <v>253</v>
      </c>
      <c r="AA5" s="563" t="s">
        <v>306</v>
      </c>
      <c r="AB5" s="271" t="s">
        <v>86</v>
      </c>
      <c r="AC5" s="46" t="s">
        <v>253</v>
      </c>
      <c r="AD5" s="563" t="s">
        <v>306</v>
      </c>
      <c r="AE5" s="272" t="s">
        <v>86</v>
      </c>
      <c r="AG5" s="49"/>
    </row>
    <row r="6" spans="1:33" s="321" customFormat="1">
      <c r="A6" s="317">
        <v>2000</v>
      </c>
      <c r="B6" s="620">
        <v>3782</v>
      </c>
      <c r="C6" s="425">
        <v>236</v>
      </c>
      <c r="D6" s="621">
        <f>C6/B6</f>
        <v>6.2400846113167638E-2</v>
      </c>
      <c r="E6" s="620">
        <v>4717</v>
      </c>
      <c r="F6" s="425">
        <v>385</v>
      </c>
      <c r="G6" s="573">
        <f>F6/E6</f>
        <v>8.1619673521305919E-2</v>
      </c>
      <c r="H6" s="620">
        <v>672</v>
      </c>
      <c r="I6" s="425">
        <v>42</v>
      </c>
      <c r="J6" s="621">
        <f>I6/H6</f>
        <v>6.25E-2</v>
      </c>
      <c r="K6" s="620">
        <v>3509</v>
      </c>
      <c r="L6" s="425">
        <v>307</v>
      </c>
      <c r="M6" s="621">
        <f>L6/K6</f>
        <v>8.7489313194642343E-2</v>
      </c>
      <c r="N6" s="620">
        <v>2148</v>
      </c>
      <c r="O6" s="425">
        <v>169</v>
      </c>
      <c r="P6" s="621">
        <f>O6/N6</f>
        <v>7.8677839851024209E-2</v>
      </c>
      <c r="Q6" s="620">
        <v>474</v>
      </c>
      <c r="R6" s="425">
        <v>41</v>
      </c>
      <c r="S6" s="621">
        <f>R6/Q6</f>
        <v>8.6497890295358648E-2</v>
      </c>
      <c r="T6" s="620">
        <v>189</v>
      </c>
      <c r="U6" s="425">
        <v>11</v>
      </c>
      <c r="V6" s="621">
        <f>U6/T6</f>
        <v>5.8201058201058198E-2</v>
      </c>
      <c r="W6" s="620">
        <v>695</v>
      </c>
      <c r="X6" s="425">
        <v>44</v>
      </c>
      <c r="Y6" s="621">
        <f>X6/W6</f>
        <v>6.3309352517985612E-2</v>
      </c>
      <c r="Z6" s="620">
        <v>1184</v>
      </c>
      <c r="AA6" s="425">
        <v>88</v>
      </c>
      <c r="AB6" s="621">
        <f>AA6/Z6</f>
        <v>7.4324324324324328E-2</v>
      </c>
      <c r="AC6" s="620">
        <v>254</v>
      </c>
      <c r="AD6" s="425">
        <v>19</v>
      </c>
      <c r="AE6" s="622">
        <f>AD6/AC6</f>
        <v>7.4803149606299218E-2</v>
      </c>
      <c r="AG6" s="320"/>
    </row>
    <row r="7" spans="1:33" s="321" customFormat="1">
      <c r="A7" s="322">
        <v>2001</v>
      </c>
      <c r="B7" s="623">
        <v>3573</v>
      </c>
      <c r="C7" s="436">
        <v>242</v>
      </c>
      <c r="D7" s="624">
        <f t="shared" ref="D7:D30" si="0">C7/B7</f>
        <v>6.773019871256647E-2</v>
      </c>
      <c r="E7" s="623">
        <v>4619</v>
      </c>
      <c r="F7" s="436">
        <v>425</v>
      </c>
      <c r="G7" s="574">
        <f t="shared" ref="G7:G32" si="1">F7/E7</f>
        <v>9.2011257848019057E-2</v>
      </c>
      <c r="H7" s="623">
        <v>607</v>
      </c>
      <c r="I7" s="436">
        <v>42</v>
      </c>
      <c r="J7" s="624">
        <f t="shared" ref="J7:J32" si="2">I7/H7</f>
        <v>6.919275123558484E-2</v>
      </c>
      <c r="K7" s="623">
        <v>3391</v>
      </c>
      <c r="L7" s="436">
        <v>323</v>
      </c>
      <c r="M7" s="624">
        <f t="shared" ref="M7:M32" si="3">L7/K7</f>
        <v>9.5252138012385731E-2</v>
      </c>
      <c r="N7" s="623">
        <v>2173</v>
      </c>
      <c r="O7" s="436">
        <v>206</v>
      </c>
      <c r="P7" s="624">
        <f t="shared" ref="P7:P32" si="4">O7/N7</f>
        <v>9.4799815922687533E-2</v>
      </c>
      <c r="Q7" s="623">
        <v>531</v>
      </c>
      <c r="R7" s="436">
        <v>49</v>
      </c>
      <c r="S7" s="624">
        <f t="shared" ref="S7:S32" si="5">R7/Q7</f>
        <v>9.2278719397363471E-2</v>
      </c>
      <c r="T7" s="623">
        <v>187</v>
      </c>
      <c r="U7" s="436">
        <v>14</v>
      </c>
      <c r="V7" s="624">
        <f t="shared" ref="V7:V32" si="6">U7/T7</f>
        <v>7.4866310160427801E-2</v>
      </c>
      <c r="W7" s="623">
        <v>588</v>
      </c>
      <c r="X7" s="436">
        <v>51</v>
      </c>
      <c r="Y7" s="624">
        <f t="shared" ref="Y7:Y32" si="7">X7/W7</f>
        <v>8.673469387755102E-2</v>
      </c>
      <c r="Z7" s="623">
        <v>1198</v>
      </c>
      <c r="AA7" s="436">
        <v>112</v>
      </c>
      <c r="AB7" s="624">
        <f t="shared" ref="AB7:AB32" si="8">AA7/Z7</f>
        <v>9.3489148580968282E-2</v>
      </c>
      <c r="AC7" s="623">
        <v>238</v>
      </c>
      <c r="AD7" s="436">
        <v>17</v>
      </c>
      <c r="AE7" s="625">
        <f t="shared" ref="AE7:AE32" si="9">AD7/AC7</f>
        <v>7.1428571428571425E-2</v>
      </c>
      <c r="AG7" s="320"/>
    </row>
    <row r="8" spans="1:33" s="321" customFormat="1">
      <c r="A8" s="317">
        <v>2002</v>
      </c>
      <c r="B8" s="620">
        <v>3636</v>
      </c>
      <c r="C8" s="425">
        <v>278</v>
      </c>
      <c r="D8" s="621">
        <f t="shared" si="0"/>
        <v>7.6457645764576462E-2</v>
      </c>
      <c r="E8" s="620">
        <v>4750</v>
      </c>
      <c r="F8" s="425">
        <v>458</v>
      </c>
      <c r="G8" s="573">
        <f t="shared" si="1"/>
        <v>9.6421052631578949E-2</v>
      </c>
      <c r="H8" s="620">
        <v>597</v>
      </c>
      <c r="I8" s="425">
        <v>62</v>
      </c>
      <c r="J8" s="621">
        <f t="shared" si="2"/>
        <v>0.10385259631490787</v>
      </c>
      <c r="K8" s="620">
        <v>3456</v>
      </c>
      <c r="L8" s="425">
        <v>385</v>
      </c>
      <c r="M8" s="621">
        <f t="shared" si="3"/>
        <v>0.11140046296296297</v>
      </c>
      <c r="N8" s="620">
        <v>2187</v>
      </c>
      <c r="O8" s="425">
        <v>202</v>
      </c>
      <c r="P8" s="621">
        <f t="shared" si="4"/>
        <v>9.2363968907178781E-2</v>
      </c>
      <c r="Q8" s="620">
        <v>473</v>
      </c>
      <c r="R8" s="425">
        <v>35</v>
      </c>
      <c r="S8" s="621">
        <f t="shared" si="5"/>
        <v>7.399577167019028E-2</v>
      </c>
      <c r="T8" s="620">
        <v>175</v>
      </c>
      <c r="U8" s="425">
        <v>10</v>
      </c>
      <c r="V8" s="621">
        <f t="shared" si="6"/>
        <v>5.7142857142857141E-2</v>
      </c>
      <c r="W8" s="620">
        <v>612</v>
      </c>
      <c r="X8" s="425">
        <v>58</v>
      </c>
      <c r="Y8" s="621">
        <f t="shared" si="7"/>
        <v>9.4771241830065356E-2</v>
      </c>
      <c r="Z8" s="620">
        <v>1278</v>
      </c>
      <c r="AA8" s="425">
        <v>106</v>
      </c>
      <c r="AB8" s="621">
        <f t="shared" si="8"/>
        <v>8.2942097026604072E-2</v>
      </c>
      <c r="AC8" s="620">
        <v>320</v>
      </c>
      <c r="AD8" s="425">
        <v>28</v>
      </c>
      <c r="AE8" s="622">
        <f t="shared" si="9"/>
        <v>8.7499999999999994E-2</v>
      </c>
      <c r="AG8" s="320"/>
    </row>
    <row r="9" spans="1:33" s="321" customFormat="1">
      <c r="A9" s="322">
        <v>2003</v>
      </c>
      <c r="B9" s="623">
        <v>3751</v>
      </c>
      <c r="C9" s="436">
        <v>300</v>
      </c>
      <c r="D9" s="624">
        <f t="shared" si="0"/>
        <v>7.9978672354038924E-2</v>
      </c>
      <c r="E9" s="623">
        <v>4879</v>
      </c>
      <c r="F9" s="436">
        <v>476</v>
      </c>
      <c r="G9" s="574">
        <f t="shared" si="1"/>
        <v>9.7560975609756101E-2</v>
      </c>
      <c r="H9" s="623">
        <v>613</v>
      </c>
      <c r="I9" s="436">
        <v>50</v>
      </c>
      <c r="J9" s="624">
        <f t="shared" si="2"/>
        <v>8.1566068515497553E-2</v>
      </c>
      <c r="K9" s="623">
        <v>3498</v>
      </c>
      <c r="L9" s="436">
        <v>355</v>
      </c>
      <c r="M9" s="624">
        <f t="shared" si="3"/>
        <v>0.1014865637507147</v>
      </c>
      <c r="N9" s="623">
        <v>2214</v>
      </c>
      <c r="O9" s="436">
        <v>226</v>
      </c>
      <c r="P9" s="624">
        <f t="shared" si="4"/>
        <v>0.10207768744354111</v>
      </c>
      <c r="Q9" s="623">
        <v>486</v>
      </c>
      <c r="R9" s="436">
        <v>48</v>
      </c>
      <c r="S9" s="624">
        <f t="shared" si="5"/>
        <v>9.8765432098765427E-2</v>
      </c>
      <c r="T9" s="623">
        <v>225</v>
      </c>
      <c r="U9" s="436">
        <v>12</v>
      </c>
      <c r="V9" s="624">
        <f t="shared" si="6"/>
        <v>5.3333333333333337E-2</v>
      </c>
      <c r="W9" s="623">
        <v>693</v>
      </c>
      <c r="X9" s="436">
        <v>54</v>
      </c>
      <c r="Y9" s="624">
        <f t="shared" si="7"/>
        <v>7.792207792207792E-2</v>
      </c>
      <c r="Z9" s="623">
        <v>1390</v>
      </c>
      <c r="AA9" s="436">
        <v>130</v>
      </c>
      <c r="AB9" s="624">
        <f t="shared" si="8"/>
        <v>9.3525179856115109E-2</v>
      </c>
      <c r="AC9" s="623">
        <v>357</v>
      </c>
      <c r="AD9" s="436">
        <v>20</v>
      </c>
      <c r="AE9" s="625">
        <f t="shared" si="9"/>
        <v>5.6022408963585436E-2</v>
      </c>
      <c r="AG9" s="320"/>
    </row>
    <row r="10" spans="1:33" s="321" customFormat="1">
      <c r="A10" s="317">
        <v>2004</v>
      </c>
      <c r="B10" s="620">
        <v>3642</v>
      </c>
      <c r="C10" s="425">
        <v>248</v>
      </c>
      <c r="D10" s="621">
        <f t="shared" si="0"/>
        <v>6.8094453596924773E-2</v>
      </c>
      <c r="E10" s="620">
        <v>5032</v>
      </c>
      <c r="F10" s="425">
        <v>474</v>
      </c>
      <c r="G10" s="573">
        <f t="shared" si="1"/>
        <v>9.4197138314785378E-2</v>
      </c>
      <c r="H10" s="620">
        <v>670</v>
      </c>
      <c r="I10" s="425">
        <v>65</v>
      </c>
      <c r="J10" s="621">
        <f t="shared" si="2"/>
        <v>9.7014925373134331E-2</v>
      </c>
      <c r="K10" s="620">
        <v>3430</v>
      </c>
      <c r="L10" s="425">
        <v>384</v>
      </c>
      <c r="M10" s="621">
        <f t="shared" si="3"/>
        <v>0.1119533527696793</v>
      </c>
      <c r="N10" s="620">
        <v>2163</v>
      </c>
      <c r="O10" s="425">
        <v>206</v>
      </c>
      <c r="P10" s="621">
        <f t="shared" si="4"/>
        <v>9.5238095238095233E-2</v>
      </c>
      <c r="Q10" s="620">
        <v>506</v>
      </c>
      <c r="R10" s="425">
        <v>51</v>
      </c>
      <c r="S10" s="621">
        <f t="shared" si="5"/>
        <v>0.1007905138339921</v>
      </c>
      <c r="T10" s="620">
        <v>220</v>
      </c>
      <c r="U10" s="425">
        <v>14</v>
      </c>
      <c r="V10" s="621">
        <f t="shared" si="6"/>
        <v>6.363636363636363E-2</v>
      </c>
      <c r="W10" s="620">
        <v>678</v>
      </c>
      <c r="X10" s="425">
        <v>53</v>
      </c>
      <c r="Y10" s="621">
        <f t="shared" si="7"/>
        <v>7.8171091445427734E-2</v>
      </c>
      <c r="Z10" s="620">
        <v>1507</v>
      </c>
      <c r="AA10" s="425">
        <v>151</v>
      </c>
      <c r="AB10" s="621">
        <f t="shared" si="8"/>
        <v>0.10019907100199071</v>
      </c>
      <c r="AC10" s="620">
        <v>423</v>
      </c>
      <c r="AD10" s="425">
        <v>39</v>
      </c>
      <c r="AE10" s="622">
        <f t="shared" si="9"/>
        <v>9.2198581560283682E-2</v>
      </c>
      <c r="AG10" s="320"/>
    </row>
    <row r="11" spans="1:33" s="321" customFormat="1">
      <c r="A11" s="322">
        <v>2005</v>
      </c>
      <c r="B11" s="623">
        <v>3539</v>
      </c>
      <c r="C11" s="436">
        <v>276</v>
      </c>
      <c r="D11" s="624">
        <f t="shared" si="0"/>
        <v>7.7988132240745967E-2</v>
      </c>
      <c r="E11" s="623">
        <v>5073</v>
      </c>
      <c r="F11" s="436">
        <v>505</v>
      </c>
      <c r="G11" s="574">
        <f t="shared" si="1"/>
        <v>9.9546619357382224E-2</v>
      </c>
      <c r="H11" s="623">
        <v>596</v>
      </c>
      <c r="I11" s="436">
        <v>51</v>
      </c>
      <c r="J11" s="624">
        <f t="shared" si="2"/>
        <v>8.557046979865772E-2</v>
      </c>
      <c r="K11" s="623">
        <v>3325</v>
      </c>
      <c r="L11" s="436">
        <v>366</v>
      </c>
      <c r="M11" s="624">
        <f t="shared" si="3"/>
        <v>0.11007518796992481</v>
      </c>
      <c r="N11" s="623">
        <v>2092</v>
      </c>
      <c r="O11" s="436">
        <v>194</v>
      </c>
      <c r="P11" s="624">
        <f t="shared" si="4"/>
        <v>9.2734225621414909E-2</v>
      </c>
      <c r="Q11" s="623">
        <v>409</v>
      </c>
      <c r="R11" s="436">
        <v>34</v>
      </c>
      <c r="S11" s="624">
        <f t="shared" si="5"/>
        <v>8.3129584352078234E-2</v>
      </c>
      <c r="T11" s="623">
        <v>239</v>
      </c>
      <c r="U11" s="436">
        <v>19</v>
      </c>
      <c r="V11" s="624">
        <f t="shared" si="6"/>
        <v>7.9497907949790794E-2</v>
      </c>
      <c r="W11" s="623">
        <v>673</v>
      </c>
      <c r="X11" s="436">
        <v>61</v>
      </c>
      <c r="Y11" s="624">
        <f t="shared" si="7"/>
        <v>9.0638930163447248E-2</v>
      </c>
      <c r="Z11" s="623">
        <v>1571</v>
      </c>
      <c r="AA11" s="436">
        <v>142</v>
      </c>
      <c r="AB11" s="624">
        <f t="shared" si="8"/>
        <v>9.0388287714831317E-2</v>
      </c>
      <c r="AC11" s="623">
        <v>385</v>
      </c>
      <c r="AD11" s="436">
        <v>24</v>
      </c>
      <c r="AE11" s="625">
        <f t="shared" si="9"/>
        <v>6.2337662337662338E-2</v>
      </c>
      <c r="AG11" s="320"/>
    </row>
    <row r="12" spans="1:33" s="321" customFormat="1">
      <c r="A12" s="317">
        <v>2006</v>
      </c>
      <c r="B12" s="620">
        <v>4207</v>
      </c>
      <c r="C12" s="425">
        <v>291</v>
      </c>
      <c r="D12" s="621">
        <f t="shared" si="0"/>
        <v>6.9170430235322086E-2</v>
      </c>
      <c r="E12" s="620">
        <v>5177</v>
      </c>
      <c r="F12" s="425">
        <v>498</v>
      </c>
      <c r="G12" s="573">
        <f t="shared" si="1"/>
        <v>9.6194707359474593E-2</v>
      </c>
      <c r="H12" s="620">
        <v>613</v>
      </c>
      <c r="I12" s="425">
        <v>61</v>
      </c>
      <c r="J12" s="621">
        <f t="shared" si="2"/>
        <v>9.951060358890701E-2</v>
      </c>
      <c r="K12" s="620">
        <v>3478</v>
      </c>
      <c r="L12" s="425">
        <v>369</v>
      </c>
      <c r="M12" s="621">
        <f t="shared" si="3"/>
        <v>0.10609545715928695</v>
      </c>
      <c r="N12" s="620">
        <v>2129</v>
      </c>
      <c r="O12" s="425">
        <v>214</v>
      </c>
      <c r="P12" s="621">
        <f t="shared" si="4"/>
        <v>0.10051667449506811</v>
      </c>
      <c r="Q12" s="620">
        <v>530</v>
      </c>
      <c r="R12" s="425">
        <v>42</v>
      </c>
      <c r="S12" s="621">
        <f t="shared" si="5"/>
        <v>7.9245283018867921E-2</v>
      </c>
      <c r="T12" s="620">
        <v>240</v>
      </c>
      <c r="U12" s="425">
        <v>11</v>
      </c>
      <c r="V12" s="621">
        <f t="shared" si="6"/>
        <v>4.583333333333333E-2</v>
      </c>
      <c r="W12" s="620">
        <v>698</v>
      </c>
      <c r="X12" s="425">
        <v>51</v>
      </c>
      <c r="Y12" s="621">
        <f t="shared" si="7"/>
        <v>7.3065902578796568E-2</v>
      </c>
      <c r="Z12" s="620">
        <v>1598</v>
      </c>
      <c r="AA12" s="425">
        <v>153</v>
      </c>
      <c r="AB12" s="621">
        <f t="shared" si="8"/>
        <v>9.5744680851063829E-2</v>
      </c>
      <c r="AC12" s="620">
        <v>297</v>
      </c>
      <c r="AD12" s="425">
        <v>22</v>
      </c>
      <c r="AE12" s="622">
        <f t="shared" si="9"/>
        <v>7.407407407407407E-2</v>
      </c>
      <c r="AG12" s="320"/>
    </row>
    <row r="13" spans="1:33" s="321" customFormat="1">
      <c r="A13" s="322">
        <v>2007</v>
      </c>
      <c r="B13" s="623">
        <v>4109</v>
      </c>
      <c r="C13" s="436">
        <v>279</v>
      </c>
      <c r="D13" s="624">
        <f t="shared" si="0"/>
        <v>6.7899732294962281E-2</v>
      </c>
      <c r="E13" s="623">
        <v>5285</v>
      </c>
      <c r="F13" s="436">
        <v>517</v>
      </c>
      <c r="G13" s="574">
        <f t="shared" si="1"/>
        <v>9.7824030274361401E-2</v>
      </c>
      <c r="H13" s="623">
        <v>662</v>
      </c>
      <c r="I13" s="436">
        <v>67</v>
      </c>
      <c r="J13" s="624">
        <f t="shared" si="2"/>
        <v>0.10120845921450151</v>
      </c>
      <c r="K13" s="623">
        <v>3531</v>
      </c>
      <c r="L13" s="436">
        <v>384</v>
      </c>
      <c r="M13" s="624">
        <f t="shared" si="3"/>
        <v>0.10875106202209006</v>
      </c>
      <c r="N13" s="623">
        <v>2095</v>
      </c>
      <c r="O13" s="436">
        <v>211</v>
      </c>
      <c r="P13" s="624">
        <f t="shared" si="4"/>
        <v>0.10071599045346062</v>
      </c>
      <c r="Q13" s="623">
        <v>434</v>
      </c>
      <c r="R13" s="436">
        <v>37</v>
      </c>
      <c r="S13" s="624">
        <f t="shared" si="5"/>
        <v>8.5253456221198162E-2</v>
      </c>
      <c r="T13" s="623">
        <v>279</v>
      </c>
      <c r="U13" s="436">
        <v>14</v>
      </c>
      <c r="V13" s="624">
        <f t="shared" si="6"/>
        <v>5.0179211469534052E-2</v>
      </c>
      <c r="W13" s="623">
        <v>711</v>
      </c>
      <c r="X13" s="436">
        <v>58</v>
      </c>
      <c r="Y13" s="624">
        <f t="shared" si="7"/>
        <v>8.1575246132208151E-2</v>
      </c>
      <c r="Z13" s="623">
        <v>1750</v>
      </c>
      <c r="AA13" s="436">
        <v>161</v>
      </c>
      <c r="AB13" s="624">
        <f t="shared" si="8"/>
        <v>9.1999999999999998E-2</v>
      </c>
      <c r="AC13" s="623">
        <v>278</v>
      </c>
      <c r="AD13" s="436">
        <v>16</v>
      </c>
      <c r="AE13" s="625">
        <f t="shared" si="9"/>
        <v>5.7553956834532377E-2</v>
      </c>
      <c r="AG13" s="320"/>
    </row>
    <row r="14" spans="1:33" s="321" customFormat="1">
      <c r="A14" s="317">
        <v>2008</v>
      </c>
      <c r="B14" s="620">
        <v>4314</v>
      </c>
      <c r="C14" s="425">
        <v>320</v>
      </c>
      <c r="D14" s="621">
        <f t="shared" si="0"/>
        <v>7.4177097821047755E-2</v>
      </c>
      <c r="E14" s="620">
        <v>5374</v>
      </c>
      <c r="F14" s="425">
        <v>457</v>
      </c>
      <c r="G14" s="573">
        <f t="shared" si="1"/>
        <v>8.5039077037588395E-2</v>
      </c>
      <c r="H14" s="620">
        <v>624</v>
      </c>
      <c r="I14" s="425">
        <v>49</v>
      </c>
      <c r="J14" s="621">
        <f t="shared" si="2"/>
        <v>7.8525641025641024E-2</v>
      </c>
      <c r="K14" s="620">
        <v>3600</v>
      </c>
      <c r="L14" s="425">
        <v>435</v>
      </c>
      <c r="M14" s="621">
        <f t="shared" si="3"/>
        <v>0.12083333333333333</v>
      </c>
      <c r="N14" s="620">
        <v>1968</v>
      </c>
      <c r="O14" s="425">
        <v>190</v>
      </c>
      <c r="P14" s="621">
        <f t="shared" si="4"/>
        <v>9.6544715447154469E-2</v>
      </c>
      <c r="Q14" s="620">
        <v>479</v>
      </c>
      <c r="R14" s="425">
        <v>53</v>
      </c>
      <c r="S14" s="621">
        <f t="shared" si="5"/>
        <v>0.11064718162839249</v>
      </c>
      <c r="T14" s="620">
        <v>270</v>
      </c>
      <c r="U14" s="425">
        <v>20</v>
      </c>
      <c r="V14" s="621">
        <f t="shared" si="6"/>
        <v>7.407407407407407E-2</v>
      </c>
      <c r="W14" s="620">
        <v>689</v>
      </c>
      <c r="X14" s="425">
        <v>43</v>
      </c>
      <c r="Y14" s="621">
        <f t="shared" si="7"/>
        <v>6.2409288824383166E-2</v>
      </c>
      <c r="Z14" s="620">
        <v>1803</v>
      </c>
      <c r="AA14" s="425">
        <v>179</v>
      </c>
      <c r="AB14" s="621">
        <f t="shared" si="8"/>
        <v>9.9278979478646695E-2</v>
      </c>
      <c r="AC14" s="620">
        <v>311</v>
      </c>
      <c r="AD14" s="425">
        <v>29</v>
      </c>
      <c r="AE14" s="622">
        <f t="shared" si="9"/>
        <v>9.3247588424437297E-2</v>
      </c>
      <c r="AG14" s="320"/>
    </row>
    <row r="15" spans="1:33" s="321" customFormat="1">
      <c r="A15" s="322">
        <v>2009</v>
      </c>
      <c r="B15" s="623">
        <v>4183</v>
      </c>
      <c r="C15" s="436">
        <v>327</v>
      </c>
      <c r="D15" s="624">
        <f t="shared" si="0"/>
        <v>7.8173559646186941E-2</v>
      </c>
      <c r="E15" s="623">
        <v>5371</v>
      </c>
      <c r="F15" s="436">
        <v>521</v>
      </c>
      <c r="G15" s="574">
        <f t="shared" si="1"/>
        <v>9.7002420405883444E-2</v>
      </c>
      <c r="H15" s="623">
        <v>655</v>
      </c>
      <c r="I15" s="436">
        <v>70</v>
      </c>
      <c r="J15" s="624">
        <f t="shared" si="2"/>
        <v>0.10687022900763359</v>
      </c>
      <c r="K15" s="623">
        <v>3349</v>
      </c>
      <c r="L15" s="436">
        <v>393</v>
      </c>
      <c r="M15" s="624">
        <f t="shared" si="3"/>
        <v>0.11734846222753061</v>
      </c>
      <c r="N15" s="623">
        <v>1891</v>
      </c>
      <c r="O15" s="436">
        <v>162</v>
      </c>
      <c r="P15" s="624">
        <f t="shared" si="4"/>
        <v>8.5668958223162353E-2</v>
      </c>
      <c r="Q15" s="623">
        <v>423</v>
      </c>
      <c r="R15" s="436">
        <v>46</v>
      </c>
      <c r="S15" s="624">
        <f t="shared" si="5"/>
        <v>0.10874704491725769</v>
      </c>
      <c r="T15" s="623">
        <v>289</v>
      </c>
      <c r="U15" s="436">
        <v>26</v>
      </c>
      <c r="V15" s="624">
        <f t="shared" si="6"/>
        <v>8.9965397923875437E-2</v>
      </c>
      <c r="W15" s="623">
        <v>666</v>
      </c>
      <c r="X15" s="436">
        <v>57</v>
      </c>
      <c r="Y15" s="624">
        <f t="shared" si="7"/>
        <v>8.5585585585585586E-2</v>
      </c>
      <c r="Z15" s="623">
        <v>1781</v>
      </c>
      <c r="AA15" s="436">
        <v>165</v>
      </c>
      <c r="AB15" s="624">
        <f t="shared" si="8"/>
        <v>9.2644581695676589E-2</v>
      </c>
      <c r="AC15" s="623">
        <v>255</v>
      </c>
      <c r="AD15" s="436">
        <v>27</v>
      </c>
      <c r="AE15" s="625">
        <f t="shared" si="9"/>
        <v>0.10588235294117647</v>
      </c>
      <c r="AG15" s="320"/>
    </row>
    <row r="16" spans="1:33" s="321" customFormat="1">
      <c r="A16" s="317">
        <v>2010</v>
      </c>
      <c r="B16" s="75">
        <v>4339</v>
      </c>
      <c r="C16" s="425">
        <v>293</v>
      </c>
      <c r="D16" s="621">
        <f t="shared" si="0"/>
        <v>6.7527079972343862E-2</v>
      </c>
      <c r="E16" s="75">
        <v>5110</v>
      </c>
      <c r="F16" s="425">
        <v>468</v>
      </c>
      <c r="G16" s="573">
        <f t="shared" si="1"/>
        <v>9.1585127201565558E-2</v>
      </c>
      <c r="H16" s="75">
        <v>860</v>
      </c>
      <c r="I16" s="425">
        <v>82</v>
      </c>
      <c r="J16" s="621">
        <f t="shared" si="2"/>
        <v>9.5348837209302331E-2</v>
      </c>
      <c r="K16" s="75">
        <v>3260</v>
      </c>
      <c r="L16" s="425">
        <v>369</v>
      </c>
      <c r="M16" s="621">
        <f t="shared" si="3"/>
        <v>0.11319018404907975</v>
      </c>
      <c r="N16" s="75">
        <v>1812</v>
      </c>
      <c r="O16" s="425">
        <v>164</v>
      </c>
      <c r="P16" s="621">
        <f t="shared" si="4"/>
        <v>9.0507726269315678E-2</v>
      </c>
      <c r="Q16" s="75">
        <v>529</v>
      </c>
      <c r="R16" s="425">
        <v>54</v>
      </c>
      <c r="S16" s="621">
        <f t="shared" si="5"/>
        <v>0.10207939508506617</v>
      </c>
      <c r="T16" s="75">
        <v>258</v>
      </c>
      <c r="U16" s="425">
        <v>21</v>
      </c>
      <c r="V16" s="621">
        <f t="shared" si="6"/>
        <v>8.1395348837209308E-2</v>
      </c>
      <c r="W16" s="75">
        <v>677</v>
      </c>
      <c r="X16" s="425">
        <v>54</v>
      </c>
      <c r="Y16" s="621">
        <f t="shared" si="7"/>
        <v>7.9763663220088626E-2</v>
      </c>
      <c r="Z16" s="75">
        <v>1816</v>
      </c>
      <c r="AA16" s="425">
        <v>158</v>
      </c>
      <c r="AB16" s="621">
        <f t="shared" si="8"/>
        <v>8.7004405286343608E-2</v>
      </c>
      <c r="AC16" s="75">
        <v>269</v>
      </c>
      <c r="AD16" s="425">
        <v>33</v>
      </c>
      <c r="AE16" s="622">
        <f t="shared" si="9"/>
        <v>0.12267657992565056</v>
      </c>
      <c r="AG16" s="320"/>
    </row>
    <row r="17" spans="1:33" s="321" customFormat="1">
      <c r="A17" s="322">
        <v>2011</v>
      </c>
      <c r="B17" s="335">
        <v>4523</v>
      </c>
      <c r="C17" s="436">
        <v>329</v>
      </c>
      <c r="D17" s="624">
        <f t="shared" si="0"/>
        <v>7.2739332301569759E-2</v>
      </c>
      <c r="E17" s="335">
        <v>5122</v>
      </c>
      <c r="F17" s="436">
        <v>454</v>
      </c>
      <c r="G17" s="574">
        <f t="shared" si="1"/>
        <v>8.86372510737993E-2</v>
      </c>
      <c r="H17" s="335">
        <v>778</v>
      </c>
      <c r="I17" s="436">
        <v>69</v>
      </c>
      <c r="J17" s="624">
        <f t="shared" si="2"/>
        <v>8.8688946015424167E-2</v>
      </c>
      <c r="K17" s="335">
        <v>3272</v>
      </c>
      <c r="L17" s="436">
        <v>345</v>
      </c>
      <c r="M17" s="624">
        <f t="shared" si="3"/>
        <v>0.105440097799511</v>
      </c>
      <c r="N17" s="335">
        <v>1767</v>
      </c>
      <c r="O17" s="436">
        <v>154</v>
      </c>
      <c r="P17" s="624">
        <f t="shared" si="4"/>
        <v>8.7153367289190722E-2</v>
      </c>
      <c r="Q17" s="335">
        <v>539</v>
      </c>
      <c r="R17" s="436">
        <v>43</v>
      </c>
      <c r="S17" s="624">
        <f t="shared" si="5"/>
        <v>7.9777365491651209E-2</v>
      </c>
      <c r="T17" s="335">
        <v>254</v>
      </c>
      <c r="U17" s="436">
        <v>17</v>
      </c>
      <c r="V17" s="624">
        <f t="shared" si="6"/>
        <v>6.6929133858267723E-2</v>
      </c>
      <c r="W17" s="335">
        <v>667</v>
      </c>
      <c r="X17" s="436">
        <v>47</v>
      </c>
      <c r="Y17" s="624">
        <f t="shared" si="7"/>
        <v>7.0464767616191901E-2</v>
      </c>
      <c r="Z17" s="335">
        <v>1751</v>
      </c>
      <c r="AA17" s="436">
        <v>144</v>
      </c>
      <c r="AB17" s="624">
        <f t="shared" si="8"/>
        <v>8.223872073101085E-2</v>
      </c>
      <c r="AC17" s="335">
        <v>286</v>
      </c>
      <c r="AD17" s="436">
        <v>14</v>
      </c>
      <c r="AE17" s="625">
        <f t="shared" si="9"/>
        <v>4.8951048951048952E-2</v>
      </c>
      <c r="AG17" s="320"/>
    </row>
    <row r="18" spans="1:33" s="321" customFormat="1">
      <c r="A18" s="317">
        <v>2012</v>
      </c>
      <c r="B18" s="75">
        <v>4318</v>
      </c>
      <c r="C18" s="425">
        <v>287</v>
      </c>
      <c r="D18" s="621">
        <f t="shared" si="0"/>
        <v>6.6465956461324693E-2</v>
      </c>
      <c r="E18" s="75">
        <v>5036</v>
      </c>
      <c r="F18" s="425">
        <v>441</v>
      </c>
      <c r="G18" s="573">
        <f t="shared" si="1"/>
        <v>8.756949960285941E-2</v>
      </c>
      <c r="H18" s="75">
        <v>880</v>
      </c>
      <c r="I18" s="425">
        <v>69</v>
      </c>
      <c r="J18" s="621">
        <f t="shared" si="2"/>
        <v>7.8409090909090914E-2</v>
      </c>
      <c r="K18" s="75">
        <v>3317</v>
      </c>
      <c r="L18" s="425">
        <v>363</v>
      </c>
      <c r="M18" s="621">
        <f t="shared" si="3"/>
        <v>0.10943623756406391</v>
      </c>
      <c r="N18" s="75">
        <v>1743</v>
      </c>
      <c r="O18" s="425">
        <v>137</v>
      </c>
      <c r="P18" s="621">
        <f t="shared" si="4"/>
        <v>7.8600114744693056E-2</v>
      </c>
      <c r="Q18" s="75">
        <v>507</v>
      </c>
      <c r="R18" s="425">
        <v>48</v>
      </c>
      <c r="S18" s="621">
        <f t="shared" si="5"/>
        <v>9.4674556213017749E-2</v>
      </c>
      <c r="T18" s="75">
        <v>240</v>
      </c>
      <c r="U18" s="425">
        <v>26</v>
      </c>
      <c r="V18" s="621">
        <f t="shared" si="6"/>
        <v>0.10833333333333334</v>
      </c>
      <c r="W18" s="75">
        <v>739</v>
      </c>
      <c r="X18" s="425">
        <v>58</v>
      </c>
      <c r="Y18" s="621">
        <f t="shared" si="7"/>
        <v>7.8484438430311235E-2</v>
      </c>
      <c r="Z18" s="75">
        <v>1874</v>
      </c>
      <c r="AA18" s="425">
        <v>178</v>
      </c>
      <c r="AB18" s="621">
        <f t="shared" si="8"/>
        <v>9.4983991462113129E-2</v>
      </c>
      <c r="AC18" s="75">
        <v>318</v>
      </c>
      <c r="AD18" s="425">
        <v>26</v>
      </c>
      <c r="AE18" s="622">
        <f t="shared" si="9"/>
        <v>8.1761006289308172E-2</v>
      </c>
      <c r="AG18" s="320"/>
    </row>
    <row r="19" spans="1:33" s="321" customFormat="1" ht="14.5" thickBot="1">
      <c r="A19" s="626">
        <v>2013</v>
      </c>
      <c r="B19" s="627">
        <v>4520</v>
      </c>
      <c r="C19" s="628">
        <v>322</v>
      </c>
      <c r="D19" s="629">
        <f t="shared" si="0"/>
        <v>7.1238938053097348E-2</v>
      </c>
      <c r="E19" s="630">
        <v>5066</v>
      </c>
      <c r="F19" s="628">
        <v>456</v>
      </c>
      <c r="G19" s="576">
        <f t="shared" si="1"/>
        <v>9.0011843663639957E-2</v>
      </c>
      <c r="H19" s="630">
        <v>846</v>
      </c>
      <c r="I19" s="628">
        <v>81</v>
      </c>
      <c r="J19" s="629">
        <f t="shared" si="2"/>
        <v>9.5744680851063829E-2</v>
      </c>
      <c r="K19" s="630">
        <v>3203</v>
      </c>
      <c r="L19" s="628">
        <v>333</v>
      </c>
      <c r="M19" s="629">
        <f t="shared" si="3"/>
        <v>0.10396503278176709</v>
      </c>
      <c r="N19" s="630">
        <v>1613</v>
      </c>
      <c r="O19" s="628">
        <v>109</v>
      </c>
      <c r="P19" s="629">
        <f t="shared" si="4"/>
        <v>6.7575945443273402E-2</v>
      </c>
      <c r="Q19" s="630">
        <v>567</v>
      </c>
      <c r="R19" s="628">
        <v>71</v>
      </c>
      <c r="S19" s="629">
        <f t="shared" si="5"/>
        <v>0.12522045855379188</v>
      </c>
      <c r="T19" s="630">
        <v>228</v>
      </c>
      <c r="U19" s="628">
        <v>17</v>
      </c>
      <c r="V19" s="629">
        <f t="shared" si="6"/>
        <v>7.4561403508771926E-2</v>
      </c>
      <c r="W19" s="630">
        <v>695</v>
      </c>
      <c r="X19" s="628">
        <v>49</v>
      </c>
      <c r="Y19" s="629">
        <f t="shared" si="7"/>
        <v>7.0503597122302156E-2</v>
      </c>
      <c r="Z19" s="630">
        <v>1885</v>
      </c>
      <c r="AA19" s="628">
        <v>161</v>
      </c>
      <c r="AB19" s="629">
        <f t="shared" si="8"/>
        <v>8.5411140583554382E-2</v>
      </c>
      <c r="AC19" s="630">
        <v>336</v>
      </c>
      <c r="AD19" s="628">
        <v>29</v>
      </c>
      <c r="AE19" s="631">
        <f t="shared" si="9"/>
        <v>8.6309523809523808E-2</v>
      </c>
      <c r="AG19" s="320"/>
    </row>
    <row r="20" spans="1:33" s="321" customForma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320"/>
    </row>
    <row r="21" spans="1:33" s="321" customForma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320"/>
    </row>
    <row r="22" spans="1:33" s="321" customFormat="1" ht="20">
      <c r="A22" s="2644" t="s">
        <v>79</v>
      </c>
      <c r="B22" s="2631" t="s">
        <v>252</v>
      </c>
      <c r="C22" s="2631"/>
      <c r="D22" s="2631"/>
      <c r="E22" s="2631"/>
      <c r="F22" s="2631"/>
      <c r="G22" s="2631"/>
      <c r="H22" s="2631"/>
      <c r="I22" s="2631"/>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40"/>
      <c r="AG22" s="320"/>
    </row>
    <row r="23" spans="1:33" s="321" customFormat="1" ht="20">
      <c r="A23" s="2644"/>
      <c r="B23" s="2530" t="s">
        <v>1490</v>
      </c>
      <c r="C23" s="2633"/>
      <c r="D23" s="2674"/>
      <c r="E23" s="2632" t="s">
        <v>85</v>
      </c>
      <c r="F23" s="2633"/>
      <c r="G23" s="2633"/>
      <c r="H23" s="2632" t="s">
        <v>169</v>
      </c>
      <c r="I23" s="2633"/>
      <c r="J23" s="2633"/>
      <c r="K23" s="2632" t="s">
        <v>170</v>
      </c>
      <c r="L23" s="2633"/>
      <c r="M23" s="2633"/>
      <c r="N23" s="2632" t="s">
        <v>171</v>
      </c>
      <c r="O23" s="2633"/>
      <c r="P23" s="2633"/>
      <c r="Q23" s="2513" t="s">
        <v>93</v>
      </c>
      <c r="R23" s="2514"/>
      <c r="S23" s="2675"/>
      <c r="T23" s="2513" t="s">
        <v>94</v>
      </c>
      <c r="U23" s="2514"/>
      <c r="V23" s="2514"/>
      <c r="W23" s="2513" t="s">
        <v>95</v>
      </c>
      <c r="X23" s="2514"/>
      <c r="Y23" s="2514"/>
      <c r="Z23" s="2513" t="s">
        <v>96</v>
      </c>
      <c r="AA23" s="2514"/>
      <c r="AB23" s="2514"/>
      <c r="AC23" s="2632" t="s">
        <v>97</v>
      </c>
      <c r="AD23" s="2633"/>
      <c r="AE23" s="2634"/>
      <c r="AF23" s="40"/>
      <c r="AG23" s="320"/>
    </row>
    <row r="24" spans="1:33" s="321" customFormat="1" ht="23">
      <c r="A24" s="2645"/>
      <c r="B24" s="462" t="s">
        <v>253</v>
      </c>
      <c r="C24" s="563" t="s">
        <v>306</v>
      </c>
      <c r="D24" s="563" t="s">
        <v>86</v>
      </c>
      <c r="E24" s="46" t="s">
        <v>253</v>
      </c>
      <c r="F24" s="563" t="s">
        <v>306</v>
      </c>
      <c r="G24" s="563" t="s">
        <v>86</v>
      </c>
      <c r="H24" s="46" t="s">
        <v>253</v>
      </c>
      <c r="I24" s="563" t="s">
        <v>306</v>
      </c>
      <c r="J24" s="563" t="s">
        <v>86</v>
      </c>
      <c r="K24" s="46" t="s">
        <v>253</v>
      </c>
      <c r="L24" s="563" t="s">
        <v>306</v>
      </c>
      <c r="M24" s="563" t="s">
        <v>86</v>
      </c>
      <c r="N24" s="46" t="s">
        <v>253</v>
      </c>
      <c r="O24" s="563" t="s">
        <v>306</v>
      </c>
      <c r="P24" s="563" t="s">
        <v>86</v>
      </c>
      <c r="Q24" s="46" t="s">
        <v>253</v>
      </c>
      <c r="R24" s="563" t="s">
        <v>306</v>
      </c>
      <c r="S24" s="563" t="s">
        <v>86</v>
      </c>
      <c r="T24" s="46" t="s">
        <v>253</v>
      </c>
      <c r="U24" s="563" t="s">
        <v>306</v>
      </c>
      <c r="V24" s="271" t="s">
        <v>86</v>
      </c>
      <c r="W24" s="46" t="s">
        <v>253</v>
      </c>
      <c r="X24" s="563" t="s">
        <v>306</v>
      </c>
      <c r="Y24" s="271" t="s">
        <v>86</v>
      </c>
      <c r="Z24" s="46" t="s">
        <v>253</v>
      </c>
      <c r="AA24" s="563" t="s">
        <v>306</v>
      </c>
      <c r="AB24" s="271" t="s">
        <v>86</v>
      </c>
      <c r="AC24" s="46" t="s">
        <v>253</v>
      </c>
      <c r="AD24" s="563" t="s">
        <v>306</v>
      </c>
      <c r="AE24" s="272" t="s">
        <v>86</v>
      </c>
      <c r="AF24" s="66"/>
      <c r="AG24" s="320"/>
    </row>
    <row r="25" spans="1:33" s="321" customFormat="1">
      <c r="A25" s="632">
        <v>2014</v>
      </c>
      <c r="B25" s="51">
        <v>4459</v>
      </c>
      <c r="C25" s="1706">
        <v>271</v>
      </c>
      <c r="D25" s="633">
        <f t="shared" si="0"/>
        <v>6.077595873514241E-2</v>
      </c>
      <c r="E25" s="1428">
        <v>4756</v>
      </c>
      <c r="F25" s="1706">
        <v>458</v>
      </c>
      <c r="G25" s="634">
        <f t="shared" si="1"/>
        <v>9.6299411269974766E-2</v>
      </c>
      <c r="H25" s="51">
        <v>858</v>
      </c>
      <c r="I25" s="1706">
        <v>71</v>
      </c>
      <c r="J25" s="633">
        <f t="shared" si="2"/>
        <v>8.2750582750582752E-2</v>
      </c>
      <c r="K25" s="51">
        <v>3161</v>
      </c>
      <c r="L25" s="1706">
        <v>324</v>
      </c>
      <c r="M25" s="633">
        <f t="shared" si="3"/>
        <v>0.10249920911104081</v>
      </c>
      <c r="N25" s="51">
        <v>1635</v>
      </c>
      <c r="O25" s="1706">
        <v>113</v>
      </c>
      <c r="P25" s="633">
        <f t="shared" si="4"/>
        <v>6.9113149847094796E-2</v>
      </c>
      <c r="Q25" s="51">
        <v>603</v>
      </c>
      <c r="R25" s="1706">
        <v>66</v>
      </c>
      <c r="S25" s="633">
        <f t="shared" si="5"/>
        <v>0.10945273631840796</v>
      </c>
      <c r="T25" s="51">
        <v>243</v>
      </c>
      <c r="U25" s="1706">
        <v>19</v>
      </c>
      <c r="V25" s="633">
        <f t="shared" si="6"/>
        <v>7.8189300411522639E-2</v>
      </c>
      <c r="W25" s="51">
        <v>648</v>
      </c>
      <c r="X25" s="1706">
        <v>56</v>
      </c>
      <c r="Y25" s="633">
        <f t="shared" si="7"/>
        <v>8.6419753086419748E-2</v>
      </c>
      <c r="Z25" s="51">
        <v>1799</v>
      </c>
      <c r="AA25" s="1706">
        <v>152</v>
      </c>
      <c r="AB25" s="633">
        <f t="shared" si="8"/>
        <v>8.4491384102279049E-2</v>
      </c>
      <c r="AC25" s="51">
        <v>370</v>
      </c>
      <c r="AD25" s="1706">
        <v>36</v>
      </c>
      <c r="AE25" s="635">
        <f t="shared" si="9"/>
        <v>9.7297297297297303E-2</v>
      </c>
      <c r="AG25" s="320"/>
    </row>
    <row r="26" spans="1:33" s="321" customFormat="1">
      <c r="A26" s="322">
        <v>2015</v>
      </c>
      <c r="B26" s="56">
        <v>4470</v>
      </c>
      <c r="C26" s="1707">
        <v>287</v>
      </c>
      <c r="D26" s="624">
        <f t="shared" si="0"/>
        <v>6.420581655480985E-2</v>
      </c>
      <c r="E26" s="1403">
        <v>4826</v>
      </c>
      <c r="F26" s="1707">
        <v>465</v>
      </c>
      <c r="G26" s="574">
        <f t="shared" si="1"/>
        <v>9.6353087443016988E-2</v>
      </c>
      <c r="H26" s="56">
        <v>929</v>
      </c>
      <c r="I26" s="1707">
        <v>80</v>
      </c>
      <c r="J26" s="624">
        <f t="shared" si="2"/>
        <v>8.6114101184068897E-2</v>
      </c>
      <c r="K26" s="56">
        <v>3086</v>
      </c>
      <c r="L26" s="1707">
        <v>304</v>
      </c>
      <c r="M26" s="624">
        <f t="shared" si="3"/>
        <v>9.8509397278029806E-2</v>
      </c>
      <c r="N26" s="56">
        <v>1593</v>
      </c>
      <c r="O26" s="1707">
        <v>119</v>
      </c>
      <c r="P26" s="624">
        <f t="shared" si="4"/>
        <v>7.4701820464532331E-2</v>
      </c>
      <c r="Q26" s="56">
        <v>612</v>
      </c>
      <c r="R26" s="1707">
        <v>63</v>
      </c>
      <c r="S26" s="624">
        <f t="shared" si="5"/>
        <v>0.10294117647058823</v>
      </c>
      <c r="T26" s="56">
        <v>284</v>
      </c>
      <c r="U26" s="1707">
        <v>19</v>
      </c>
      <c r="V26" s="624">
        <f t="shared" si="6"/>
        <v>6.6901408450704219E-2</v>
      </c>
      <c r="W26" s="56">
        <v>670</v>
      </c>
      <c r="X26" s="1707">
        <v>55</v>
      </c>
      <c r="Y26" s="624">
        <f t="shared" si="7"/>
        <v>8.2089552238805971E-2</v>
      </c>
      <c r="Z26" s="56">
        <v>1683</v>
      </c>
      <c r="AA26" s="1707">
        <v>159</v>
      </c>
      <c r="AB26" s="624">
        <f t="shared" si="8"/>
        <v>9.4474153297682703E-2</v>
      </c>
      <c r="AC26" s="56">
        <v>284</v>
      </c>
      <c r="AD26" s="1707">
        <v>24</v>
      </c>
      <c r="AE26" s="625">
        <f t="shared" si="9"/>
        <v>8.4507042253521125E-2</v>
      </c>
      <c r="AG26" s="320"/>
    </row>
    <row r="27" spans="1:33" s="321" customFormat="1">
      <c r="A27" s="317">
        <v>2016</v>
      </c>
      <c r="B27" s="51">
        <v>4287</v>
      </c>
      <c r="C27" s="1706">
        <v>269</v>
      </c>
      <c r="D27" s="621">
        <f t="shared" si="0"/>
        <v>6.2747842313972471E-2</v>
      </c>
      <c r="E27" s="1428">
        <v>4684</v>
      </c>
      <c r="F27" s="1706">
        <v>437</v>
      </c>
      <c r="G27" s="573">
        <f t="shared" si="1"/>
        <v>9.3296327924850556E-2</v>
      </c>
      <c r="H27" s="51">
        <v>934</v>
      </c>
      <c r="I27" s="1706">
        <v>92</v>
      </c>
      <c r="J27" s="621">
        <f t="shared" si="2"/>
        <v>9.8501070663811557E-2</v>
      </c>
      <c r="K27" s="51">
        <v>2955</v>
      </c>
      <c r="L27" s="1706">
        <v>312</v>
      </c>
      <c r="M27" s="621">
        <f t="shared" si="3"/>
        <v>0.10558375634517767</v>
      </c>
      <c r="N27" s="51">
        <v>1513</v>
      </c>
      <c r="O27" s="1706">
        <v>150</v>
      </c>
      <c r="P27" s="621">
        <f t="shared" si="4"/>
        <v>9.9140779907468599E-2</v>
      </c>
      <c r="Q27" s="51">
        <v>702</v>
      </c>
      <c r="R27" s="1706">
        <v>86</v>
      </c>
      <c r="S27" s="621">
        <f t="shared" si="5"/>
        <v>0.12250712250712251</v>
      </c>
      <c r="T27" s="51">
        <v>280</v>
      </c>
      <c r="U27" s="1706">
        <v>25</v>
      </c>
      <c r="V27" s="621">
        <f t="shared" si="6"/>
        <v>8.9285714285714288E-2</v>
      </c>
      <c r="W27" s="51">
        <v>614</v>
      </c>
      <c r="X27" s="1706">
        <v>48</v>
      </c>
      <c r="Y27" s="621">
        <f t="shared" si="7"/>
        <v>7.8175895765472306E-2</v>
      </c>
      <c r="Z27" s="51">
        <v>1756</v>
      </c>
      <c r="AA27" s="1706">
        <v>159</v>
      </c>
      <c r="AB27" s="621">
        <f t="shared" si="8"/>
        <v>9.054669703872438E-2</v>
      </c>
      <c r="AC27" s="51">
        <v>318</v>
      </c>
      <c r="AD27" s="1706">
        <v>24</v>
      </c>
      <c r="AE27" s="622">
        <f t="shared" si="9"/>
        <v>7.5471698113207544E-2</v>
      </c>
      <c r="AG27" s="320"/>
    </row>
    <row r="28" spans="1:33" s="321" customFormat="1">
      <c r="A28" s="322">
        <v>2017</v>
      </c>
      <c r="B28" s="56">
        <v>3956</v>
      </c>
      <c r="C28" s="1707">
        <v>276</v>
      </c>
      <c r="D28" s="624">
        <f t="shared" si="0"/>
        <v>6.9767441860465115E-2</v>
      </c>
      <c r="E28" s="1403">
        <v>4597</v>
      </c>
      <c r="F28" s="1707">
        <v>454</v>
      </c>
      <c r="G28" s="574">
        <f t="shared" si="1"/>
        <v>9.8760060909288669E-2</v>
      </c>
      <c r="H28" s="56">
        <v>907</v>
      </c>
      <c r="I28" s="1707">
        <v>70</v>
      </c>
      <c r="J28" s="624">
        <f t="shared" si="2"/>
        <v>7.7177508269018744E-2</v>
      </c>
      <c r="K28" s="56">
        <v>2979</v>
      </c>
      <c r="L28" s="1707">
        <v>325</v>
      </c>
      <c r="M28" s="624">
        <f t="shared" si="3"/>
        <v>0.10909701242027527</v>
      </c>
      <c r="N28" s="56">
        <v>1467</v>
      </c>
      <c r="O28" s="1707">
        <v>119</v>
      </c>
      <c r="P28" s="624">
        <f t="shared" si="4"/>
        <v>8.1117927743694612E-2</v>
      </c>
      <c r="Q28" s="56">
        <v>605</v>
      </c>
      <c r="R28" s="1707">
        <v>48</v>
      </c>
      <c r="S28" s="624">
        <f t="shared" si="5"/>
        <v>7.9338842975206617E-2</v>
      </c>
      <c r="T28" s="56">
        <v>285</v>
      </c>
      <c r="U28" s="1707">
        <v>28</v>
      </c>
      <c r="V28" s="624">
        <f t="shared" si="6"/>
        <v>9.8245614035087719E-2</v>
      </c>
      <c r="W28" s="56">
        <v>620</v>
      </c>
      <c r="X28" s="1707">
        <v>41</v>
      </c>
      <c r="Y28" s="624">
        <f t="shared" si="7"/>
        <v>6.6129032258064518E-2</v>
      </c>
      <c r="Z28" s="56">
        <v>1716</v>
      </c>
      <c r="AA28" s="1707">
        <v>173</v>
      </c>
      <c r="AB28" s="624">
        <f t="shared" si="8"/>
        <v>0.10081585081585082</v>
      </c>
      <c r="AC28" s="56">
        <v>346</v>
      </c>
      <c r="AD28" s="1707">
        <v>24</v>
      </c>
      <c r="AE28" s="625">
        <f t="shared" si="9"/>
        <v>6.9364161849710976E-2</v>
      </c>
      <c r="AG28" s="320"/>
    </row>
    <row r="29" spans="1:33" s="321" customFormat="1">
      <c r="A29" s="562">
        <v>2018</v>
      </c>
      <c r="B29" s="51">
        <v>3904</v>
      </c>
      <c r="C29" s="1706">
        <v>249</v>
      </c>
      <c r="D29" s="621">
        <f t="shared" si="0"/>
        <v>6.3780737704918031E-2</v>
      </c>
      <c r="E29" s="1428">
        <v>4498</v>
      </c>
      <c r="F29" s="1706">
        <v>408</v>
      </c>
      <c r="G29" s="573">
        <f t="shared" si="1"/>
        <v>9.070698088039128E-2</v>
      </c>
      <c r="H29" s="51">
        <v>910</v>
      </c>
      <c r="I29" s="1706">
        <v>78</v>
      </c>
      <c r="J29" s="621">
        <f t="shared" si="2"/>
        <v>8.5714285714285715E-2</v>
      </c>
      <c r="K29" s="51">
        <v>2763</v>
      </c>
      <c r="L29" s="1706">
        <v>291</v>
      </c>
      <c r="M29" s="621">
        <f t="shared" si="3"/>
        <v>0.10532030401737243</v>
      </c>
      <c r="N29" s="51">
        <v>1380</v>
      </c>
      <c r="O29" s="1706">
        <v>114</v>
      </c>
      <c r="P29" s="621">
        <f t="shared" si="4"/>
        <v>8.2608695652173908E-2</v>
      </c>
      <c r="Q29" s="51">
        <v>656</v>
      </c>
      <c r="R29" s="1706">
        <v>60</v>
      </c>
      <c r="S29" s="621">
        <f t="shared" si="5"/>
        <v>9.1463414634146339E-2</v>
      </c>
      <c r="T29" s="51">
        <v>220</v>
      </c>
      <c r="U29" s="1706">
        <v>18</v>
      </c>
      <c r="V29" s="621">
        <f t="shared" si="6"/>
        <v>8.1818181818181818E-2</v>
      </c>
      <c r="W29" s="51">
        <v>650</v>
      </c>
      <c r="X29" s="1706">
        <v>52</v>
      </c>
      <c r="Y29" s="621">
        <f t="shared" si="7"/>
        <v>0.08</v>
      </c>
      <c r="Z29" s="51">
        <v>1692</v>
      </c>
      <c r="AA29" s="1706">
        <v>173</v>
      </c>
      <c r="AB29" s="621">
        <f t="shared" si="8"/>
        <v>0.10224586288416075</v>
      </c>
      <c r="AC29" s="51">
        <v>304</v>
      </c>
      <c r="AD29" s="1706">
        <v>30</v>
      </c>
      <c r="AE29" s="622">
        <f t="shared" si="9"/>
        <v>9.8684210526315791E-2</v>
      </c>
      <c r="AG29" s="320"/>
    </row>
    <row r="30" spans="1:33" s="321" customFormat="1">
      <c r="A30" s="73">
        <v>2019</v>
      </c>
      <c r="B30" s="56">
        <v>3879</v>
      </c>
      <c r="C30" s="1707">
        <v>269</v>
      </c>
      <c r="D30" s="624">
        <f t="shared" si="0"/>
        <v>6.9347770043825724E-2</v>
      </c>
      <c r="E30" s="1403">
        <v>4457</v>
      </c>
      <c r="F30" s="1707">
        <v>461</v>
      </c>
      <c r="G30" s="574">
        <f t="shared" si="1"/>
        <v>0.10343280233340812</v>
      </c>
      <c r="H30" s="56">
        <v>871</v>
      </c>
      <c r="I30" s="1707">
        <v>76</v>
      </c>
      <c r="J30" s="624">
        <f t="shared" si="2"/>
        <v>8.7256027554535015E-2</v>
      </c>
      <c r="K30" s="56">
        <v>2774</v>
      </c>
      <c r="L30" s="1707">
        <v>279</v>
      </c>
      <c r="M30" s="624">
        <f t="shared" si="3"/>
        <v>0.10057678442682047</v>
      </c>
      <c r="N30" s="56">
        <v>1347</v>
      </c>
      <c r="O30" s="1707">
        <v>106</v>
      </c>
      <c r="P30" s="624">
        <f t="shared" si="4"/>
        <v>7.8693392724573125E-2</v>
      </c>
      <c r="Q30" s="56">
        <v>672</v>
      </c>
      <c r="R30" s="1707">
        <v>64</v>
      </c>
      <c r="S30" s="624">
        <f t="shared" si="5"/>
        <v>9.5238095238095233E-2</v>
      </c>
      <c r="T30" s="56">
        <v>211</v>
      </c>
      <c r="U30" s="1707">
        <v>21</v>
      </c>
      <c r="V30" s="624">
        <f t="shared" si="6"/>
        <v>9.9526066350710901E-2</v>
      </c>
      <c r="W30" s="56">
        <v>603</v>
      </c>
      <c r="X30" s="1707">
        <v>44</v>
      </c>
      <c r="Y30" s="624">
        <f t="shared" si="7"/>
        <v>7.2968490878938641E-2</v>
      </c>
      <c r="Z30" s="56">
        <v>1678</v>
      </c>
      <c r="AA30" s="1707">
        <v>154</v>
      </c>
      <c r="AB30" s="624">
        <f t="shared" si="8"/>
        <v>9.1775923718712751E-2</v>
      </c>
      <c r="AC30" s="56">
        <v>303</v>
      </c>
      <c r="AD30" s="1707">
        <v>17</v>
      </c>
      <c r="AE30" s="625">
        <f t="shared" si="9"/>
        <v>5.6105610561056105E-2</v>
      </c>
      <c r="AG30" s="320"/>
    </row>
    <row r="31" spans="1:33" s="321" customFormat="1">
      <c r="A31" s="562">
        <v>2020</v>
      </c>
      <c r="B31" s="51">
        <v>3747</v>
      </c>
      <c r="C31" s="1706">
        <v>268</v>
      </c>
      <c r="D31" s="621">
        <f>C31/B31</f>
        <v>7.15238857752869E-2</v>
      </c>
      <c r="E31" s="1428">
        <v>4202</v>
      </c>
      <c r="F31" s="1706">
        <v>401</v>
      </c>
      <c r="G31" s="573">
        <f t="shared" si="1"/>
        <v>9.5430747263207993E-2</v>
      </c>
      <c r="H31" s="51">
        <v>782</v>
      </c>
      <c r="I31" s="1706">
        <v>48</v>
      </c>
      <c r="J31" s="1823">
        <f t="shared" si="2"/>
        <v>6.1381074168797956E-2</v>
      </c>
      <c r="K31" s="51">
        <v>2691</v>
      </c>
      <c r="L31" s="1706">
        <v>278</v>
      </c>
      <c r="M31" s="1823">
        <f t="shared" si="3"/>
        <v>0.10330732069862504</v>
      </c>
      <c r="N31" s="51">
        <v>1213</v>
      </c>
      <c r="O31" s="1706">
        <v>89</v>
      </c>
      <c r="P31" s="1823">
        <f t="shared" si="4"/>
        <v>7.3371805441055232E-2</v>
      </c>
      <c r="Q31" s="51">
        <v>593</v>
      </c>
      <c r="R31" s="1706">
        <v>49</v>
      </c>
      <c r="S31" s="1823">
        <f t="shared" si="5"/>
        <v>8.2630691399662726E-2</v>
      </c>
      <c r="T31" s="51">
        <v>224</v>
      </c>
      <c r="U31" s="1706">
        <v>15</v>
      </c>
      <c r="V31" s="1823">
        <f t="shared" si="6"/>
        <v>6.6964285714285712E-2</v>
      </c>
      <c r="W31" s="51">
        <v>497</v>
      </c>
      <c r="X31" s="1706">
        <v>34</v>
      </c>
      <c r="Y31" s="1823">
        <f t="shared" si="7"/>
        <v>6.8410462776659964E-2</v>
      </c>
      <c r="Z31" s="51">
        <v>1592</v>
      </c>
      <c r="AA31" s="1706">
        <v>157</v>
      </c>
      <c r="AB31" s="1823">
        <f t="shared" si="8"/>
        <v>9.8618090452261303E-2</v>
      </c>
      <c r="AC31" s="51">
        <v>231</v>
      </c>
      <c r="AD31" s="1706">
        <v>21</v>
      </c>
      <c r="AE31" s="1824">
        <f t="shared" si="9"/>
        <v>9.0909090909090912E-2</v>
      </c>
      <c r="AG31" s="320"/>
    </row>
    <row r="32" spans="1:33" s="321" customFormat="1">
      <c r="A32" s="1806">
        <v>2021</v>
      </c>
      <c r="B32" s="56">
        <v>3706</v>
      </c>
      <c r="C32" s="1707">
        <v>244</v>
      </c>
      <c r="D32" s="624">
        <f>C32/B32</f>
        <v>6.5839179708580678E-2</v>
      </c>
      <c r="E32" s="1403">
        <v>4393</v>
      </c>
      <c r="F32" s="1707">
        <v>401</v>
      </c>
      <c r="G32" s="574">
        <f t="shared" si="1"/>
        <v>9.1281584338720689E-2</v>
      </c>
      <c r="H32" s="56">
        <v>761</v>
      </c>
      <c r="I32" s="1707">
        <v>67</v>
      </c>
      <c r="J32" s="1825">
        <f t="shared" si="2"/>
        <v>8.8042049934296984E-2</v>
      </c>
      <c r="K32" s="56">
        <v>2593</v>
      </c>
      <c r="L32" s="1707">
        <v>264</v>
      </c>
      <c r="M32" s="1825">
        <f t="shared" si="3"/>
        <v>0.10181257231006556</v>
      </c>
      <c r="N32" s="56">
        <v>1257</v>
      </c>
      <c r="O32" s="1707">
        <v>118</v>
      </c>
      <c r="P32" s="1825">
        <f t="shared" si="4"/>
        <v>9.3874303898170253E-2</v>
      </c>
      <c r="Q32" s="56">
        <v>533</v>
      </c>
      <c r="R32" s="1707">
        <v>46</v>
      </c>
      <c r="S32" s="1825">
        <f t="shared" si="5"/>
        <v>8.6303939962476553E-2</v>
      </c>
      <c r="T32" s="56">
        <v>208</v>
      </c>
      <c r="U32" s="1707">
        <v>16</v>
      </c>
      <c r="V32" s="1825">
        <f t="shared" si="6"/>
        <v>7.6923076923076927E-2</v>
      </c>
      <c r="W32" s="56">
        <v>565</v>
      </c>
      <c r="X32" s="1707">
        <v>38</v>
      </c>
      <c r="Y32" s="1825">
        <f t="shared" si="7"/>
        <v>6.7256637168141592E-2</v>
      </c>
      <c r="Z32" s="56">
        <v>1338</v>
      </c>
      <c r="AA32" s="1707">
        <v>136</v>
      </c>
      <c r="AB32" s="1825">
        <f t="shared" si="8"/>
        <v>0.10164424514200299</v>
      </c>
      <c r="AC32" s="56">
        <v>242</v>
      </c>
      <c r="AD32" s="1707">
        <v>24</v>
      </c>
      <c r="AE32" s="1826">
        <f t="shared" si="9"/>
        <v>9.9173553719008267E-2</v>
      </c>
      <c r="AG32" s="320"/>
    </row>
    <row r="33" spans="1:31">
      <c r="A33" s="2610" t="s">
        <v>36</v>
      </c>
      <c r="B33" s="2669"/>
      <c r="C33" s="2669"/>
      <c r="D33" s="2669"/>
      <c r="E33" s="2669"/>
      <c r="F33" s="2669"/>
      <c r="G33" s="2669"/>
      <c r="H33" s="2669"/>
      <c r="I33" s="2669"/>
      <c r="J33" s="2669"/>
      <c r="K33" s="2669"/>
      <c r="L33" s="2669"/>
      <c r="M33" s="2669"/>
      <c r="N33" s="2669"/>
      <c r="O33" s="2669"/>
      <c r="P33" s="2669"/>
      <c r="Q33" s="2669"/>
      <c r="R33" s="2669"/>
      <c r="S33" s="2669"/>
      <c r="T33" s="2669"/>
      <c r="U33" s="2669"/>
      <c r="V33" s="2669"/>
      <c r="W33" s="2669"/>
      <c r="X33" s="2669"/>
      <c r="Y33" s="2669"/>
      <c r="Z33" s="2669"/>
      <c r="AA33" s="2669"/>
      <c r="AB33" s="2669"/>
      <c r="AC33" s="2669"/>
      <c r="AD33" s="2669"/>
      <c r="AE33" s="2670"/>
    </row>
    <row r="34" spans="1:31">
      <c r="A34" s="2671" t="s">
        <v>153</v>
      </c>
      <c r="B34" s="2672"/>
      <c r="C34" s="2672"/>
      <c r="D34" s="2672"/>
      <c r="E34" s="2672"/>
      <c r="F34" s="2672"/>
      <c r="G34" s="2672"/>
      <c r="H34" s="2672"/>
      <c r="I34" s="2672"/>
      <c r="J34" s="2672"/>
      <c r="K34" s="2672"/>
      <c r="L34" s="2672"/>
      <c r="M34" s="2672"/>
      <c r="N34" s="2672"/>
      <c r="O34" s="2672"/>
      <c r="P34" s="2672"/>
      <c r="Q34" s="2672"/>
      <c r="R34" s="2672"/>
      <c r="S34" s="2672"/>
      <c r="T34" s="2672"/>
      <c r="U34" s="2672"/>
      <c r="V34" s="2672"/>
      <c r="W34" s="2672"/>
      <c r="X34" s="2672"/>
      <c r="Y34" s="2672"/>
      <c r="Z34" s="2672"/>
      <c r="AA34" s="2672"/>
      <c r="AB34" s="2672"/>
      <c r="AC34" s="2672"/>
      <c r="AD34" s="2672"/>
      <c r="AE34" s="2673"/>
    </row>
    <row r="35" spans="1:31">
      <c r="A35" s="62"/>
    </row>
    <row r="36" spans="1:31">
      <c r="A36" s="2464" t="s">
        <v>87</v>
      </c>
      <c r="B36" s="2464"/>
      <c r="C36" s="2464"/>
      <c r="D36" s="2464"/>
      <c r="E36" s="2464"/>
      <c r="F36" s="2464"/>
      <c r="G36" s="2464"/>
      <c r="H36" s="2464"/>
      <c r="I36" s="2464"/>
      <c r="J36" s="2464"/>
      <c r="K36" s="2464"/>
      <c r="L36" s="2464"/>
      <c r="M36" s="2464"/>
      <c r="N36" s="2464"/>
      <c r="O36" s="2464"/>
      <c r="P36" s="2464"/>
      <c r="Q36" s="2464"/>
      <c r="R36" s="2464"/>
      <c r="S36" s="2464"/>
      <c r="T36" s="2464"/>
      <c r="U36" s="2464"/>
      <c r="V36" s="2464"/>
      <c r="W36" s="2464"/>
      <c r="X36" s="2464"/>
      <c r="Y36" s="2464"/>
      <c r="Z36" s="2464"/>
      <c r="AA36" s="2464"/>
      <c r="AB36" s="2464"/>
      <c r="AC36" s="2464"/>
      <c r="AD36" s="2464"/>
      <c r="AE36" s="2464"/>
    </row>
  </sheetData>
  <mergeCells count="28">
    <mergeCell ref="A1:AE1"/>
    <mergeCell ref="A3:A5"/>
    <mergeCell ref="B3:AE3"/>
    <mergeCell ref="B4:D4"/>
    <mergeCell ref="E4:G4"/>
    <mergeCell ref="H4:J4"/>
    <mergeCell ref="K4:M4"/>
    <mergeCell ref="N4:P4"/>
    <mergeCell ref="Q4:S4"/>
    <mergeCell ref="T4:V4"/>
    <mergeCell ref="W4:Y4"/>
    <mergeCell ref="Z4:AB4"/>
    <mergeCell ref="AC4:AE4"/>
    <mergeCell ref="A33:AE33"/>
    <mergeCell ref="A34:AE34"/>
    <mergeCell ref="A36:AE36"/>
    <mergeCell ref="A22:A24"/>
    <mergeCell ref="B22:AE22"/>
    <mergeCell ref="B23:D23"/>
    <mergeCell ref="E23:G23"/>
    <mergeCell ref="H23:J23"/>
    <mergeCell ref="K23:M23"/>
    <mergeCell ref="N23:P23"/>
    <mergeCell ref="Q23:S23"/>
    <mergeCell ref="T23:V23"/>
    <mergeCell ref="W23:Y23"/>
    <mergeCell ref="Z23:AB23"/>
    <mergeCell ref="AC23:AE2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99B7-9DDB-44AD-A848-704D49275AF1}">
  <dimension ref="A1:AG36"/>
  <sheetViews>
    <sheetView workbookViewId="0">
      <selection sqref="A1:XFD1048576"/>
    </sheetView>
  </sheetViews>
  <sheetFormatPr defaultColWidth="9" defaultRowHeight="14"/>
  <cols>
    <col min="1" max="1" width="12.58203125" style="63" customWidth="1"/>
    <col min="2" max="31" width="10.58203125" style="45" customWidth="1"/>
    <col min="32" max="32" width="9" style="45"/>
    <col min="33" max="33" width="9" style="54"/>
    <col min="34" max="16384" width="9" style="45"/>
  </cols>
  <sheetData>
    <row r="1" spans="1:33" ht="25">
      <c r="A1" s="2453" t="s">
        <v>1491</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44"/>
    </row>
    <row r="3" spans="1:33" ht="20">
      <c r="A3" s="2676" t="s">
        <v>79</v>
      </c>
      <c r="B3" s="2630" t="s">
        <v>252</v>
      </c>
      <c r="C3" s="2631"/>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40"/>
      <c r="AG3" s="29"/>
    </row>
    <row r="4" spans="1:33" ht="20">
      <c r="A4" s="2676"/>
      <c r="B4" s="2632" t="s">
        <v>1490</v>
      </c>
      <c r="C4" s="2633"/>
      <c r="D4" s="2633"/>
      <c r="E4" s="2632" t="s">
        <v>85</v>
      </c>
      <c r="F4" s="2633"/>
      <c r="G4" s="2633"/>
      <c r="H4" s="2632" t="s">
        <v>169</v>
      </c>
      <c r="I4" s="2633"/>
      <c r="J4" s="2633"/>
      <c r="K4" s="2632" t="s">
        <v>170</v>
      </c>
      <c r="L4" s="2633"/>
      <c r="M4" s="2633"/>
      <c r="N4" s="2632" t="s">
        <v>171</v>
      </c>
      <c r="O4" s="2633"/>
      <c r="P4" s="2633"/>
      <c r="Q4" s="2513" t="s">
        <v>93</v>
      </c>
      <c r="R4" s="2514"/>
      <c r="S4" s="2675"/>
      <c r="T4" s="2513" t="s">
        <v>94</v>
      </c>
      <c r="U4" s="2514"/>
      <c r="V4" s="2675"/>
      <c r="W4" s="2678" t="s">
        <v>95</v>
      </c>
      <c r="X4" s="2514"/>
      <c r="Y4" s="2675"/>
      <c r="Z4" s="2514" t="s">
        <v>96</v>
      </c>
      <c r="AA4" s="2514"/>
      <c r="AB4" s="2675"/>
      <c r="AC4" s="2633" t="s">
        <v>97</v>
      </c>
      <c r="AD4" s="2633"/>
      <c r="AE4" s="2634"/>
      <c r="AF4" s="40"/>
      <c r="AG4" s="29"/>
    </row>
    <row r="5" spans="1:33" s="66" customFormat="1" ht="41.5" customHeight="1">
      <c r="A5" s="2677"/>
      <c r="B5" s="46" t="s">
        <v>253</v>
      </c>
      <c r="C5" s="563" t="s">
        <v>315</v>
      </c>
      <c r="D5" s="563" t="s">
        <v>86</v>
      </c>
      <c r="E5" s="46" t="s">
        <v>253</v>
      </c>
      <c r="F5" s="563" t="s">
        <v>315</v>
      </c>
      <c r="G5" s="563" t="s">
        <v>86</v>
      </c>
      <c r="H5" s="46" t="s">
        <v>253</v>
      </c>
      <c r="I5" s="563" t="s">
        <v>315</v>
      </c>
      <c r="J5" s="563" t="s">
        <v>86</v>
      </c>
      <c r="K5" s="46" t="s">
        <v>253</v>
      </c>
      <c r="L5" s="563" t="s">
        <v>315</v>
      </c>
      <c r="M5" s="563" t="s">
        <v>86</v>
      </c>
      <c r="N5" s="46" t="s">
        <v>253</v>
      </c>
      <c r="O5" s="563" t="s">
        <v>315</v>
      </c>
      <c r="P5" s="563" t="s">
        <v>86</v>
      </c>
      <c r="Q5" s="46" t="s">
        <v>253</v>
      </c>
      <c r="R5" s="563" t="s">
        <v>315</v>
      </c>
      <c r="S5" s="563" t="s">
        <v>86</v>
      </c>
      <c r="T5" s="46" t="s">
        <v>253</v>
      </c>
      <c r="U5" s="563" t="s">
        <v>315</v>
      </c>
      <c r="V5" s="563" t="s">
        <v>86</v>
      </c>
      <c r="W5" s="462" t="s">
        <v>253</v>
      </c>
      <c r="X5" s="563" t="s">
        <v>320</v>
      </c>
      <c r="Y5" s="563" t="s">
        <v>86</v>
      </c>
      <c r="Z5" s="462" t="s">
        <v>253</v>
      </c>
      <c r="AA5" s="563" t="s">
        <v>320</v>
      </c>
      <c r="AB5" s="271" t="s">
        <v>86</v>
      </c>
      <c r="AC5" s="563" t="s">
        <v>253</v>
      </c>
      <c r="AD5" s="563" t="s">
        <v>315</v>
      </c>
      <c r="AE5" s="272" t="s">
        <v>86</v>
      </c>
      <c r="AF5" s="86"/>
      <c r="AG5" s="49"/>
    </row>
    <row r="6" spans="1:33" s="321" customFormat="1">
      <c r="A6" s="317">
        <v>2000</v>
      </c>
      <c r="B6" s="620">
        <v>3782</v>
      </c>
      <c r="C6" s="425">
        <v>34</v>
      </c>
      <c r="D6" s="621">
        <f>C6/B6</f>
        <v>8.9899524061343213E-3</v>
      </c>
      <c r="E6" s="620">
        <v>4717</v>
      </c>
      <c r="F6" s="425">
        <v>60</v>
      </c>
      <c r="G6" s="573">
        <f>F6/E6</f>
        <v>1.2719949120203519E-2</v>
      </c>
      <c r="H6" s="620">
        <v>672</v>
      </c>
      <c r="I6" s="444" t="s">
        <v>114</v>
      </c>
      <c r="J6" s="621"/>
      <c r="K6" s="620">
        <v>3509</v>
      </c>
      <c r="L6" s="425">
        <v>48</v>
      </c>
      <c r="M6" s="621">
        <f>L6/K6</f>
        <v>1.3679110857794243E-2</v>
      </c>
      <c r="N6" s="620">
        <v>2148</v>
      </c>
      <c r="O6" s="425">
        <v>17</v>
      </c>
      <c r="P6" s="621">
        <f t="shared" ref="P6:P30" si="0">O6/N6</f>
        <v>7.9143389199255124E-3</v>
      </c>
      <c r="Q6" s="620">
        <v>474</v>
      </c>
      <c r="R6" s="425">
        <v>10</v>
      </c>
      <c r="S6" s="621">
        <f>R6/Q6</f>
        <v>2.1097046413502109E-2</v>
      </c>
      <c r="T6" s="620">
        <v>189</v>
      </c>
      <c r="U6" s="444" t="s">
        <v>114</v>
      </c>
      <c r="V6" s="621"/>
      <c r="W6" s="620">
        <v>695</v>
      </c>
      <c r="X6" s="425">
        <v>13</v>
      </c>
      <c r="Y6" s="621">
        <f>X6/W6</f>
        <v>1.870503597122302E-2</v>
      </c>
      <c r="Z6" s="620">
        <v>1184</v>
      </c>
      <c r="AA6" s="425">
        <v>11</v>
      </c>
      <c r="AB6" s="621">
        <f t="shared" ref="AB6:AB32" si="1">AA6/Z6</f>
        <v>9.2905405405405411E-3</v>
      </c>
      <c r="AC6" s="620">
        <v>254</v>
      </c>
      <c r="AD6" s="444" t="s">
        <v>114</v>
      </c>
      <c r="AE6" s="622"/>
      <c r="AG6" s="320"/>
    </row>
    <row r="7" spans="1:33" s="321" customFormat="1">
      <c r="A7" s="322">
        <v>2001</v>
      </c>
      <c r="B7" s="623">
        <v>3573</v>
      </c>
      <c r="C7" s="436">
        <v>46</v>
      </c>
      <c r="D7" s="624">
        <f t="shared" ref="D7:D32" si="2">C7/B7</f>
        <v>1.2874335292471313E-2</v>
      </c>
      <c r="E7" s="623">
        <v>4619</v>
      </c>
      <c r="F7" s="436">
        <v>86</v>
      </c>
      <c r="G7" s="574">
        <f t="shared" ref="G7:G32" si="3">F7/E7</f>
        <v>1.8618748646893266E-2</v>
      </c>
      <c r="H7" s="623">
        <v>607</v>
      </c>
      <c r="I7" s="445" t="s">
        <v>114</v>
      </c>
      <c r="J7" s="624"/>
      <c r="K7" s="623">
        <v>3391</v>
      </c>
      <c r="L7" s="436">
        <v>52</v>
      </c>
      <c r="M7" s="624">
        <f t="shared" ref="M7:M32" si="4">L7/K7</f>
        <v>1.5334709525213801E-2</v>
      </c>
      <c r="N7" s="623">
        <v>2173</v>
      </c>
      <c r="O7" s="436">
        <v>31</v>
      </c>
      <c r="P7" s="624">
        <f t="shared" si="0"/>
        <v>1.4265991716520939E-2</v>
      </c>
      <c r="Q7" s="623">
        <v>531</v>
      </c>
      <c r="R7" s="436">
        <v>14</v>
      </c>
      <c r="S7" s="624">
        <f t="shared" ref="S7:S28" si="5">R7/Q7</f>
        <v>2.6365348399246705E-2</v>
      </c>
      <c r="T7" s="623">
        <v>187</v>
      </c>
      <c r="U7" s="445" t="s">
        <v>114</v>
      </c>
      <c r="V7" s="624"/>
      <c r="W7" s="623">
        <v>588</v>
      </c>
      <c r="X7" s="445" t="s">
        <v>114</v>
      </c>
      <c r="Y7" s="624"/>
      <c r="Z7" s="623">
        <v>1198</v>
      </c>
      <c r="AA7" s="436">
        <v>13</v>
      </c>
      <c r="AB7" s="624">
        <f t="shared" si="1"/>
        <v>1.0851419031719533E-2</v>
      </c>
      <c r="AC7" s="623">
        <v>238</v>
      </c>
      <c r="AD7" s="445" t="s">
        <v>114</v>
      </c>
      <c r="AE7" s="625"/>
      <c r="AG7" s="320"/>
    </row>
    <row r="8" spans="1:33" s="321" customFormat="1">
      <c r="A8" s="317">
        <v>2002</v>
      </c>
      <c r="B8" s="620">
        <v>3636</v>
      </c>
      <c r="C8" s="425">
        <v>69</v>
      </c>
      <c r="D8" s="621">
        <f t="shared" si="2"/>
        <v>1.8976897689768978E-2</v>
      </c>
      <c r="E8" s="620">
        <v>4750</v>
      </c>
      <c r="F8" s="425">
        <v>93</v>
      </c>
      <c r="G8" s="573">
        <f t="shared" si="3"/>
        <v>1.9578947368421053E-2</v>
      </c>
      <c r="H8" s="620">
        <v>597</v>
      </c>
      <c r="I8" s="444" t="s">
        <v>114</v>
      </c>
      <c r="J8" s="621"/>
      <c r="K8" s="620">
        <v>3456</v>
      </c>
      <c r="L8" s="425">
        <v>69</v>
      </c>
      <c r="M8" s="621">
        <f t="shared" si="4"/>
        <v>1.9965277777777776E-2</v>
      </c>
      <c r="N8" s="620">
        <v>2187</v>
      </c>
      <c r="O8" s="425">
        <v>29</v>
      </c>
      <c r="P8" s="621">
        <f t="shared" si="0"/>
        <v>1.3260173754000914E-2</v>
      </c>
      <c r="Q8" s="620">
        <v>473</v>
      </c>
      <c r="R8" s="425">
        <v>13</v>
      </c>
      <c r="S8" s="621">
        <f t="shared" si="5"/>
        <v>2.748414376321353E-2</v>
      </c>
      <c r="T8" s="620">
        <v>175</v>
      </c>
      <c r="U8" s="444" t="s">
        <v>114</v>
      </c>
      <c r="V8" s="621"/>
      <c r="W8" s="620">
        <v>612</v>
      </c>
      <c r="X8" s="425">
        <v>10</v>
      </c>
      <c r="Y8" s="621">
        <f t="shared" ref="Y8:Y9" si="6">X8/W8</f>
        <v>1.6339869281045753E-2</v>
      </c>
      <c r="Z8" s="620">
        <v>1278</v>
      </c>
      <c r="AA8" s="425">
        <v>22</v>
      </c>
      <c r="AB8" s="621">
        <f t="shared" si="1"/>
        <v>1.7214397496087636E-2</v>
      </c>
      <c r="AC8" s="620">
        <v>320</v>
      </c>
      <c r="AD8" s="444" t="s">
        <v>114</v>
      </c>
      <c r="AE8" s="622"/>
      <c r="AG8" s="320"/>
    </row>
    <row r="9" spans="1:33" s="321" customFormat="1">
      <c r="A9" s="322">
        <v>2003</v>
      </c>
      <c r="B9" s="623">
        <v>3751</v>
      </c>
      <c r="C9" s="436">
        <v>37</v>
      </c>
      <c r="D9" s="624">
        <f t="shared" si="2"/>
        <v>9.8640362569981342E-3</v>
      </c>
      <c r="E9" s="623">
        <v>4879</v>
      </c>
      <c r="F9" s="436">
        <v>90</v>
      </c>
      <c r="G9" s="574">
        <f t="shared" si="3"/>
        <v>1.8446402951424471E-2</v>
      </c>
      <c r="H9" s="623">
        <v>613</v>
      </c>
      <c r="I9" s="445" t="s">
        <v>114</v>
      </c>
      <c r="J9" s="624"/>
      <c r="K9" s="623">
        <v>3498</v>
      </c>
      <c r="L9" s="436">
        <v>58</v>
      </c>
      <c r="M9" s="624">
        <f t="shared" si="4"/>
        <v>1.6580903373356205E-2</v>
      </c>
      <c r="N9" s="623">
        <v>2214</v>
      </c>
      <c r="O9" s="436">
        <v>37</v>
      </c>
      <c r="P9" s="624">
        <f t="shared" si="0"/>
        <v>1.6711833785004515E-2</v>
      </c>
      <c r="Q9" s="623">
        <v>486</v>
      </c>
      <c r="R9" s="436">
        <v>20</v>
      </c>
      <c r="S9" s="624">
        <f t="shared" si="5"/>
        <v>4.1152263374485597E-2</v>
      </c>
      <c r="T9" s="623">
        <v>225</v>
      </c>
      <c r="U9" s="445" t="s">
        <v>114</v>
      </c>
      <c r="V9" s="624"/>
      <c r="W9" s="623">
        <v>693</v>
      </c>
      <c r="X9" s="436">
        <v>11</v>
      </c>
      <c r="Y9" s="624">
        <f t="shared" si="6"/>
        <v>1.5873015873015872E-2</v>
      </c>
      <c r="Z9" s="623">
        <v>1390</v>
      </c>
      <c r="AA9" s="436">
        <v>19</v>
      </c>
      <c r="AB9" s="624">
        <f t="shared" si="1"/>
        <v>1.3669064748201438E-2</v>
      </c>
      <c r="AC9" s="623">
        <v>357</v>
      </c>
      <c r="AD9" s="445" t="s">
        <v>114</v>
      </c>
      <c r="AE9" s="625"/>
      <c r="AG9" s="320"/>
    </row>
    <row r="10" spans="1:33" s="321" customFormat="1">
      <c r="A10" s="317">
        <v>2004</v>
      </c>
      <c r="B10" s="620">
        <v>3642</v>
      </c>
      <c r="C10" s="425">
        <v>48</v>
      </c>
      <c r="D10" s="621">
        <f t="shared" si="2"/>
        <v>1.3179571663920923E-2</v>
      </c>
      <c r="E10" s="620">
        <v>5032</v>
      </c>
      <c r="F10" s="425">
        <v>87</v>
      </c>
      <c r="G10" s="573">
        <f t="shared" si="3"/>
        <v>1.7289348171701111E-2</v>
      </c>
      <c r="H10" s="620">
        <v>670</v>
      </c>
      <c r="I10" s="425">
        <v>15</v>
      </c>
      <c r="J10" s="621">
        <f t="shared" ref="J10:J31" si="7">I10/H10</f>
        <v>2.2388059701492536E-2</v>
      </c>
      <c r="K10" s="620">
        <v>3430</v>
      </c>
      <c r="L10" s="425">
        <v>73</v>
      </c>
      <c r="M10" s="621">
        <f t="shared" si="4"/>
        <v>2.1282798833819241E-2</v>
      </c>
      <c r="N10" s="620">
        <v>2163</v>
      </c>
      <c r="O10" s="425">
        <v>26</v>
      </c>
      <c r="P10" s="621">
        <f t="shared" si="0"/>
        <v>1.2020342117429497E-2</v>
      </c>
      <c r="Q10" s="620">
        <v>506</v>
      </c>
      <c r="R10" s="425">
        <v>13</v>
      </c>
      <c r="S10" s="621">
        <f t="shared" si="5"/>
        <v>2.5691699604743084E-2</v>
      </c>
      <c r="T10" s="620">
        <v>220</v>
      </c>
      <c r="U10" s="444" t="s">
        <v>114</v>
      </c>
      <c r="V10" s="621"/>
      <c r="W10" s="620">
        <v>678</v>
      </c>
      <c r="X10" s="444" t="s">
        <v>114</v>
      </c>
      <c r="Y10" s="621"/>
      <c r="Z10" s="620">
        <v>1507</v>
      </c>
      <c r="AA10" s="425">
        <v>15</v>
      </c>
      <c r="AB10" s="621">
        <f t="shared" si="1"/>
        <v>9.9535500995355016E-3</v>
      </c>
      <c r="AC10" s="620">
        <v>423</v>
      </c>
      <c r="AD10" s="444" t="s">
        <v>114</v>
      </c>
      <c r="AE10" s="622"/>
      <c r="AG10" s="320"/>
    </row>
    <row r="11" spans="1:33" s="321" customFormat="1">
      <c r="A11" s="322">
        <v>2005</v>
      </c>
      <c r="B11" s="623">
        <v>3539</v>
      </c>
      <c r="C11" s="436">
        <v>46</v>
      </c>
      <c r="D11" s="624">
        <f t="shared" si="2"/>
        <v>1.2998022040124329E-2</v>
      </c>
      <c r="E11" s="623">
        <v>5073</v>
      </c>
      <c r="F11" s="436">
        <v>97</v>
      </c>
      <c r="G11" s="574">
        <f t="shared" si="3"/>
        <v>1.9120835797358564E-2</v>
      </c>
      <c r="H11" s="623">
        <v>596</v>
      </c>
      <c r="I11" s="436">
        <v>11</v>
      </c>
      <c r="J11" s="624">
        <f t="shared" si="7"/>
        <v>1.8456375838926176E-2</v>
      </c>
      <c r="K11" s="623">
        <v>3325</v>
      </c>
      <c r="L11" s="436">
        <v>62</v>
      </c>
      <c r="M11" s="624">
        <f t="shared" si="4"/>
        <v>1.8646616541353384E-2</v>
      </c>
      <c r="N11" s="623">
        <v>2092</v>
      </c>
      <c r="O11" s="436">
        <v>26</v>
      </c>
      <c r="P11" s="624">
        <f t="shared" si="0"/>
        <v>1.24282982791587E-2</v>
      </c>
      <c r="Q11" s="623">
        <v>409</v>
      </c>
      <c r="R11" s="436">
        <v>19</v>
      </c>
      <c r="S11" s="624">
        <f t="shared" si="5"/>
        <v>4.6454767726161368E-2</v>
      </c>
      <c r="T11" s="623">
        <v>239</v>
      </c>
      <c r="U11" s="445" t="s">
        <v>114</v>
      </c>
      <c r="V11" s="624"/>
      <c r="W11" s="623">
        <v>673</v>
      </c>
      <c r="X11" s="436">
        <v>12</v>
      </c>
      <c r="Y11" s="624">
        <f>X11/W11</f>
        <v>1.7830609212481426E-2</v>
      </c>
      <c r="Z11" s="623">
        <v>1571</v>
      </c>
      <c r="AA11" s="436">
        <v>32</v>
      </c>
      <c r="AB11" s="624">
        <f t="shared" si="1"/>
        <v>2.0369191597708464E-2</v>
      </c>
      <c r="AC11" s="623">
        <v>385</v>
      </c>
      <c r="AD11" s="445" t="s">
        <v>114</v>
      </c>
      <c r="AE11" s="625"/>
      <c r="AG11" s="320"/>
    </row>
    <row r="12" spans="1:33" s="321" customFormat="1">
      <c r="A12" s="317">
        <v>2006</v>
      </c>
      <c r="B12" s="620">
        <v>4207</v>
      </c>
      <c r="C12" s="425">
        <v>40</v>
      </c>
      <c r="D12" s="621">
        <f t="shared" si="2"/>
        <v>9.5079629189446166E-3</v>
      </c>
      <c r="E12" s="620">
        <v>5177</v>
      </c>
      <c r="F12" s="425">
        <v>89</v>
      </c>
      <c r="G12" s="573">
        <f t="shared" si="3"/>
        <v>1.7191423604404094E-2</v>
      </c>
      <c r="H12" s="620">
        <v>613</v>
      </c>
      <c r="I12" s="444" t="s">
        <v>114</v>
      </c>
      <c r="J12" s="621"/>
      <c r="K12" s="620">
        <v>3478</v>
      </c>
      <c r="L12" s="425">
        <v>51</v>
      </c>
      <c r="M12" s="621">
        <f t="shared" si="4"/>
        <v>1.4663599769982749E-2</v>
      </c>
      <c r="N12" s="620">
        <v>2129</v>
      </c>
      <c r="O12" s="425">
        <v>36</v>
      </c>
      <c r="P12" s="621">
        <f t="shared" si="0"/>
        <v>1.6909347111319868E-2</v>
      </c>
      <c r="Q12" s="620">
        <v>530</v>
      </c>
      <c r="R12" s="425">
        <v>26</v>
      </c>
      <c r="S12" s="621">
        <f t="shared" si="5"/>
        <v>4.9056603773584909E-2</v>
      </c>
      <c r="T12" s="620">
        <v>240</v>
      </c>
      <c r="U12" s="444" t="s">
        <v>114</v>
      </c>
      <c r="V12" s="621"/>
      <c r="W12" s="620">
        <v>698</v>
      </c>
      <c r="X12" s="444" t="s">
        <v>114</v>
      </c>
      <c r="Y12" s="621"/>
      <c r="Z12" s="620">
        <v>1598</v>
      </c>
      <c r="AA12" s="425">
        <v>14</v>
      </c>
      <c r="AB12" s="621">
        <f t="shared" si="1"/>
        <v>8.7609511889862324E-3</v>
      </c>
      <c r="AC12" s="620">
        <v>297</v>
      </c>
      <c r="AD12" s="444" t="s">
        <v>114</v>
      </c>
      <c r="AE12" s="622"/>
      <c r="AG12" s="320"/>
    </row>
    <row r="13" spans="1:33" s="321" customFormat="1">
      <c r="A13" s="322">
        <v>2007</v>
      </c>
      <c r="B13" s="623">
        <v>4109</v>
      </c>
      <c r="C13" s="436">
        <v>42</v>
      </c>
      <c r="D13" s="624">
        <f t="shared" si="2"/>
        <v>1.0221465076660987E-2</v>
      </c>
      <c r="E13" s="623">
        <v>5285</v>
      </c>
      <c r="F13" s="436">
        <v>80</v>
      </c>
      <c r="G13" s="574">
        <f t="shared" si="3"/>
        <v>1.5137180700094607E-2</v>
      </c>
      <c r="H13" s="623">
        <v>662</v>
      </c>
      <c r="I13" s="445" t="s">
        <v>114</v>
      </c>
      <c r="J13" s="624"/>
      <c r="K13" s="623">
        <v>3531</v>
      </c>
      <c r="L13" s="436">
        <v>56</v>
      </c>
      <c r="M13" s="624">
        <f t="shared" si="4"/>
        <v>1.5859529878221468E-2</v>
      </c>
      <c r="N13" s="623">
        <v>2095</v>
      </c>
      <c r="O13" s="436">
        <v>37</v>
      </c>
      <c r="P13" s="624">
        <f t="shared" si="0"/>
        <v>1.7661097852028639E-2</v>
      </c>
      <c r="Q13" s="623">
        <v>434</v>
      </c>
      <c r="R13" s="436">
        <v>14</v>
      </c>
      <c r="S13" s="624">
        <f t="shared" si="5"/>
        <v>3.2258064516129031E-2</v>
      </c>
      <c r="T13" s="623">
        <v>279</v>
      </c>
      <c r="U13" s="445" t="s">
        <v>114</v>
      </c>
      <c r="V13" s="624"/>
      <c r="W13" s="623">
        <v>711</v>
      </c>
      <c r="X13" s="445" t="s">
        <v>114</v>
      </c>
      <c r="Y13" s="624"/>
      <c r="Z13" s="623">
        <v>1750</v>
      </c>
      <c r="AA13" s="436">
        <v>26</v>
      </c>
      <c r="AB13" s="624">
        <f t="shared" si="1"/>
        <v>1.4857142857142857E-2</v>
      </c>
      <c r="AC13" s="623">
        <v>278</v>
      </c>
      <c r="AD13" s="445" t="s">
        <v>114</v>
      </c>
      <c r="AE13" s="625"/>
      <c r="AG13" s="320"/>
    </row>
    <row r="14" spans="1:33" s="321" customFormat="1">
      <c r="A14" s="317">
        <v>2008</v>
      </c>
      <c r="B14" s="620">
        <v>4314</v>
      </c>
      <c r="C14" s="425">
        <v>45</v>
      </c>
      <c r="D14" s="621">
        <f t="shared" si="2"/>
        <v>1.0431154381084841E-2</v>
      </c>
      <c r="E14" s="620">
        <v>5374</v>
      </c>
      <c r="F14" s="425">
        <v>103</v>
      </c>
      <c r="G14" s="573">
        <f t="shared" si="3"/>
        <v>1.9166356531447711E-2</v>
      </c>
      <c r="H14" s="620">
        <v>624</v>
      </c>
      <c r="I14" s="444" t="s">
        <v>114</v>
      </c>
      <c r="J14" s="621"/>
      <c r="K14" s="620">
        <v>3600</v>
      </c>
      <c r="L14" s="425">
        <v>57</v>
      </c>
      <c r="M14" s="621">
        <f t="shared" si="4"/>
        <v>1.5833333333333335E-2</v>
      </c>
      <c r="N14" s="620">
        <v>1968</v>
      </c>
      <c r="O14" s="425">
        <v>19</v>
      </c>
      <c r="P14" s="621">
        <f t="shared" si="0"/>
        <v>9.6544715447154476E-3</v>
      </c>
      <c r="Q14" s="620">
        <v>479</v>
      </c>
      <c r="R14" s="425">
        <v>12</v>
      </c>
      <c r="S14" s="621">
        <f t="shared" si="5"/>
        <v>2.5052192066805846E-2</v>
      </c>
      <c r="T14" s="620">
        <v>270</v>
      </c>
      <c r="U14" s="444" t="s">
        <v>114</v>
      </c>
      <c r="V14" s="621"/>
      <c r="W14" s="620">
        <v>689</v>
      </c>
      <c r="X14" s="444" t="s">
        <v>114</v>
      </c>
      <c r="Y14" s="621"/>
      <c r="Z14" s="620">
        <v>1803</v>
      </c>
      <c r="AA14" s="425">
        <v>20</v>
      </c>
      <c r="AB14" s="621">
        <f t="shared" si="1"/>
        <v>1.1092623405435386E-2</v>
      </c>
      <c r="AC14" s="620">
        <v>311</v>
      </c>
      <c r="AD14" s="444" t="s">
        <v>114</v>
      </c>
      <c r="AE14" s="622"/>
      <c r="AG14" s="320"/>
    </row>
    <row r="15" spans="1:33" s="321" customFormat="1">
      <c r="A15" s="322">
        <v>2009</v>
      </c>
      <c r="B15" s="623">
        <v>4183</v>
      </c>
      <c r="C15" s="436">
        <v>50</v>
      </c>
      <c r="D15" s="624">
        <f t="shared" si="2"/>
        <v>1.1953143676786996E-2</v>
      </c>
      <c r="E15" s="623">
        <v>5371</v>
      </c>
      <c r="F15" s="436">
        <v>104</v>
      </c>
      <c r="G15" s="574">
        <f t="shared" si="3"/>
        <v>1.9363247067585181E-2</v>
      </c>
      <c r="H15" s="623">
        <v>655</v>
      </c>
      <c r="I15" s="445" t="s">
        <v>114</v>
      </c>
      <c r="J15" s="624"/>
      <c r="K15" s="623">
        <v>3349</v>
      </c>
      <c r="L15" s="436">
        <v>61</v>
      </c>
      <c r="M15" s="624">
        <f t="shared" si="4"/>
        <v>1.8214392355927141E-2</v>
      </c>
      <c r="N15" s="623">
        <v>1891</v>
      </c>
      <c r="O15" s="436">
        <v>24</v>
      </c>
      <c r="P15" s="624">
        <f t="shared" si="0"/>
        <v>1.269169751454257E-2</v>
      </c>
      <c r="Q15" s="623">
        <v>423</v>
      </c>
      <c r="R15" s="436">
        <v>14</v>
      </c>
      <c r="S15" s="624">
        <f t="shared" si="5"/>
        <v>3.309692671394799E-2</v>
      </c>
      <c r="T15" s="623">
        <v>289</v>
      </c>
      <c r="U15" s="445" t="s">
        <v>114</v>
      </c>
      <c r="V15" s="624"/>
      <c r="W15" s="623">
        <v>666</v>
      </c>
      <c r="X15" s="445" t="s">
        <v>114</v>
      </c>
      <c r="Y15" s="624"/>
      <c r="Z15" s="623">
        <v>1781</v>
      </c>
      <c r="AA15" s="436">
        <v>19</v>
      </c>
      <c r="AB15" s="624">
        <f t="shared" si="1"/>
        <v>1.0668163952835485E-2</v>
      </c>
      <c r="AC15" s="623">
        <v>255</v>
      </c>
      <c r="AD15" s="445" t="s">
        <v>114</v>
      </c>
      <c r="AE15" s="625"/>
      <c r="AG15" s="320"/>
    </row>
    <row r="16" spans="1:33" s="321" customFormat="1">
      <c r="A16" s="317">
        <v>2010</v>
      </c>
      <c r="B16" s="75">
        <v>4339</v>
      </c>
      <c r="C16" s="425">
        <v>39</v>
      </c>
      <c r="D16" s="621">
        <f t="shared" si="2"/>
        <v>8.9882461396635169E-3</v>
      </c>
      <c r="E16" s="75">
        <v>5110</v>
      </c>
      <c r="F16" s="425">
        <v>86</v>
      </c>
      <c r="G16" s="573">
        <f t="shared" si="3"/>
        <v>1.6829745596868884E-2</v>
      </c>
      <c r="H16" s="75">
        <v>860</v>
      </c>
      <c r="I16" s="425">
        <v>17</v>
      </c>
      <c r="J16" s="621">
        <f t="shared" si="7"/>
        <v>1.9767441860465116E-2</v>
      </c>
      <c r="K16" s="75">
        <v>3260</v>
      </c>
      <c r="L16" s="425">
        <v>61</v>
      </c>
      <c r="M16" s="621">
        <f t="shared" si="4"/>
        <v>1.8711656441717791E-2</v>
      </c>
      <c r="N16" s="75">
        <v>1812</v>
      </c>
      <c r="O16" s="425">
        <v>24</v>
      </c>
      <c r="P16" s="621">
        <f t="shared" si="0"/>
        <v>1.3245033112582781E-2</v>
      </c>
      <c r="Q16" s="75">
        <v>529</v>
      </c>
      <c r="R16" s="425">
        <v>18</v>
      </c>
      <c r="S16" s="621">
        <f t="shared" si="5"/>
        <v>3.4026465028355386E-2</v>
      </c>
      <c r="T16" s="75">
        <v>258</v>
      </c>
      <c r="U16" s="444" t="s">
        <v>114</v>
      </c>
      <c r="V16" s="621"/>
      <c r="W16" s="75">
        <v>677</v>
      </c>
      <c r="X16" s="444" t="s">
        <v>114</v>
      </c>
      <c r="Y16" s="621"/>
      <c r="Z16" s="75">
        <v>1816</v>
      </c>
      <c r="AA16" s="425">
        <v>24</v>
      </c>
      <c r="AB16" s="621">
        <f t="shared" si="1"/>
        <v>1.3215859030837005E-2</v>
      </c>
      <c r="AC16" s="75">
        <v>269</v>
      </c>
      <c r="AD16" s="444" t="s">
        <v>114</v>
      </c>
      <c r="AE16" s="622"/>
      <c r="AG16" s="320"/>
    </row>
    <row r="17" spans="1:33" s="321" customFormat="1">
      <c r="A17" s="322">
        <v>2011</v>
      </c>
      <c r="B17" s="335">
        <v>4523</v>
      </c>
      <c r="C17" s="436">
        <v>42</v>
      </c>
      <c r="D17" s="624">
        <f t="shared" si="2"/>
        <v>9.2858722087110317E-3</v>
      </c>
      <c r="E17" s="335">
        <v>5122</v>
      </c>
      <c r="F17" s="436">
        <v>78</v>
      </c>
      <c r="G17" s="574">
        <f t="shared" si="3"/>
        <v>1.5228426395939087E-2</v>
      </c>
      <c r="H17" s="335">
        <v>778</v>
      </c>
      <c r="I17" s="436">
        <v>13</v>
      </c>
      <c r="J17" s="624">
        <f t="shared" si="7"/>
        <v>1.6709511568123392E-2</v>
      </c>
      <c r="K17" s="335">
        <v>3272</v>
      </c>
      <c r="L17" s="436">
        <v>62</v>
      </c>
      <c r="M17" s="624">
        <f t="shared" si="4"/>
        <v>1.8948655256723717E-2</v>
      </c>
      <c r="N17" s="335">
        <v>1767</v>
      </c>
      <c r="O17" s="436">
        <v>13</v>
      </c>
      <c r="P17" s="624">
        <f t="shared" si="0"/>
        <v>7.3571024335031127E-3</v>
      </c>
      <c r="Q17" s="335">
        <v>539</v>
      </c>
      <c r="R17" s="436">
        <v>13</v>
      </c>
      <c r="S17" s="624">
        <f t="shared" si="5"/>
        <v>2.4118738404452691E-2</v>
      </c>
      <c r="T17" s="335">
        <v>254</v>
      </c>
      <c r="U17" s="445" t="s">
        <v>114</v>
      </c>
      <c r="V17" s="624"/>
      <c r="W17" s="335">
        <v>667</v>
      </c>
      <c r="X17" s="445" t="s">
        <v>114</v>
      </c>
      <c r="Y17" s="624"/>
      <c r="Z17" s="335">
        <v>1751</v>
      </c>
      <c r="AA17" s="436">
        <v>34</v>
      </c>
      <c r="AB17" s="624">
        <f t="shared" si="1"/>
        <v>1.9417475728155338E-2</v>
      </c>
      <c r="AC17" s="335">
        <v>286</v>
      </c>
      <c r="AD17" s="445" t="s">
        <v>114</v>
      </c>
      <c r="AE17" s="625"/>
      <c r="AG17" s="320"/>
    </row>
    <row r="18" spans="1:33" s="321" customFormat="1">
      <c r="A18" s="317">
        <v>2012</v>
      </c>
      <c r="B18" s="75">
        <v>4318</v>
      </c>
      <c r="C18" s="425">
        <v>47</v>
      </c>
      <c r="D18" s="621">
        <f t="shared" si="2"/>
        <v>1.0884668828161186E-2</v>
      </c>
      <c r="E18" s="75">
        <v>5036</v>
      </c>
      <c r="F18" s="425">
        <v>66</v>
      </c>
      <c r="G18" s="573">
        <f t="shared" si="3"/>
        <v>1.3105639396346307E-2</v>
      </c>
      <c r="H18" s="75">
        <v>880</v>
      </c>
      <c r="I18" s="425">
        <v>14</v>
      </c>
      <c r="J18" s="621">
        <f t="shared" si="7"/>
        <v>1.5909090909090907E-2</v>
      </c>
      <c r="K18" s="75">
        <v>3317</v>
      </c>
      <c r="L18" s="425">
        <v>61</v>
      </c>
      <c r="M18" s="621">
        <f t="shared" si="4"/>
        <v>1.8390111546578235E-2</v>
      </c>
      <c r="N18" s="75">
        <v>1743</v>
      </c>
      <c r="O18" s="444" t="s">
        <v>114</v>
      </c>
      <c r="P18" s="621"/>
      <c r="Q18" s="75">
        <v>507</v>
      </c>
      <c r="R18" s="425">
        <v>10</v>
      </c>
      <c r="S18" s="621">
        <f t="shared" si="5"/>
        <v>1.9723865877712032E-2</v>
      </c>
      <c r="T18" s="75">
        <v>240</v>
      </c>
      <c r="U18" s="425">
        <v>12</v>
      </c>
      <c r="V18" s="621">
        <f t="shared" ref="V18" si="8">U18/T18</f>
        <v>0.05</v>
      </c>
      <c r="W18" s="75">
        <v>739</v>
      </c>
      <c r="X18" s="444" t="s">
        <v>114</v>
      </c>
      <c r="Y18" s="621"/>
      <c r="Z18" s="75">
        <v>1874</v>
      </c>
      <c r="AA18" s="425">
        <v>18</v>
      </c>
      <c r="AB18" s="621">
        <f t="shared" si="1"/>
        <v>9.6051227321237997E-3</v>
      </c>
      <c r="AC18" s="75">
        <v>318</v>
      </c>
      <c r="AD18" s="444" t="s">
        <v>114</v>
      </c>
      <c r="AE18" s="622"/>
      <c r="AG18" s="320"/>
    </row>
    <row r="19" spans="1:33" s="321" customFormat="1" ht="14.5" thickBot="1">
      <c r="A19" s="626">
        <v>2013</v>
      </c>
      <c r="B19" s="627">
        <v>4520</v>
      </c>
      <c r="C19" s="628">
        <v>56</v>
      </c>
      <c r="D19" s="629">
        <f t="shared" si="2"/>
        <v>1.2389380530973451E-2</v>
      </c>
      <c r="E19" s="630">
        <v>5066</v>
      </c>
      <c r="F19" s="628">
        <v>99</v>
      </c>
      <c r="G19" s="576">
        <f t="shared" si="3"/>
        <v>1.9542045005921833E-2</v>
      </c>
      <c r="H19" s="630">
        <v>846</v>
      </c>
      <c r="I19" s="636" t="s">
        <v>114</v>
      </c>
      <c r="J19" s="629"/>
      <c r="K19" s="630">
        <v>3203</v>
      </c>
      <c r="L19" s="628">
        <v>56</v>
      </c>
      <c r="M19" s="629">
        <f t="shared" si="4"/>
        <v>1.7483609116453323E-2</v>
      </c>
      <c r="N19" s="630">
        <v>1613</v>
      </c>
      <c r="O19" s="628">
        <v>19</v>
      </c>
      <c r="P19" s="629">
        <f t="shared" si="0"/>
        <v>1.1779293242405457E-2</v>
      </c>
      <c r="Q19" s="630">
        <v>567</v>
      </c>
      <c r="R19" s="628">
        <v>27</v>
      </c>
      <c r="S19" s="629">
        <f t="shared" si="5"/>
        <v>4.7619047619047616E-2</v>
      </c>
      <c r="T19" s="630">
        <v>228</v>
      </c>
      <c r="U19" s="636" t="s">
        <v>114</v>
      </c>
      <c r="V19" s="629"/>
      <c r="W19" s="630">
        <v>695</v>
      </c>
      <c r="X19" s="628">
        <v>11</v>
      </c>
      <c r="Y19" s="629">
        <f>X19/W19</f>
        <v>1.5827338129496403E-2</v>
      </c>
      <c r="Z19" s="630">
        <v>1885</v>
      </c>
      <c r="AA19" s="628">
        <v>17</v>
      </c>
      <c r="AB19" s="629">
        <f t="shared" si="1"/>
        <v>9.0185676392572946E-3</v>
      </c>
      <c r="AC19" s="630">
        <v>336</v>
      </c>
      <c r="AD19" s="636" t="s">
        <v>114</v>
      </c>
      <c r="AE19" s="631"/>
      <c r="AG19" s="320"/>
    </row>
    <row r="20" spans="1:33" s="321" customForma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row>
    <row r="21" spans="1:33" s="321" customForma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row>
    <row r="22" spans="1:33" s="321" customFormat="1" ht="20">
      <c r="A22" s="2676" t="s">
        <v>79</v>
      </c>
      <c r="B22" s="2630" t="s">
        <v>252</v>
      </c>
      <c r="C22" s="2631"/>
      <c r="D22" s="2631"/>
      <c r="E22" s="2631"/>
      <c r="F22" s="2631"/>
      <c r="G22" s="2631"/>
      <c r="H22" s="2631"/>
      <c r="I22" s="2631"/>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40"/>
      <c r="AG22" s="320"/>
    </row>
    <row r="23" spans="1:33" s="321" customFormat="1" ht="20">
      <c r="A23" s="2676"/>
      <c r="B23" s="2632" t="s">
        <v>1490</v>
      </c>
      <c r="C23" s="2633"/>
      <c r="D23" s="2633"/>
      <c r="E23" s="2632" t="s">
        <v>85</v>
      </c>
      <c r="F23" s="2633"/>
      <c r="G23" s="2633"/>
      <c r="H23" s="2632" t="s">
        <v>169</v>
      </c>
      <c r="I23" s="2633"/>
      <c r="J23" s="2633"/>
      <c r="K23" s="2632" t="s">
        <v>170</v>
      </c>
      <c r="L23" s="2633"/>
      <c r="M23" s="2633"/>
      <c r="N23" s="2632" t="s">
        <v>171</v>
      </c>
      <c r="O23" s="2633"/>
      <c r="P23" s="2633"/>
      <c r="Q23" s="2513" t="s">
        <v>93</v>
      </c>
      <c r="R23" s="2514"/>
      <c r="S23" s="2675"/>
      <c r="T23" s="2513" t="s">
        <v>94</v>
      </c>
      <c r="U23" s="2514"/>
      <c r="V23" s="2675"/>
      <c r="W23" s="2678" t="s">
        <v>95</v>
      </c>
      <c r="X23" s="2514"/>
      <c r="Y23" s="2675"/>
      <c r="Z23" s="2514" t="s">
        <v>96</v>
      </c>
      <c r="AA23" s="2514"/>
      <c r="AB23" s="2675"/>
      <c r="AC23" s="2633" t="s">
        <v>97</v>
      </c>
      <c r="AD23" s="2633"/>
      <c r="AE23" s="2634"/>
      <c r="AF23" s="40"/>
      <c r="AG23" s="320"/>
    </row>
    <row r="24" spans="1:33" s="321" customFormat="1" ht="42">
      <c r="A24" s="2677"/>
      <c r="B24" s="46" t="s">
        <v>253</v>
      </c>
      <c r="C24" s="563" t="s">
        <v>315</v>
      </c>
      <c r="D24" s="563" t="s">
        <v>86</v>
      </c>
      <c r="E24" s="46" t="s">
        <v>253</v>
      </c>
      <c r="F24" s="563" t="s">
        <v>315</v>
      </c>
      <c r="G24" s="563" t="s">
        <v>86</v>
      </c>
      <c r="H24" s="46" t="s">
        <v>253</v>
      </c>
      <c r="I24" s="563" t="s">
        <v>315</v>
      </c>
      <c r="J24" s="563" t="s">
        <v>86</v>
      </c>
      <c r="K24" s="46" t="s">
        <v>253</v>
      </c>
      <c r="L24" s="563" t="s">
        <v>315</v>
      </c>
      <c r="M24" s="563" t="s">
        <v>86</v>
      </c>
      <c r="N24" s="46" t="s">
        <v>253</v>
      </c>
      <c r="O24" s="563" t="s">
        <v>315</v>
      </c>
      <c r="P24" s="563" t="s">
        <v>86</v>
      </c>
      <c r="Q24" s="46" t="s">
        <v>253</v>
      </c>
      <c r="R24" s="563" t="s">
        <v>315</v>
      </c>
      <c r="S24" s="563" t="s">
        <v>86</v>
      </c>
      <c r="T24" s="46" t="s">
        <v>253</v>
      </c>
      <c r="U24" s="563" t="s">
        <v>315</v>
      </c>
      <c r="V24" s="563" t="s">
        <v>86</v>
      </c>
      <c r="W24" s="462" t="s">
        <v>253</v>
      </c>
      <c r="X24" s="563" t="s">
        <v>320</v>
      </c>
      <c r="Y24" s="563" t="s">
        <v>86</v>
      </c>
      <c r="Z24" s="462" t="s">
        <v>253</v>
      </c>
      <c r="AA24" s="563" t="s">
        <v>320</v>
      </c>
      <c r="AB24" s="271" t="s">
        <v>86</v>
      </c>
      <c r="AC24" s="563" t="s">
        <v>253</v>
      </c>
      <c r="AD24" s="563" t="s">
        <v>315</v>
      </c>
      <c r="AE24" s="272" t="s">
        <v>86</v>
      </c>
      <c r="AF24" s="86"/>
      <c r="AG24" s="320"/>
    </row>
    <row r="25" spans="1:33" s="321" customFormat="1">
      <c r="A25" s="632">
        <v>2014</v>
      </c>
      <c r="B25" s="51">
        <v>4459</v>
      </c>
      <c r="C25" s="1706">
        <v>38</v>
      </c>
      <c r="D25" s="633">
        <f t="shared" si="2"/>
        <v>8.522090154743216E-3</v>
      </c>
      <c r="E25" s="1428">
        <v>4756</v>
      </c>
      <c r="F25" s="1706">
        <v>95</v>
      </c>
      <c r="G25" s="634">
        <f t="shared" si="3"/>
        <v>1.9974768713204374E-2</v>
      </c>
      <c r="H25" s="51">
        <v>858</v>
      </c>
      <c r="I25" s="1706">
        <v>18</v>
      </c>
      <c r="J25" s="633">
        <f t="shared" si="7"/>
        <v>2.097902097902098E-2</v>
      </c>
      <c r="K25" s="51">
        <v>3161</v>
      </c>
      <c r="L25" s="1706">
        <v>65</v>
      </c>
      <c r="M25" s="633">
        <f t="shared" si="4"/>
        <v>2.0563112938943372E-2</v>
      </c>
      <c r="N25" s="51">
        <v>1635</v>
      </c>
      <c r="O25" s="1706">
        <v>21</v>
      </c>
      <c r="P25" s="633">
        <f t="shared" si="0"/>
        <v>1.2844036697247707E-2</v>
      </c>
      <c r="Q25" s="51">
        <v>603</v>
      </c>
      <c r="R25" s="1706">
        <v>17</v>
      </c>
      <c r="S25" s="633">
        <f t="shared" si="5"/>
        <v>2.8192371475953566E-2</v>
      </c>
      <c r="T25" s="51">
        <v>243</v>
      </c>
      <c r="U25" s="351" t="s">
        <v>114</v>
      </c>
      <c r="V25" s="633"/>
      <c r="W25" s="51">
        <v>648</v>
      </c>
      <c r="X25" s="351" t="s">
        <v>114</v>
      </c>
      <c r="Y25" s="633"/>
      <c r="Z25" s="51">
        <v>1799</v>
      </c>
      <c r="AA25" s="1706">
        <v>16</v>
      </c>
      <c r="AB25" s="633">
        <f t="shared" si="1"/>
        <v>8.8938299055030569E-3</v>
      </c>
      <c r="AC25" s="51">
        <v>370</v>
      </c>
      <c r="AD25" s="351" t="s">
        <v>114</v>
      </c>
      <c r="AE25" s="637"/>
      <c r="AG25" s="320"/>
    </row>
    <row r="26" spans="1:33" s="321" customFormat="1">
      <c r="A26" s="322">
        <v>2015</v>
      </c>
      <c r="B26" s="56">
        <v>4470</v>
      </c>
      <c r="C26" s="1707">
        <v>43</v>
      </c>
      <c r="D26" s="624">
        <f t="shared" si="2"/>
        <v>9.6196868008948545E-3</v>
      </c>
      <c r="E26" s="1403">
        <v>4826</v>
      </c>
      <c r="F26" s="1707">
        <v>87</v>
      </c>
      <c r="G26" s="574">
        <f t="shared" si="3"/>
        <v>1.8027351844177371E-2</v>
      </c>
      <c r="H26" s="56">
        <v>929</v>
      </c>
      <c r="I26" s="348" t="s">
        <v>114</v>
      </c>
      <c r="J26" s="624"/>
      <c r="K26" s="56">
        <v>3086</v>
      </c>
      <c r="L26" s="1707">
        <v>66</v>
      </c>
      <c r="M26" s="624">
        <f t="shared" si="4"/>
        <v>2.1386908619572261E-2</v>
      </c>
      <c r="N26" s="56">
        <v>1593</v>
      </c>
      <c r="O26" s="1707">
        <v>17</v>
      </c>
      <c r="P26" s="624">
        <f t="shared" si="0"/>
        <v>1.0671688637790333E-2</v>
      </c>
      <c r="Q26" s="56">
        <v>612</v>
      </c>
      <c r="R26" s="1707">
        <v>17</v>
      </c>
      <c r="S26" s="624">
        <f t="shared" si="5"/>
        <v>2.7777777777777776E-2</v>
      </c>
      <c r="T26" s="56">
        <v>284</v>
      </c>
      <c r="U26" s="348" t="s">
        <v>114</v>
      </c>
      <c r="V26" s="624"/>
      <c r="W26" s="56">
        <v>670</v>
      </c>
      <c r="X26" s="348" t="s">
        <v>114</v>
      </c>
      <c r="Y26" s="624"/>
      <c r="Z26" s="56">
        <v>1683</v>
      </c>
      <c r="AA26" s="1707">
        <v>27</v>
      </c>
      <c r="AB26" s="624">
        <f t="shared" si="1"/>
        <v>1.6042780748663103E-2</v>
      </c>
      <c r="AC26" s="56">
        <v>284</v>
      </c>
      <c r="AD26" s="1707">
        <v>12</v>
      </c>
      <c r="AE26" s="638">
        <f t="shared" ref="AE26" si="9">AD26/AC26</f>
        <v>4.2253521126760563E-2</v>
      </c>
      <c r="AG26" s="320"/>
    </row>
    <row r="27" spans="1:33" s="321" customFormat="1">
      <c r="A27" s="317">
        <v>2016</v>
      </c>
      <c r="B27" s="51">
        <v>4287</v>
      </c>
      <c r="C27" s="1706">
        <v>64</v>
      </c>
      <c r="D27" s="621">
        <f t="shared" si="2"/>
        <v>1.4928854676930255E-2</v>
      </c>
      <c r="E27" s="1428">
        <v>4684</v>
      </c>
      <c r="F27" s="1706">
        <v>75</v>
      </c>
      <c r="G27" s="573">
        <f t="shared" si="3"/>
        <v>1.6011955593509819E-2</v>
      </c>
      <c r="H27" s="51">
        <v>934</v>
      </c>
      <c r="I27" s="351" t="s">
        <v>114</v>
      </c>
      <c r="J27" s="621"/>
      <c r="K27" s="51">
        <v>2955</v>
      </c>
      <c r="L27" s="1706">
        <v>62</v>
      </c>
      <c r="M27" s="621">
        <f t="shared" si="4"/>
        <v>2.0981387478849409E-2</v>
      </c>
      <c r="N27" s="51">
        <v>1513</v>
      </c>
      <c r="O27" s="1706">
        <v>20</v>
      </c>
      <c r="P27" s="621">
        <f t="shared" si="0"/>
        <v>1.3218770654329148E-2</v>
      </c>
      <c r="Q27" s="51">
        <v>702</v>
      </c>
      <c r="R27" s="1706">
        <v>19</v>
      </c>
      <c r="S27" s="621">
        <f t="shared" si="5"/>
        <v>2.7065527065527065E-2</v>
      </c>
      <c r="T27" s="51">
        <v>280</v>
      </c>
      <c r="U27" s="351" t="s">
        <v>114</v>
      </c>
      <c r="V27" s="621"/>
      <c r="W27" s="51">
        <v>614</v>
      </c>
      <c r="X27" s="1706">
        <v>17</v>
      </c>
      <c r="Y27" s="621">
        <f t="shared" ref="Y27:Y30" si="10">X27/W27</f>
        <v>2.7687296416938109E-2</v>
      </c>
      <c r="Z27" s="51">
        <v>1756</v>
      </c>
      <c r="AA27" s="1706">
        <v>28</v>
      </c>
      <c r="AB27" s="633">
        <f t="shared" si="1"/>
        <v>1.5945330296127564E-2</v>
      </c>
      <c r="AC27" s="51">
        <v>318</v>
      </c>
      <c r="AD27" s="351" t="s">
        <v>114</v>
      </c>
      <c r="AE27" s="635"/>
      <c r="AG27" s="320"/>
    </row>
    <row r="28" spans="1:33" s="321" customFormat="1">
      <c r="A28" s="322">
        <v>2017</v>
      </c>
      <c r="B28" s="56">
        <v>3956</v>
      </c>
      <c r="C28" s="1707">
        <v>39</v>
      </c>
      <c r="D28" s="624">
        <f t="shared" si="2"/>
        <v>9.8584428715874622E-3</v>
      </c>
      <c r="E28" s="1403">
        <v>4597</v>
      </c>
      <c r="F28" s="1707">
        <v>78</v>
      </c>
      <c r="G28" s="574">
        <f t="shared" si="3"/>
        <v>1.6967587557102457E-2</v>
      </c>
      <c r="H28" s="56">
        <v>907</v>
      </c>
      <c r="I28" s="1707">
        <v>17</v>
      </c>
      <c r="J28" s="624">
        <f t="shared" si="7"/>
        <v>1.8743109151047408E-2</v>
      </c>
      <c r="K28" s="56">
        <v>2979</v>
      </c>
      <c r="L28" s="1707">
        <v>52</v>
      </c>
      <c r="M28" s="624">
        <f t="shared" si="4"/>
        <v>1.7455521987244042E-2</v>
      </c>
      <c r="N28" s="56">
        <v>1467</v>
      </c>
      <c r="O28" s="1707">
        <v>18</v>
      </c>
      <c r="P28" s="624">
        <f t="shared" si="0"/>
        <v>1.2269938650306749E-2</v>
      </c>
      <c r="Q28" s="56">
        <v>605</v>
      </c>
      <c r="R28" s="1707">
        <v>16</v>
      </c>
      <c r="S28" s="624">
        <f t="shared" si="5"/>
        <v>2.6446280991735537E-2</v>
      </c>
      <c r="T28" s="56">
        <v>285</v>
      </c>
      <c r="U28" s="348" t="s">
        <v>114</v>
      </c>
      <c r="V28" s="624"/>
      <c r="W28" s="56">
        <v>620</v>
      </c>
      <c r="X28" s="1707">
        <v>10</v>
      </c>
      <c r="Y28" s="624">
        <f t="shared" si="10"/>
        <v>1.6129032258064516E-2</v>
      </c>
      <c r="Z28" s="56">
        <v>1716</v>
      </c>
      <c r="AA28" s="1707">
        <v>32</v>
      </c>
      <c r="AB28" s="624">
        <f t="shared" si="1"/>
        <v>1.8648018648018648E-2</v>
      </c>
      <c r="AC28" s="56">
        <v>346</v>
      </c>
      <c r="AD28" s="348" t="s">
        <v>114</v>
      </c>
      <c r="AE28" s="625"/>
      <c r="AG28" s="320"/>
    </row>
    <row r="29" spans="1:33" s="321" customFormat="1">
      <c r="A29" s="562">
        <v>2018</v>
      </c>
      <c r="B29" s="51">
        <v>3904</v>
      </c>
      <c r="C29" s="1706">
        <v>40</v>
      </c>
      <c r="D29" s="621">
        <f t="shared" si="2"/>
        <v>1.0245901639344262E-2</v>
      </c>
      <c r="E29" s="1428">
        <v>4498</v>
      </c>
      <c r="F29" s="1706">
        <v>80</v>
      </c>
      <c r="G29" s="573">
        <f t="shared" si="3"/>
        <v>1.7785682525566917E-2</v>
      </c>
      <c r="H29" s="51">
        <v>910</v>
      </c>
      <c r="I29" s="1706">
        <v>13</v>
      </c>
      <c r="J29" s="621">
        <f t="shared" si="7"/>
        <v>1.4285714285714285E-2</v>
      </c>
      <c r="K29" s="51">
        <v>2763</v>
      </c>
      <c r="L29" s="1706">
        <v>55</v>
      </c>
      <c r="M29" s="621">
        <f t="shared" si="4"/>
        <v>1.9905899384726745E-2</v>
      </c>
      <c r="N29" s="51">
        <v>1380</v>
      </c>
      <c r="O29" s="1706">
        <v>23</v>
      </c>
      <c r="P29" s="621">
        <f t="shared" si="0"/>
        <v>1.6666666666666666E-2</v>
      </c>
      <c r="Q29" s="51">
        <v>656</v>
      </c>
      <c r="R29" s="1706">
        <v>24</v>
      </c>
      <c r="S29" s="621">
        <f>R29/Q29</f>
        <v>3.6585365853658534E-2</v>
      </c>
      <c r="T29" s="51">
        <v>220</v>
      </c>
      <c r="U29" s="351" t="s">
        <v>114</v>
      </c>
      <c r="V29" s="621"/>
      <c r="W29" s="51">
        <v>650</v>
      </c>
      <c r="X29" s="1706">
        <v>11</v>
      </c>
      <c r="Y29" s="621">
        <f t="shared" si="10"/>
        <v>1.6923076923076923E-2</v>
      </c>
      <c r="Z29" s="51">
        <v>1692</v>
      </c>
      <c r="AA29" s="1706">
        <v>25</v>
      </c>
      <c r="AB29" s="633">
        <f t="shared" si="1"/>
        <v>1.4775413711583925E-2</v>
      </c>
      <c r="AC29" s="51">
        <v>304</v>
      </c>
      <c r="AD29" s="351" t="s">
        <v>114</v>
      </c>
      <c r="AE29" s="622"/>
      <c r="AG29" s="320"/>
    </row>
    <row r="30" spans="1:33" s="321" customFormat="1">
      <c r="A30" s="73">
        <v>2019</v>
      </c>
      <c r="B30" s="56">
        <v>3879</v>
      </c>
      <c r="C30" s="1707">
        <v>53</v>
      </c>
      <c r="D30" s="624">
        <f t="shared" si="2"/>
        <v>1.3663315287445217E-2</v>
      </c>
      <c r="E30" s="1403">
        <v>4457</v>
      </c>
      <c r="F30" s="1707">
        <v>82</v>
      </c>
      <c r="G30" s="574">
        <f t="shared" si="3"/>
        <v>1.8398025577742876E-2</v>
      </c>
      <c r="H30" s="56">
        <v>871</v>
      </c>
      <c r="I30" s="1707">
        <v>13</v>
      </c>
      <c r="J30" s="624">
        <f t="shared" si="7"/>
        <v>1.4925373134328358E-2</v>
      </c>
      <c r="K30" s="56">
        <v>2774</v>
      </c>
      <c r="L30" s="1707">
        <v>53</v>
      </c>
      <c r="M30" s="624">
        <f t="shared" si="4"/>
        <v>1.9105984138428261E-2</v>
      </c>
      <c r="N30" s="56">
        <v>1347</v>
      </c>
      <c r="O30" s="1707">
        <v>23</v>
      </c>
      <c r="P30" s="624">
        <f t="shared" si="0"/>
        <v>1.7074981440237565E-2</v>
      </c>
      <c r="Q30" s="56">
        <v>672</v>
      </c>
      <c r="R30" s="1707">
        <v>22</v>
      </c>
      <c r="S30" s="624">
        <f t="shared" ref="S30" si="11">R30/Q30</f>
        <v>3.273809523809524E-2</v>
      </c>
      <c r="T30" s="56">
        <v>211</v>
      </c>
      <c r="U30" s="1707">
        <v>0</v>
      </c>
      <c r="V30" s="624">
        <f t="shared" ref="V30" si="12">U30/T30</f>
        <v>0</v>
      </c>
      <c r="W30" s="56">
        <v>603</v>
      </c>
      <c r="X30" s="1707">
        <v>12</v>
      </c>
      <c r="Y30" s="624">
        <f t="shared" si="10"/>
        <v>1.9900497512437811E-2</v>
      </c>
      <c r="Z30" s="56">
        <v>1678</v>
      </c>
      <c r="AA30" s="1707">
        <v>26</v>
      </c>
      <c r="AB30" s="624">
        <f t="shared" si="1"/>
        <v>1.5494636471990465E-2</v>
      </c>
      <c r="AC30" s="56">
        <v>303</v>
      </c>
      <c r="AD30" s="348" t="s">
        <v>114</v>
      </c>
      <c r="AE30" s="625"/>
      <c r="AG30" s="320"/>
    </row>
    <row r="31" spans="1:33" s="321" customFormat="1">
      <c r="A31" s="562">
        <v>2020</v>
      </c>
      <c r="B31" s="51">
        <v>3747</v>
      </c>
      <c r="C31" s="1706">
        <v>37</v>
      </c>
      <c r="D31" s="621">
        <f t="shared" si="2"/>
        <v>9.8745663197224443E-3</v>
      </c>
      <c r="E31" s="1428">
        <v>4202</v>
      </c>
      <c r="F31" s="1706">
        <v>63</v>
      </c>
      <c r="G31" s="573">
        <f t="shared" si="3"/>
        <v>1.4992860542598763E-2</v>
      </c>
      <c r="H31" s="51">
        <v>782</v>
      </c>
      <c r="I31" s="1706">
        <v>10</v>
      </c>
      <c r="J31" s="1823">
        <f t="shared" si="7"/>
        <v>1.278772378516624E-2</v>
      </c>
      <c r="K31" s="51">
        <v>2691</v>
      </c>
      <c r="L31" s="1706">
        <v>53</v>
      </c>
      <c r="M31" s="1823">
        <f t="shared" si="4"/>
        <v>1.9695280564845784E-2</v>
      </c>
      <c r="N31" s="51">
        <v>1213</v>
      </c>
      <c r="O31" s="351" t="s">
        <v>114</v>
      </c>
      <c r="P31" s="1823"/>
      <c r="Q31" s="51">
        <v>593</v>
      </c>
      <c r="R31" s="1706">
        <v>11</v>
      </c>
      <c r="S31" s="1823">
        <f>R31/Q31</f>
        <v>1.8549747048903879E-2</v>
      </c>
      <c r="T31" s="51">
        <v>224</v>
      </c>
      <c r="U31" s="351" t="s">
        <v>114</v>
      </c>
      <c r="V31" s="621"/>
      <c r="W31" s="51">
        <v>497</v>
      </c>
      <c r="X31" s="351" t="s">
        <v>114</v>
      </c>
      <c r="Y31" s="633"/>
      <c r="Z31" s="51">
        <v>1592</v>
      </c>
      <c r="AA31" s="1706">
        <v>25</v>
      </c>
      <c r="AB31" s="1827">
        <f t="shared" si="1"/>
        <v>1.5703517587939697E-2</v>
      </c>
      <c r="AC31" s="51">
        <v>231</v>
      </c>
      <c r="AD31" s="1706">
        <v>0</v>
      </c>
      <c r="AE31" s="1828">
        <f t="shared" ref="AE31" si="13">AD31/AC31</f>
        <v>0</v>
      </c>
      <c r="AG31" s="320"/>
    </row>
    <row r="32" spans="1:33" s="321" customFormat="1">
      <c r="A32" s="1806">
        <v>2021</v>
      </c>
      <c r="B32" s="56">
        <v>3706</v>
      </c>
      <c r="C32" s="1707">
        <v>35</v>
      </c>
      <c r="D32" s="624">
        <f t="shared" si="2"/>
        <v>9.4441446303291966E-3</v>
      </c>
      <c r="E32" s="1403">
        <v>4393</v>
      </c>
      <c r="F32" s="1707">
        <v>87</v>
      </c>
      <c r="G32" s="574">
        <f t="shared" si="3"/>
        <v>1.9804234008650126E-2</v>
      </c>
      <c r="H32" s="56">
        <v>761</v>
      </c>
      <c r="I32" s="348" t="s">
        <v>114</v>
      </c>
      <c r="J32" s="624"/>
      <c r="K32" s="56">
        <v>2593</v>
      </c>
      <c r="L32" s="1707">
        <v>54</v>
      </c>
      <c r="M32" s="1825">
        <f t="shared" si="4"/>
        <v>2.082529888160432E-2</v>
      </c>
      <c r="N32" s="56">
        <v>1257</v>
      </c>
      <c r="O32" s="348" t="s">
        <v>114</v>
      </c>
      <c r="P32" s="624"/>
      <c r="Q32" s="56">
        <v>533</v>
      </c>
      <c r="R32" s="1707">
        <v>14</v>
      </c>
      <c r="S32" s="1825">
        <f>R32/Q32</f>
        <v>2.6266416510318951E-2</v>
      </c>
      <c r="T32" s="56">
        <v>208</v>
      </c>
      <c r="U32" s="348" t="s">
        <v>114</v>
      </c>
      <c r="V32" s="624"/>
      <c r="W32" s="56">
        <v>565</v>
      </c>
      <c r="X32" s="348" t="s">
        <v>114</v>
      </c>
      <c r="Y32" s="624"/>
      <c r="Z32" s="56">
        <v>1338</v>
      </c>
      <c r="AA32" s="1707">
        <v>24</v>
      </c>
      <c r="AB32" s="1829">
        <f t="shared" si="1"/>
        <v>1.7937219730941704E-2</v>
      </c>
      <c r="AC32" s="56">
        <v>242</v>
      </c>
      <c r="AD32" s="348" t="s">
        <v>114</v>
      </c>
      <c r="AE32" s="625"/>
      <c r="AG32" s="320"/>
    </row>
    <row r="33" spans="1:31">
      <c r="A33" s="2610" t="s">
        <v>36</v>
      </c>
      <c r="B33" s="2669"/>
      <c r="C33" s="2669"/>
      <c r="D33" s="2669"/>
      <c r="E33" s="2669"/>
      <c r="F33" s="2669"/>
      <c r="G33" s="2669"/>
      <c r="H33" s="2669"/>
      <c r="I33" s="2669"/>
      <c r="J33" s="2669"/>
      <c r="K33" s="2669"/>
      <c r="L33" s="2669"/>
      <c r="M33" s="2669"/>
      <c r="N33" s="2669"/>
      <c r="O33" s="2669"/>
      <c r="P33" s="2669"/>
      <c r="Q33" s="2669"/>
      <c r="R33" s="2669"/>
      <c r="S33" s="2669"/>
      <c r="T33" s="2669"/>
      <c r="U33" s="2669"/>
      <c r="V33" s="2669"/>
      <c r="W33" s="2669"/>
      <c r="X33" s="2669"/>
      <c r="Y33" s="2669"/>
      <c r="Z33" s="2669"/>
      <c r="AA33" s="2669"/>
      <c r="AB33" s="2669"/>
      <c r="AC33" s="2669"/>
      <c r="AD33" s="2669"/>
      <c r="AE33" s="2670"/>
    </row>
    <row r="34" spans="1:31">
      <c r="A34" s="2671" t="s">
        <v>153</v>
      </c>
      <c r="B34" s="2672"/>
      <c r="C34" s="2672"/>
      <c r="D34" s="2672"/>
      <c r="E34" s="2672"/>
      <c r="F34" s="2672"/>
      <c r="G34" s="2672"/>
      <c r="H34" s="2672"/>
      <c r="I34" s="2672"/>
      <c r="J34" s="2672"/>
      <c r="K34" s="2672"/>
      <c r="L34" s="2672"/>
      <c r="M34" s="2672"/>
      <c r="N34" s="2672"/>
      <c r="O34" s="2672"/>
      <c r="P34" s="2672"/>
      <c r="Q34" s="2672"/>
      <c r="R34" s="2672"/>
      <c r="S34" s="2672"/>
      <c r="T34" s="2672"/>
      <c r="U34" s="2672"/>
      <c r="V34" s="2672"/>
      <c r="W34" s="2672"/>
      <c r="X34" s="2672"/>
      <c r="Y34" s="2672"/>
      <c r="Z34" s="2672"/>
      <c r="AA34" s="2672"/>
      <c r="AB34" s="2672"/>
      <c r="AC34" s="2672"/>
      <c r="AD34" s="2672"/>
      <c r="AE34" s="2673"/>
    </row>
    <row r="35" spans="1:31">
      <c r="A35" s="62"/>
    </row>
    <row r="36" spans="1:31">
      <c r="A36" s="2464" t="s">
        <v>87</v>
      </c>
      <c r="B36" s="2464"/>
      <c r="C36" s="2464"/>
      <c r="D36" s="2464"/>
      <c r="E36" s="2464"/>
      <c r="F36" s="2464"/>
      <c r="G36" s="2464"/>
      <c r="H36" s="2464"/>
      <c r="I36" s="2464"/>
      <c r="J36" s="2464"/>
      <c r="K36" s="2464"/>
      <c r="L36" s="2464"/>
      <c r="M36" s="2464"/>
      <c r="N36" s="2464"/>
      <c r="O36" s="2464"/>
      <c r="P36" s="2464"/>
      <c r="Q36" s="2464"/>
      <c r="R36" s="2464"/>
      <c r="S36" s="2464"/>
      <c r="T36" s="2464"/>
      <c r="U36" s="2464"/>
      <c r="V36" s="2464"/>
      <c r="W36" s="2464"/>
      <c r="X36" s="2464"/>
      <c r="Y36" s="2464"/>
      <c r="Z36" s="2464"/>
      <c r="AA36" s="2464"/>
      <c r="AB36" s="2464"/>
      <c r="AC36" s="2464"/>
      <c r="AD36" s="2464"/>
      <c r="AE36" s="2464"/>
    </row>
  </sheetData>
  <mergeCells count="28">
    <mergeCell ref="A1:AE1"/>
    <mergeCell ref="A3:A5"/>
    <mergeCell ref="B3:AE3"/>
    <mergeCell ref="B4:D4"/>
    <mergeCell ref="E4:G4"/>
    <mergeCell ref="H4:J4"/>
    <mergeCell ref="K4:M4"/>
    <mergeCell ref="N4:P4"/>
    <mergeCell ref="Q4:S4"/>
    <mergeCell ref="T4:V4"/>
    <mergeCell ref="W4:Y4"/>
    <mergeCell ref="Z4:AB4"/>
    <mergeCell ref="AC4:AE4"/>
    <mergeCell ref="A33:AE33"/>
    <mergeCell ref="A34:AE34"/>
    <mergeCell ref="A36:AE36"/>
    <mergeCell ref="A22:A24"/>
    <mergeCell ref="B22:AE22"/>
    <mergeCell ref="B23:D23"/>
    <mergeCell ref="E23:G23"/>
    <mergeCell ref="H23:J23"/>
    <mergeCell ref="K23:M23"/>
    <mergeCell ref="N23:P23"/>
    <mergeCell ref="Q23:S23"/>
    <mergeCell ref="T23:V23"/>
    <mergeCell ref="W23:Y23"/>
    <mergeCell ref="Z23:AB23"/>
    <mergeCell ref="AC23:AE2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84FF-FC8D-468C-98B8-260BF0023C68}">
  <dimension ref="A1:AG35"/>
  <sheetViews>
    <sheetView workbookViewId="0">
      <selection sqref="A1:AE1"/>
    </sheetView>
  </sheetViews>
  <sheetFormatPr defaultColWidth="9" defaultRowHeight="14"/>
  <cols>
    <col min="1" max="1" width="12.58203125" style="63" customWidth="1"/>
    <col min="2" max="31" width="10.58203125" style="45" customWidth="1"/>
    <col min="32" max="32" width="9" style="45"/>
    <col min="33" max="33" width="9" style="54"/>
    <col min="34" max="16384" width="9" style="45"/>
  </cols>
  <sheetData>
    <row r="1" spans="1:33" ht="25">
      <c r="A1" s="2453" t="s">
        <v>1492</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44"/>
    </row>
    <row r="3" spans="1:33" ht="20">
      <c r="A3" s="2676" t="s">
        <v>79</v>
      </c>
      <c r="B3" s="2630" t="s">
        <v>252</v>
      </c>
      <c r="C3" s="2631"/>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40"/>
      <c r="AG3" s="29"/>
    </row>
    <row r="4" spans="1:33" ht="20">
      <c r="A4" s="2676"/>
      <c r="B4" s="2632" t="s">
        <v>167</v>
      </c>
      <c r="C4" s="2633"/>
      <c r="D4" s="2633"/>
      <c r="E4" s="2632" t="s">
        <v>85</v>
      </c>
      <c r="F4" s="2633"/>
      <c r="G4" s="2633"/>
      <c r="H4" s="2632" t="s">
        <v>169</v>
      </c>
      <c r="I4" s="2633"/>
      <c r="J4" s="2633"/>
      <c r="K4" s="2632" t="s">
        <v>170</v>
      </c>
      <c r="L4" s="2633"/>
      <c r="M4" s="2633"/>
      <c r="N4" s="2632" t="s">
        <v>171</v>
      </c>
      <c r="O4" s="2633"/>
      <c r="P4" s="2633"/>
      <c r="Q4" s="2513" t="s">
        <v>93</v>
      </c>
      <c r="R4" s="2514"/>
      <c r="S4" s="2675"/>
      <c r="T4" s="2513" t="s">
        <v>94</v>
      </c>
      <c r="U4" s="2514"/>
      <c r="V4" s="2514"/>
      <c r="W4" s="2513" t="s">
        <v>95</v>
      </c>
      <c r="X4" s="2514"/>
      <c r="Y4" s="2514"/>
      <c r="Z4" s="2513" t="s">
        <v>96</v>
      </c>
      <c r="AA4" s="2514"/>
      <c r="AB4" s="2514"/>
      <c r="AC4" s="2632" t="s">
        <v>97</v>
      </c>
      <c r="AD4" s="2633"/>
      <c r="AE4" s="2634"/>
      <c r="AF4" s="40"/>
      <c r="AG4" s="29"/>
    </row>
    <row r="5" spans="1:33" s="66" customFormat="1" ht="42">
      <c r="A5" s="2677"/>
      <c r="B5" s="46" t="s">
        <v>253</v>
      </c>
      <c r="C5" s="563" t="s">
        <v>321</v>
      </c>
      <c r="D5" s="563" t="s">
        <v>86</v>
      </c>
      <c r="E5" s="46" t="s">
        <v>253</v>
      </c>
      <c r="F5" s="563" t="s">
        <v>321</v>
      </c>
      <c r="G5" s="563" t="s">
        <v>86</v>
      </c>
      <c r="H5" s="46" t="s">
        <v>253</v>
      </c>
      <c r="I5" s="563" t="s">
        <v>321</v>
      </c>
      <c r="J5" s="563" t="s">
        <v>86</v>
      </c>
      <c r="K5" s="46" t="s">
        <v>253</v>
      </c>
      <c r="L5" s="563" t="s">
        <v>310</v>
      </c>
      <c r="M5" s="563" t="s">
        <v>86</v>
      </c>
      <c r="N5" s="46" t="s">
        <v>253</v>
      </c>
      <c r="O5" s="563" t="s">
        <v>310</v>
      </c>
      <c r="P5" s="563" t="s">
        <v>86</v>
      </c>
      <c r="Q5" s="46" t="s">
        <v>253</v>
      </c>
      <c r="R5" s="563" t="s">
        <v>310</v>
      </c>
      <c r="S5" s="563" t="s">
        <v>86</v>
      </c>
      <c r="T5" s="46" t="s">
        <v>253</v>
      </c>
      <c r="U5" s="563" t="s">
        <v>310</v>
      </c>
      <c r="V5" s="271" t="s">
        <v>86</v>
      </c>
      <c r="W5" s="46" t="s">
        <v>253</v>
      </c>
      <c r="X5" s="563" t="s">
        <v>310</v>
      </c>
      <c r="Y5" s="271" t="s">
        <v>86</v>
      </c>
      <c r="Z5" s="46" t="s">
        <v>253</v>
      </c>
      <c r="AA5" s="563" t="s">
        <v>310</v>
      </c>
      <c r="AB5" s="271" t="s">
        <v>86</v>
      </c>
      <c r="AC5" s="46" t="s">
        <v>253</v>
      </c>
      <c r="AD5" s="563" t="s">
        <v>310</v>
      </c>
      <c r="AE5" s="272" t="s">
        <v>86</v>
      </c>
      <c r="AG5" s="86"/>
    </row>
    <row r="6" spans="1:33">
      <c r="A6" s="92">
        <v>2000</v>
      </c>
      <c r="B6" s="458">
        <v>3782</v>
      </c>
      <c r="C6" s="96">
        <v>102</v>
      </c>
      <c r="D6" s="621">
        <f>C6/B6</f>
        <v>2.6969857218402962E-2</v>
      </c>
      <c r="E6" s="458">
        <v>4717</v>
      </c>
      <c r="F6" s="96">
        <v>49</v>
      </c>
      <c r="G6" s="573">
        <f>F6/E6</f>
        <v>1.0387958448166206E-2</v>
      </c>
      <c r="H6" s="458">
        <v>672</v>
      </c>
      <c r="I6" s="639" t="s">
        <v>114</v>
      </c>
      <c r="J6" s="621"/>
      <c r="K6" s="458">
        <v>3509</v>
      </c>
      <c r="L6" s="96">
        <v>17</v>
      </c>
      <c r="M6" s="621">
        <f>L6/K6</f>
        <v>4.8446850954687948E-3</v>
      </c>
      <c r="N6" s="458">
        <v>2148</v>
      </c>
      <c r="O6" s="639" t="s">
        <v>114</v>
      </c>
      <c r="P6" s="621"/>
      <c r="Q6" s="458">
        <v>474</v>
      </c>
      <c r="R6" s="96">
        <v>14</v>
      </c>
      <c r="S6" s="621">
        <f>R6/Q6</f>
        <v>2.9535864978902954E-2</v>
      </c>
      <c r="T6" s="458">
        <v>189</v>
      </c>
      <c r="U6" s="639" t="s">
        <v>114</v>
      </c>
      <c r="V6" s="621"/>
      <c r="W6" s="458">
        <v>695</v>
      </c>
      <c r="X6" s="639" t="s">
        <v>114</v>
      </c>
      <c r="Y6" s="621"/>
      <c r="Z6" s="458">
        <v>1184</v>
      </c>
      <c r="AA6" s="96">
        <v>24</v>
      </c>
      <c r="AB6" s="621">
        <f t="shared" ref="AB6:AB19" si="0">AA6/Z6</f>
        <v>2.0270270270270271E-2</v>
      </c>
      <c r="AC6" s="458">
        <v>254</v>
      </c>
      <c r="AD6" s="639" t="s">
        <v>114</v>
      </c>
      <c r="AE6" s="622"/>
    </row>
    <row r="7" spans="1:33">
      <c r="A7" s="98">
        <v>2001</v>
      </c>
      <c r="B7" s="74">
        <v>3573</v>
      </c>
      <c r="C7" s="103">
        <v>82</v>
      </c>
      <c r="D7" s="624">
        <f t="shared" ref="D7:D31" si="1">C7/B7</f>
        <v>2.2949902043101034E-2</v>
      </c>
      <c r="E7" s="74">
        <v>4619</v>
      </c>
      <c r="F7" s="103">
        <v>28</v>
      </c>
      <c r="G7" s="574">
        <f t="shared" ref="G7:G31" si="2">F7/E7</f>
        <v>6.0619181641047848E-3</v>
      </c>
      <c r="H7" s="74">
        <v>607</v>
      </c>
      <c r="I7" s="640" t="s">
        <v>114</v>
      </c>
      <c r="J7" s="624"/>
      <c r="K7" s="74">
        <v>3391</v>
      </c>
      <c r="L7" s="103">
        <v>19</v>
      </c>
      <c r="M7" s="624">
        <f t="shared" ref="M7:M31" si="3">L7/K7</f>
        <v>5.603066941905043E-3</v>
      </c>
      <c r="N7" s="74">
        <v>2173</v>
      </c>
      <c r="O7" s="103">
        <v>13</v>
      </c>
      <c r="P7" s="624">
        <f t="shared" ref="P7" si="4">O7/N7</f>
        <v>5.9825126553152324E-3</v>
      </c>
      <c r="Q7" s="74">
        <v>531</v>
      </c>
      <c r="R7" s="640" t="s">
        <v>114</v>
      </c>
      <c r="S7" s="624"/>
      <c r="T7" s="74">
        <v>187</v>
      </c>
      <c r="U7" s="640" t="s">
        <v>114</v>
      </c>
      <c r="V7" s="624"/>
      <c r="W7" s="74">
        <v>588</v>
      </c>
      <c r="X7" s="103">
        <v>10</v>
      </c>
      <c r="Y7" s="624">
        <f t="shared" ref="Y7" si="5">X7/W7</f>
        <v>1.7006802721088437E-2</v>
      </c>
      <c r="Z7" s="74">
        <v>1198</v>
      </c>
      <c r="AA7" s="103">
        <v>17</v>
      </c>
      <c r="AB7" s="624">
        <f t="shared" si="0"/>
        <v>1.4190317195325543E-2</v>
      </c>
      <c r="AC7" s="74">
        <v>238</v>
      </c>
      <c r="AD7" s="640" t="s">
        <v>114</v>
      </c>
      <c r="AE7" s="625"/>
    </row>
    <row r="8" spans="1:33">
      <c r="A8" s="92">
        <v>2002</v>
      </c>
      <c r="B8" s="458">
        <v>3636</v>
      </c>
      <c r="C8" s="96">
        <v>81</v>
      </c>
      <c r="D8" s="621">
        <f t="shared" si="1"/>
        <v>2.2277227722772276E-2</v>
      </c>
      <c r="E8" s="458">
        <v>4750</v>
      </c>
      <c r="F8" s="96">
        <v>22</v>
      </c>
      <c r="G8" s="573">
        <f t="shared" si="2"/>
        <v>4.6315789473684215E-3</v>
      </c>
      <c r="H8" s="458">
        <v>597</v>
      </c>
      <c r="I8" s="639" t="s">
        <v>114</v>
      </c>
      <c r="J8" s="621"/>
      <c r="K8" s="458">
        <v>3456</v>
      </c>
      <c r="L8" s="639" t="s">
        <v>114</v>
      </c>
      <c r="M8" s="621"/>
      <c r="N8" s="458">
        <v>2187</v>
      </c>
      <c r="O8" s="639" t="s">
        <v>114</v>
      </c>
      <c r="P8" s="621"/>
      <c r="Q8" s="458">
        <v>473</v>
      </c>
      <c r="R8" s="639" t="s">
        <v>114</v>
      </c>
      <c r="S8" s="621"/>
      <c r="T8" s="458">
        <v>175</v>
      </c>
      <c r="U8" s="639" t="s">
        <v>114</v>
      </c>
      <c r="V8" s="621"/>
      <c r="W8" s="458">
        <v>612</v>
      </c>
      <c r="X8" s="639" t="s">
        <v>114</v>
      </c>
      <c r="Y8" s="621"/>
      <c r="Z8" s="458">
        <v>1278</v>
      </c>
      <c r="AA8" s="639" t="s">
        <v>114</v>
      </c>
      <c r="AB8" s="621"/>
      <c r="AC8" s="458">
        <v>320</v>
      </c>
      <c r="AD8" s="639" t="s">
        <v>114</v>
      </c>
      <c r="AE8" s="622"/>
    </row>
    <row r="9" spans="1:33">
      <c r="A9" s="98">
        <v>2003</v>
      </c>
      <c r="B9" s="74">
        <v>3751</v>
      </c>
      <c r="C9" s="103">
        <v>103</v>
      </c>
      <c r="D9" s="624">
        <f t="shared" si="1"/>
        <v>2.7459344174886696E-2</v>
      </c>
      <c r="E9" s="74">
        <v>4879</v>
      </c>
      <c r="F9" s="103">
        <v>26</v>
      </c>
      <c r="G9" s="574">
        <f t="shared" si="2"/>
        <v>5.3289608526337368E-3</v>
      </c>
      <c r="H9" s="74">
        <v>613</v>
      </c>
      <c r="I9" s="640" t="s">
        <v>114</v>
      </c>
      <c r="J9" s="624"/>
      <c r="K9" s="74">
        <v>3498</v>
      </c>
      <c r="L9" s="103">
        <v>15</v>
      </c>
      <c r="M9" s="624">
        <f t="shared" si="3"/>
        <v>4.2881646655231562E-3</v>
      </c>
      <c r="N9" s="74">
        <v>2214</v>
      </c>
      <c r="O9" s="640" t="s">
        <v>114</v>
      </c>
      <c r="P9" s="624"/>
      <c r="Q9" s="74">
        <v>486</v>
      </c>
      <c r="R9" s="640" t="s">
        <v>114</v>
      </c>
      <c r="S9" s="624"/>
      <c r="T9" s="74">
        <v>225</v>
      </c>
      <c r="U9" s="640" t="s">
        <v>114</v>
      </c>
      <c r="V9" s="624"/>
      <c r="W9" s="74">
        <v>693</v>
      </c>
      <c r="X9" s="640" t="s">
        <v>114</v>
      </c>
      <c r="Y9" s="624"/>
      <c r="Z9" s="74">
        <v>1390</v>
      </c>
      <c r="AA9" s="103">
        <v>12</v>
      </c>
      <c r="AB9" s="624">
        <f t="shared" si="0"/>
        <v>8.6330935251798559E-3</v>
      </c>
      <c r="AC9" s="74">
        <v>357</v>
      </c>
      <c r="AD9" s="640" t="s">
        <v>114</v>
      </c>
      <c r="AE9" s="625"/>
    </row>
    <row r="10" spans="1:33">
      <c r="A10" s="92">
        <v>2004</v>
      </c>
      <c r="B10" s="458">
        <v>3642</v>
      </c>
      <c r="C10" s="96">
        <v>43</v>
      </c>
      <c r="D10" s="621">
        <f t="shared" si="1"/>
        <v>1.1806699615595826E-2</v>
      </c>
      <c r="E10" s="458">
        <v>5032</v>
      </c>
      <c r="F10" s="96">
        <v>18</v>
      </c>
      <c r="G10" s="573">
        <f t="shared" si="2"/>
        <v>3.577106518282989E-3</v>
      </c>
      <c r="H10" s="458">
        <v>670</v>
      </c>
      <c r="I10" s="639" t="s">
        <v>114</v>
      </c>
      <c r="J10" s="621"/>
      <c r="K10" s="458">
        <v>3430</v>
      </c>
      <c r="L10" s="639" t="s">
        <v>114</v>
      </c>
      <c r="M10" s="621"/>
      <c r="N10" s="458">
        <v>2163</v>
      </c>
      <c r="O10" s="639" t="s">
        <v>114</v>
      </c>
      <c r="P10" s="621"/>
      <c r="Q10" s="458">
        <v>506</v>
      </c>
      <c r="R10" s="639" t="s">
        <v>114</v>
      </c>
      <c r="S10" s="621"/>
      <c r="T10" s="458">
        <v>220</v>
      </c>
      <c r="U10" s="639" t="s">
        <v>114</v>
      </c>
      <c r="V10" s="621"/>
      <c r="W10" s="458">
        <v>678</v>
      </c>
      <c r="X10" s="639" t="s">
        <v>114</v>
      </c>
      <c r="Y10" s="621"/>
      <c r="Z10" s="458">
        <v>1507</v>
      </c>
      <c r="AA10" s="96">
        <v>12</v>
      </c>
      <c r="AB10" s="621">
        <f t="shared" si="0"/>
        <v>7.9628400796284016E-3</v>
      </c>
      <c r="AC10" s="458">
        <v>423</v>
      </c>
      <c r="AD10" s="639" t="s">
        <v>114</v>
      </c>
      <c r="AE10" s="622"/>
    </row>
    <row r="11" spans="1:33">
      <c r="A11" s="98">
        <v>2005</v>
      </c>
      <c r="B11" s="74">
        <v>3539</v>
      </c>
      <c r="C11" s="103">
        <v>51</v>
      </c>
      <c r="D11" s="624">
        <f t="shared" si="1"/>
        <v>1.4410850522746538E-2</v>
      </c>
      <c r="E11" s="74">
        <v>5073</v>
      </c>
      <c r="F11" s="103">
        <v>34</v>
      </c>
      <c r="G11" s="574">
        <f t="shared" si="2"/>
        <v>6.7021486300019714E-3</v>
      </c>
      <c r="H11" s="74">
        <v>596</v>
      </c>
      <c r="I11" s="103">
        <v>0</v>
      </c>
      <c r="J11" s="624">
        <f t="shared" ref="J11" si="6">I11/H11</f>
        <v>0</v>
      </c>
      <c r="K11" s="74">
        <v>3325</v>
      </c>
      <c r="L11" s="103">
        <v>12</v>
      </c>
      <c r="M11" s="624">
        <f t="shared" si="3"/>
        <v>3.6090225563909775E-3</v>
      </c>
      <c r="N11" s="74">
        <v>2092</v>
      </c>
      <c r="O11" s="640" t="s">
        <v>114</v>
      </c>
      <c r="P11" s="624"/>
      <c r="Q11" s="74">
        <v>409</v>
      </c>
      <c r="R11" s="640" t="s">
        <v>114</v>
      </c>
      <c r="S11" s="624"/>
      <c r="T11" s="74">
        <v>239</v>
      </c>
      <c r="U11" s="640" t="s">
        <v>114</v>
      </c>
      <c r="V11" s="624"/>
      <c r="W11" s="74">
        <v>673</v>
      </c>
      <c r="X11" s="640" t="s">
        <v>114</v>
      </c>
      <c r="Y11" s="624"/>
      <c r="Z11" s="74">
        <v>1571</v>
      </c>
      <c r="AA11" s="103">
        <v>10</v>
      </c>
      <c r="AB11" s="624">
        <f t="shared" si="0"/>
        <v>6.3653723742838958E-3</v>
      </c>
      <c r="AC11" s="74">
        <v>385</v>
      </c>
      <c r="AD11" s="640" t="s">
        <v>114</v>
      </c>
      <c r="AE11" s="625"/>
    </row>
    <row r="12" spans="1:33">
      <c r="A12" s="92">
        <v>2006</v>
      </c>
      <c r="B12" s="458">
        <v>4207</v>
      </c>
      <c r="C12" s="96">
        <v>65</v>
      </c>
      <c r="D12" s="621">
        <f t="shared" si="1"/>
        <v>1.5450439743285001E-2</v>
      </c>
      <c r="E12" s="458">
        <v>5177</v>
      </c>
      <c r="F12" s="96">
        <v>23</v>
      </c>
      <c r="G12" s="573">
        <f t="shared" si="2"/>
        <v>4.4427274483291477E-3</v>
      </c>
      <c r="H12" s="458">
        <v>613</v>
      </c>
      <c r="I12" s="639" t="s">
        <v>114</v>
      </c>
      <c r="J12" s="621"/>
      <c r="K12" s="458">
        <v>3478</v>
      </c>
      <c r="L12" s="639" t="s">
        <v>114</v>
      </c>
      <c r="M12" s="621"/>
      <c r="N12" s="458">
        <v>2129</v>
      </c>
      <c r="O12" s="639" t="s">
        <v>114</v>
      </c>
      <c r="P12" s="621"/>
      <c r="Q12" s="458">
        <v>530</v>
      </c>
      <c r="R12" s="639" t="s">
        <v>114</v>
      </c>
      <c r="S12" s="621"/>
      <c r="T12" s="458">
        <v>240</v>
      </c>
      <c r="U12" s="639" t="s">
        <v>114</v>
      </c>
      <c r="V12" s="621"/>
      <c r="W12" s="458">
        <v>698</v>
      </c>
      <c r="X12" s="96">
        <v>0</v>
      </c>
      <c r="Y12" s="621">
        <f t="shared" ref="Y12" si="7">X12/W12</f>
        <v>0</v>
      </c>
      <c r="Z12" s="458">
        <v>1598</v>
      </c>
      <c r="AA12" s="96">
        <v>13</v>
      </c>
      <c r="AB12" s="621">
        <f t="shared" si="0"/>
        <v>8.135168961201502E-3</v>
      </c>
      <c r="AC12" s="458">
        <v>297</v>
      </c>
      <c r="AD12" s="639" t="s">
        <v>114</v>
      </c>
      <c r="AE12" s="622"/>
    </row>
    <row r="13" spans="1:33">
      <c r="A13" s="98">
        <v>2007</v>
      </c>
      <c r="B13" s="74">
        <v>4109</v>
      </c>
      <c r="C13" s="103">
        <v>56</v>
      </c>
      <c r="D13" s="624">
        <f t="shared" si="1"/>
        <v>1.3628620102214651E-2</v>
      </c>
      <c r="E13" s="74">
        <v>5285</v>
      </c>
      <c r="F13" s="103">
        <v>12</v>
      </c>
      <c r="G13" s="574">
        <f t="shared" si="2"/>
        <v>2.2705771050141911E-3</v>
      </c>
      <c r="H13" s="74">
        <v>662</v>
      </c>
      <c r="I13" s="640" t="s">
        <v>114</v>
      </c>
      <c r="J13" s="624"/>
      <c r="K13" s="74">
        <v>3531</v>
      </c>
      <c r="L13" s="640" t="s">
        <v>114</v>
      </c>
      <c r="M13" s="624"/>
      <c r="N13" s="74">
        <v>2095</v>
      </c>
      <c r="O13" s="640" t="s">
        <v>114</v>
      </c>
      <c r="P13" s="624"/>
      <c r="Q13" s="74">
        <v>434</v>
      </c>
      <c r="R13" s="640" t="s">
        <v>114</v>
      </c>
      <c r="S13" s="624"/>
      <c r="T13" s="74">
        <v>279</v>
      </c>
      <c r="U13" s="640" t="s">
        <v>114</v>
      </c>
      <c r="V13" s="624"/>
      <c r="W13" s="74">
        <v>711</v>
      </c>
      <c r="X13" s="640" t="s">
        <v>114</v>
      </c>
      <c r="Y13" s="624"/>
      <c r="Z13" s="74">
        <v>1750</v>
      </c>
      <c r="AA13" s="640" t="s">
        <v>114</v>
      </c>
      <c r="AB13" s="624"/>
      <c r="AC13" s="74">
        <v>278</v>
      </c>
      <c r="AD13" s="640" t="s">
        <v>114</v>
      </c>
      <c r="AE13" s="625"/>
    </row>
    <row r="14" spans="1:33">
      <c r="A14" s="92">
        <v>2008</v>
      </c>
      <c r="B14" s="458">
        <v>4314</v>
      </c>
      <c r="C14" s="96">
        <v>52</v>
      </c>
      <c r="D14" s="621">
        <f t="shared" si="1"/>
        <v>1.2053778395920259E-2</v>
      </c>
      <c r="E14" s="458">
        <v>5374</v>
      </c>
      <c r="F14" s="96">
        <v>11</v>
      </c>
      <c r="G14" s="573">
        <f t="shared" si="2"/>
        <v>2.0468924451060664E-3</v>
      </c>
      <c r="H14" s="458">
        <v>624</v>
      </c>
      <c r="I14" s="639" t="s">
        <v>114</v>
      </c>
      <c r="J14" s="621"/>
      <c r="K14" s="458">
        <v>3600</v>
      </c>
      <c r="L14" s="639" t="s">
        <v>114</v>
      </c>
      <c r="M14" s="621"/>
      <c r="N14" s="458">
        <v>1968</v>
      </c>
      <c r="O14" s="639" t="s">
        <v>114</v>
      </c>
      <c r="P14" s="621"/>
      <c r="Q14" s="458">
        <v>479</v>
      </c>
      <c r="R14" s="639" t="s">
        <v>114</v>
      </c>
      <c r="S14" s="621"/>
      <c r="T14" s="458">
        <v>270</v>
      </c>
      <c r="U14" s="639" t="s">
        <v>114</v>
      </c>
      <c r="V14" s="621"/>
      <c r="W14" s="458">
        <v>689</v>
      </c>
      <c r="X14" s="639" t="s">
        <v>114</v>
      </c>
      <c r="Y14" s="621"/>
      <c r="Z14" s="458">
        <v>1803</v>
      </c>
      <c r="AA14" s="639" t="s">
        <v>114</v>
      </c>
      <c r="AB14" s="621"/>
      <c r="AC14" s="458">
        <v>311</v>
      </c>
      <c r="AD14" s="639" t="s">
        <v>114</v>
      </c>
      <c r="AE14" s="622"/>
    </row>
    <row r="15" spans="1:33">
      <c r="A15" s="98">
        <v>2009</v>
      </c>
      <c r="B15" s="74">
        <v>4183</v>
      </c>
      <c r="C15" s="103">
        <v>46</v>
      </c>
      <c r="D15" s="624">
        <f t="shared" si="1"/>
        <v>1.0996892182644035E-2</v>
      </c>
      <c r="E15" s="74">
        <v>5371</v>
      </c>
      <c r="F15" s="640" t="s">
        <v>114</v>
      </c>
      <c r="G15" s="574"/>
      <c r="H15" s="74">
        <v>655</v>
      </c>
      <c r="I15" s="640" t="s">
        <v>114</v>
      </c>
      <c r="J15" s="624"/>
      <c r="K15" s="74">
        <v>3349</v>
      </c>
      <c r="L15" s="640" t="s">
        <v>114</v>
      </c>
      <c r="M15" s="624"/>
      <c r="N15" s="74">
        <v>1891</v>
      </c>
      <c r="O15" s="640" t="s">
        <v>114</v>
      </c>
      <c r="P15" s="624"/>
      <c r="Q15" s="74">
        <v>423</v>
      </c>
      <c r="R15" s="103">
        <v>0</v>
      </c>
      <c r="S15" s="624">
        <f t="shared" ref="S15" si="8">R15/Q15</f>
        <v>0</v>
      </c>
      <c r="T15" s="74">
        <v>289</v>
      </c>
      <c r="U15" s="103">
        <v>0</v>
      </c>
      <c r="V15" s="624">
        <f t="shared" ref="V15:V19" si="9">U15/T15</f>
        <v>0</v>
      </c>
      <c r="W15" s="74">
        <v>666</v>
      </c>
      <c r="X15" s="640" t="s">
        <v>114</v>
      </c>
      <c r="Y15" s="624"/>
      <c r="Z15" s="74">
        <v>1781</v>
      </c>
      <c r="AA15" s="640" t="s">
        <v>114</v>
      </c>
      <c r="AB15" s="624"/>
      <c r="AC15" s="74">
        <v>255</v>
      </c>
      <c r="AD15" s="640" t="s">
        <v>114</v>
      </c>
      <c r="AE15" s="625"/>
    </row>
    <row r="16" spans="1:33">
      <c r="A16" s="92">
        <v>2010</v>
      </c>
      <c r="B16" s="75">
        <v>4339</v>
      </c>
      <c r="C16" s="96">
        <v>43</v>
      </c>
      <c r="D16" s="621">
        <f t="shared" si="1"/>
        <v>9.9101175386033646E-3</v>
      </c>
      <c r="E16" s="75">
        <v>5110</v>
      </c>
      <c r="F16" s="639" t="s">
        <v>114</v>
      </c>
      <c r="G16" s="573"/>
      <c r="H16" s="75">
        <v>860</v>
      </c>
      <c r="I16" s="96">
        <v>0</v>
      </c>
      <c r="J16" s="621">
        <f t="shared" ref="J16:J31" si="10">I16/H16</f>
        <v>0</v>
      </c>
      <c r="K16" s="75">
        <v>3260</v>
      </c>
      <c r="L16" s="639" t="s">
        <v>114</v>
      </c>
      <c r="M16" s="621"/>
      <c r="N16" s="75">
        <v>1812</v>
      </c>
      <c r="O16" s="639" t="s">
        <v>114</v>
      </c>
      <c r="P16" s="621"/>
      <c r="Q16" s="75">
        <v>529</v>
      </c>
      <c r="R16" s="639" t="s">
        <v>114</v>
      </c>
      <c r="S16" s="621"/>
      <c r="T16" s="75">
        <v>258</v>
      </c>
      <c r="U16" s="639" t="s">
        <v>114</v>
      </c>
      <c r="V16" s="621"/>
      <c r="W16" s="75">
        <v>677</v>
      </c>
      <c r="X16" s="639" t="s">
        <v>114</v>
      </c>
      <c r="Y16" s="621"/>
      <c r="Z16" s="75">
        <v>1816</v>
      </c>
      <c r="AA16" s="639" t="s">
        <v>114</v>
      </c>
      <c r="AB16" s="621"/>
      <c r="AC16" s="75">
        <v>269</v>
      </c>
      <c r="AD16" s="96">
        <v>0</v>
      </c>
      <c r="AE16" s="622">
        <f t="shared" ref="AE16" si="11">AD16/AC16</f>
        <v>0</v>
      </c>
    </row>
    <row r="17" spans="1:33">
      <c r="A17" s="98">
        <v>2011</v>
      </c>
      <c r="B17" s="335">
        <v>4523</v>
      </c>
      <c r="C17" s="103">
        <v>44</v>
      </c>
      <c r="D17" s="624">
        <f t="shared" si="1"/>
        <v>9.7280565996020335E-3</v>
      </c>
      <c r="E17" s="335">
        <v>5122</v>
      </c>
      <c r="F17" s="103">
        <v>15</v>
      </c>
      <c r="G17" s="574">
        <f t="shared" si="2"/>
        <v>2.9285435376805937E-3</v>
      </c>
      <c r="H17" s="335">
        <v>778</v>
      </c>
      <c r="I17" s="640" t="s">
        <v>114</v>
      </c>
      <c r="J17" s="624"/>
      <c r="K17" s="335">
        <v>3272</v>
      </c>
      <c r="L17" s="640" t="s">
        <v>114</v>
      </c>
      <c r="M17" s="624"/>
      <c r="N17" s="335">
        <v>1767</v>
      </c>
      <c r="O17" s="640" t="s">
        <v>114</v>
      </c>
      <c r="P17" s="624"/>
      <c r="Q17" s="335">
        <v>539</v>
      </c>
      <c r="R17" s="640" t="s">
        <v>114</v>
      </c>
      <c r="S17" s="624"/>
      <c r="T17" s="335">
        <v>254</v>
      </c>
      <c r="U17" s="640" t="s">
        <v>114</v>
      </c>
      <c r="V17" s="624"/>
      <c r="W17" s="335">
        <v>667</v>
      </c>
      <c r="X17" s="640" t="s">
        <v>114</v>
      </c>
      <c r="Y17" s="624"/>
      <c r="Z17" s="335">
        <v>1751</v>
      </c>
      <c r="AA17" s="640" t="s">
        <v>114</v>
      </c>
      <c r="AB17" s="624"/>
      <c r="AC17" s="335">
        <v>286</v>
      </c>
      <c r="AD17" s="640" t="s">
        <v>114</v>
      </c>
      <c r="AE17" s="625"/>
    </row>
    <row r="18" spans="1:33">
      <c r="A18" s="92">
        <v>2012</v>
      </c>
      <c r="B18" s="75">
        <v>4318</v>
      </c>
      <c r="C18" s="96">
        <v>46</v>
      </c>
      <c r="D18" s="621">
        <f t="shared" si="1"/>
        <v>1.0653080129689671E-2</v>
      </c>
      <c r="E18" s="75">
        <v>5036</v>
      </c>
      <c r="F18" s="96">
        <v>10</v>
      </c>
      <c r="G18" s="573">
        <f t="shared" si="2"/>
        <v>1.9857029388403494E-3</v>
      </c>
      <c r="H18" s="75">
        <v>880</v>
      </c>
      <c r="I18" s="639" t="s">
        <v>114</v>
      </c>
      <c r="J18" s="621"/>
      <c r="K18" s="75">
        <v>3317</v>
      </c>
      <c r="L18" s="639" t="s">
        <v>114</v>
      </c>
      <c r="M18" s="621"/>
      <c r="N18" s="75">
        <v>1743</v>
      </c>
      <c r="O18" s="639" t="s">
        <v>114</v>
      </c>
      <c r="P18" s="621"/>
      <c r="Q18" s="75">
        <v>507</v>
      </c>
      <c r="R18" s="639" t="s">
        <v>114</v>
      </c>
      <c r="S18" s="621"/>
      <c r="T18" s="75">
        <v>240</v>
      </c>
      <c r="U18" s="639" t="s">
        <v>114</v>
      </c>
      <c r="V18" s="621"/>
      <c r="W18" s="75">
        <v>739</v>
      </c>
      <c r="X18" s="639" t="s">
        <v>114</v>
      </c>
      <c r="Y18" s="621"/>
      <c r="Z18" s="75">
        <v>1874</v>
      </c>
      <c r="AA18" s="96">
        <v>12</v>
      </c>
      <c r="AB18" s="621">
        <f t="shared" si="0"/>
        <v>6.4034151547491995E-3</v>
      </c>
      <c r="AC18" s="75">
        <v>318</v>
      </c>
      <c r="AD18" s="639" t="s">
        <v>114</v>
      </c>
      <c r="AE18" s="622"/>
    </row>
    <row r="19" spans="1:33" ht="14.5" thickBot="1">
      <c r="A19" s="485">
        <v>2013</v>
      </c>
      <c r="B19" s="627">
        <v>4520</v>
      </c>
      <c r="C19" s="641">
        <v>48</v>
      </c>
      <c r="D19" s="629">
        <f t="shared" si="1"/>
        <v>1.0619469026548672E-2</v>
      </c>
      <c r="E19" s="630">
        <v>5066</v>
      </c>
      <c r="F19" s="641">
        <v>12</v>
      </c>
      <c r="G19" s="576">
        <f t="shared" si="2"/>
        <v>2.3687327279905252E-3</v>
      </c>
      <c r="H19" s="630">
        <v>846</v>
      </c>
      <c r="I19" s="642" t="s">
        <v>114</v>
      </c>
      <c r="J19" s="629"/>
      <c r="K19" s="630">
        <v>3203</v>
      </c>
      <c r="L19" s="642" t="s">
        <v>114</v>
      </c>
      <c r="M19" s="629"/>
      <c r="N19" s="630">
        <v>1613</v>
      </c>
      <c r="O19" s="642" t="s">
        <v>114</v>
      </c>
      <c r="P19" s="629"/>
      <c r="Q19" s="630">
        <v>567</v>
      </c>
      <c r="R19" s="642" t="s">
        <v>114</v>
      </c>
      <c r="S19" s="629"/>
      <c r="T19" s="630">
        <v>228</v>
      </c>
      <c r="U19" s="641">
        <v>0</v>
      </c>
      <c r="V19" s="629">
        <f t="shared" si="9"/>
        <v>0</v>
      </c>
      <c r="W19" s="630">
        <v>695</v>
      </c>
      <c r="X19" s="642" t="s">
        <v>114</v>
      </c>
      <c r="Y19" s="629"/>
      <c r="Z19" s="630">
        <v>1885</v>
      </c>
      <c r="AA19" s="641">
        <v>16</v>
      </c>
      <c r="AB19" s="629">
        <f t="shared" si="0"/>
        <v>8.4880636604774528E-3</v>
      </c>
      <c r="AC19" s="630">
        <v>336</v>
      </c>
      <c r="AD19" s="642" t="s">
        <v>114</v>
      </c>
      <c r="AE19" s="631"/>
    </row>
    <row r="20" spans="1:33">
      <c r="A20" s="45"/>
    </row>
    <row r="21" spans="1:33" ht="17.5">
      <c r="A21" s="2676" t="s">
        <v>79</v>
      </c>
      <c r="B21" s="2630" t="s">
        <v>252</v>
      </c>
      <c r="C21" s="2631"/>
      <c r="D21" s="2631"/>
      <c r="E21" s="2631"/>
      <c r="F21" s="2631"/>
      <c r="G21" s="2631"/>
      <c r="H21" s="2631"/>
      <c r="I21" s="2631"/>
      <c r="J21" s="2631"/>
      <c r="K21" s="2631"/>
      <c r="L21" s="2631"/>
      <c r="M21" s="2631"/>
      <c r="N21" s="2631"/>
      <c r="O21" s="2631"/>
      <c r="P21" s="2631"/>
      <c r="Q21" s="2631"/>
      <c r="R21" s="2631"/>
      <c r="S21" s="2631"/>
      <c r="T21" s="2631"/>
      <c r="U21" s="2631"/>
      <c r="V21" s="2631"/>
      <c r="W21" s="2631"/>
      <c r="X21" s="2631"/>
      <c r="Y21" s="2631"/>
      <c r="Z21" s="2631"/>
      <c r="AA21" s="2631"/>
      <c r="AB21" s="2631"/>
      <c r="AC21" s="2631"/>
      <c r="AD21" s="2631"/>
      <c r="AE21" s="2631"/>
      <c r="AG21" s="29"/>
    </row>
    <row r="22" spans="1:33" ht="17.5">
      <c r="A22" s="2676"/>
      <c r="B22" s="2632" t="s">
        <v>1490</v>
      </c>
      <c r="C22" s="2633"/>
      <c r="D22" s="2633"/>
      <c r="E22" s="2632" t="s">
        <v>85</v>
      </c>
      <c r="F22" s="2633"/>
      <c r="G22" s="2633"/>
      <c r="H22" s="2632" t="s">
        <v>169</v>
      </c>
      <c r="I22" s="2633"/>
      <c r="J22" s="2633"/>
      <c r="K22" s="2632" t="s">
        <v>170</v>
      </c>
      <c r="L22" s="2633"/>
      <c r="M22" s="2633"/>
      <c r="N22" s="2632" t="s">
        <v>171</v>
      </c>
      <c r="O22" s="2633"/>
      <c r="P22" s="2633"/>
      <c r="Q22" s="2513" t="s">
        <v>93</v>
      </c>
      <c r="R22" s="2514"/>
      <c r="S22" s="2675"/>
      <c r="T22" s="2513" t="s">
        <v>94</v>
      </c>
      <c r="U22" s="2514"/>
      <c r="V22" s="2514"/>
      <c r="W22" s="2513" t="s">
        <v>95</v>
      </c>
      <c r="X22" s="2514"/>
      <c r="Y22" s="2514"/>
      <c r="Z22" s="2513" t="s">
        <v>96</v>
      </c>
      <c r="AA22" s="2514"/>
      <c r="AB22" s="2514"/>
      <c r="AC22" s="2632" t="s">
        <v>97</v>
      </c>
      <c r="AD22" s="2633"/>
      <c r="AE22" s="2634"/>
      <c r="AG22" s="29"/>
    </row>
    <row r="23" spans="1:33" ht="42">
      <c r="A23" s="2677"/>
      <c r="B23" s="46" t="s">
        <v>253</v>
      </c>
      <c r="C23" s="563" t="s">
        <v>322</v>
      </c>
      <c r="D23" s="563" t="s">
        <v>86</v>
      </c>
      <c r="E23" s="46" t="s">
        <v>253</v>
      </c>
      <c r="F23" s="563" t="s">
        <v>322</v>
      </c>
      <c r="G23" s="563" t="s">
        <v>86</v>
      </c>
      <c r="H23" s="46" t="s">
        <v>253</v>
      </c>
      <c r="I23" s="563" t="s">
        <v>322</v>
      </c>
      <c r="J23" s="563" t="s">
        <v>86</v>
      </c>
      <c r="K23" s="46" t="s">
        <v>253</v>
      </c>
      <c r="L23" s="563" t="s">
        <v>322</v>
      </c>
      <c r="M23" s="563" t="s">
        <v>86</v>
      </c>
      <c r="N23" s="46" t="s">
        <v>253</v>
      </c>
      <c r="O23" s="563" t="s">
        <v>322</v>
      </c>
      <c r="P23" s="563" t="s">
        <v>86</v>
      </c>
      <c r="Q23" s="46" t="s">
        <v>253</v>
      </c>
      <c r="R23" s="563" t="s">
        <v>322</v>
      </c>
      <c r="S23" s="563" t="s">
        <v>86</v>
      </c>
      <c r="T23" s="46" t="s">
        <v>253</v>
      </c>
      <c r="U23" s="563" t="s">
        <v>322</v>
      </c>
      <c r="V23" s="271" t="s">
        <v>86</v>
      </c>
      <c r="W23" s="46" t="s">
        <v>253</v>
      </c>
      <c r="X23" s="563" t="s">
        <v>322</v>
      </c>
      <c r="Y23" s="271" t="s">
        <v>86</v>
      </c>
      <c r="Z23" s="46" t="s">
        <v>253</v>
      </c>
      <c r="AA23" s="563" t="s">
        <v>322</v>
      </c>
      <c r="AB23" s="271" t="s">
        <v>86</v>
      </c>
      <c r="AC23" s="46" t="s">
        <v>253</v>
      </c>
      <c r="AD23" s="563" t="s">
        <v>322</v>
      </c>
      <c r="AE23" s="272" t="s">
        <v>86</v>
      </c>
      <c r="AG23" s="86"/>
    </row>
    <row r="24" spans="1:33">
      <c r="A24" s="453">
        <v>2014</v>
      </c>
      <c r="B24" s="51">
        <v>4459</v>
      </c>
      <c r="C24" s="1706">
        <v>568</v>
      </c>
      <c r="D24" s="633">
        <f t="shared" si="1"/>
        <v>0.12738282126037229</v>
      </c>
      <c r="E24" s="1428">
        <v>4756</v>
      </c>
      <c r="F24" s="1706">
        <v>289</v>
      </c>
      <c r="G24" s="634">
        <f t="shared" si="2"/>
        <v>6.0765349032800675E-2</v>
      </c>
      <c r="H24" s="51">
        <v>858</v>
      </c>
      <c r="I24" s="1706">
        <v>55</v>
      </c>
      <c r="J24" s="621">
        <f t="shared" si="10"/>
        <v>6.4102564102564097E-2</v>
      </c>
      <c r="K24" s="51">
        <v>3161</v>
      </c>
      <c r="L24" s="1706">
        <v>120</v>
      </c>
      <c r="M24" s="621">
        <f t="shared" si="3"/>
        <v>3.7962670041126224E-2</v>
      </c>
      <c r="N24" s="51">
        <v>1635</v>
      </c>
      <c r="O24" s="1706">
        <v>105</v>
      </c>
      <c r="P24" s="621">
        <f t="shared" ref="P24:P31" si="12">O24/N24</f>
        <v>6.4220183486238536E-2</v>
      </c>
      <c r="Q24" s="51">
        <v>603</v>
      </c>
      <c r="R24" s="1706">
        <v>45</v>
      </c>
      <c r="S24" s="621">
        <f t="shared" ref="S24:S31" si="13">R24/Q24</f>
        <v>7.4626865671641784E-2</v>
      </c>
      <c r="T24" s="51">
        <v>243</v>
      </c>
      <c r="U24" s="1706">
        <v>29</v>
      </c>
      <c r="V24" s="621">
        <f t="shared" ref="V24:V31" si="14">U24/T24</f>
        <v>0.11934156378600823</v>
      </c>
      <c r="W24" s="51">
        <v>648</v>
      </c>
      <c r="X24" s="1706">
        <v>47</v>
      </c>
      <c r="Y24" s="621">
        <f t="shared" ref="Y24:Y31" si="15">X24/W24</f>
        <v>7.2530864197530867E-2</v>
      </c>
      <c r="Z24" s="51">
        <v>1799</v>
      </c>
      <c r="AA24" s="1706">
        <v>143</v>
      </c>
      <c r="AB24" s="621">
        <f t="shared" ref="AB24:AB31" si="16">AA24/Z24</f>
        <v>7.9488604780433569E-2</v>
      </c>
      <c r="AC24" s="51">
        <v>370</v>
      </c>
      <c r="AD24" s="1706">
        <v>33</v>
      </c>
      <c r="AE24" s="622">
        <f t="shared" ref="AE24:AE31" si="17">AD24/AC24</f>
        <v>8.9189189189189194E-2</v>
      </c>
    </row>
    <row r="25" spans="1:33">
      <c r="A25" s="98">
        <v>2015</v>
      </c>
      <c r="B25" s="56">
        <v>4470</v>
      </c>
      <c r="C25" s="1707">
        <v>557</v>
      </c>
      <c r="D25" s="624">
        <f t="shared" si="1"/>
        <v>0.12460850111856824</v>
      </c>
      <c r="E25" s="1403">
        <v>4826</v>
      </c>
      <c r="F25" s="1707">
        <v>294</v>
      </c>
      <c r="G25" s="574">
        <f t="shared" si="2"/>
        <v>6.0920016576875256E-2</v>
      </c>
      <c r="H25" s="56">
        <v>929</v>
      </c>
      <c r="I25" s="1707">
        <v>48</v>
      </c>
      <c r="J25" s="624">
        <f t="shared" si="10"/>
        <v>5.1668460710441337E-2</v>
      </c>
      <c r="K25" s="56">
        <v>3086</v>
      </c>
      <c r="L25" s="1707">
        <v>126</v>
      </c>
      <c r="M25" s="624">
        <f t="shared" si="3"/>
        <v>4.0829552819183407E-2</v>
      </c>
      <c r="N25" s="56">
        <v>1593</v>
      </c>
      <c r="O25" s="1707">
        <v>80</v>
      </c>
      <c r="P25" s="624">
        <f t="shared" si="12"/>
        <v>5.0219711236660386E-2</v>
      </c>
      <c r="Q25" s="56">
        <v>612</v>
      </c>
      <c r="R25" s="1707">
        <v>51</v>
      </c>
      <c r="S25" s="624">
        <f t="shared" si="13"/>
        <v>8.3333333333333329E-2</v>
      </c>
      <c r="T25" s="56">
        <v>284</v>
      </c>
      <c r="U25" s="1707">
        <v>37</v>
      </c>
      <c r="V25" s="624">
        <f t="shared" si="14"/>
        <v>0.13028169014084506</v>
      </c>
      <c r="W25" s="56">
        <v>670</v>
      </c>
      <c r="X25" s="1707">
        <v>41</v>
      </c>
      <c r="Y25" s="624">
        <f t="shared" si="15"/>
        <v>6.1194029850746269E-2</v>
      </c>
      <c r="Z25" s="56">
        <v>1683</v>
      </c>
      <c r="AA25" s="1707">
        <v>140</v>
      </c>
      <c r="AB25" s="624">
        <f t="shared" si="16"/>
        <v>8.3184789067142009E-2</v>
      </c>
      <c r="AC25" s="56">
        <v>284</v>
      </c>
      <c r="AD25" s="1707">
        <v>23</v>
      </c>
      <c r="AE25" s="625">
        <f t="shared" si="17"/>
        <v>8.098591549295775E-2</v>
      </c>
    </row>
    <row r="26" spans="1:33">
      <c r="A26" s="92">
        <v>2016</v>
      </c>
      <c r="B26" s="51">
        <v>4287</v>
      </c>
      <c r="C26" s="1706">
        <v>568</v>
      </c>
      <c r="D26" s="621">
        <f t="shared" si="1"/>
        <v>0.13249358525775601</v>
      </c>
      <c r="E26" s="1428">
        <v>4684</v>
      </c>
      <c r="F26" s="1706">
        <v>293</v>
      </c>
      <c r="G26" s="573">
        <f t="shared" si="2"/>
        <v>6.2553373185311706E-2</v>
      </c>
      <c r="H26" s="51">
        <v>934</v>
      </c>
      <c r="I26" s="1706">
        <v>57</v>
      </c>
      <c r="J26" s="621">
        <f t="shared" si="10"/>
        <v>6.1027837259100645E-2</v>
      </c>
      <c r="K26" s="51">
        <v>2955</v>
      </c>
      <c r="L26" s="1706">
        <v>109</v>
      </c>
      <c r="M26" s="621">
        <f t="shared" si="3"/>
        <v>3.6886632825719121E-2</v>
      </c>
      <c r="N26" s="51">
        <v>1513</v>
      </c>
      <c r="O26" s="1706">
        <v>79</v>
      </c>
      <c r="P26" s="621">
        <f t="shared" si="12"/>
        <v>5.221414408460013E-2</v>
      </c>
      <c r="Q26" s="51">
        <v>702</v>
      </c>
      <c r="R26" s="1706">
        <v>56</v>
      </c>
      <c r="S26" s="621">
        <f t="shared" si="13"/>
        <v>7.9772079772079771E-2</v>
      </c>
      <c r="T26" s="51">
        <v>280</v>
      </c>
      <c r="U26" s="1706">
        <v>28</v>
      </c>
      <c r="V26" s="621">
        <f t="shared" si="14"/>
        <v>0.1</v>
      </c>
      <c r="W26" s="51">
        <v>614</v>
      </c>
      <c r="X26" s="1706">
        <v>49</v>
      </c>
      <c r="Y26" s="621">
        <f t="shared" si="15"/>
        <v>7.9804560260586313E-2</v>
      </c>
      <c r="Z26" s="51">
        <v>1756</v>
      </c>
      <c r="AA26" s="1706">
        <v>131</v>
      </c>
      <c r="AB26" s="621">
        <f t="shared" si="16"/>
        <v>7.4601366742596806E-2</v>
      </c>
      <c r="AC26" s="51">
        <v>318</v>
      </c>
      <c r="AD26" s="1706">
        <v>29</v>
      </c>
      <c r="AE26" s="622">
        <f t="shared" si="17"/>
        <v>9.1194968553459113E-2</v>
      </c>
    </row>
    <row r="27" spans="1:33">
      <c r="A27" s="322">
        <v>2017</v>
      </c>
      <c r="B27" s="56">
        <v>3956</v>
      </c>
      <c r="C27" s="1707">
        <v>476</v>
      </c>
      <c r="D27" s="624">
        <f t="shared" si="1"/>
        <v>0.12032355915065723</v>
      </c>
      <c r="E27" s="1403">
        <v>4597</v>
      </c>
      <c r="F27" s="1707">
        <v>225</v>
      </c>
      <c r="G27" s="574">
        <f t="shared" si="2"/>
        <v>4.8944964107026319E-2</v>
      </c>
      <c r="H27" s="56">
        <v>907</v>
      </c>
      <c r="I27" s="1707">
        <v>57</v>
      </c>
      <c r="J27" s="624">
        <f t="shared" si="10"/>
        <v>6.2844542447629548E-2</v>
      </c>
      <c r="K27" s="56">
        <v>2979</v>
      </c>
      <c r="L27" s="1707">
        <v>101</v>
      </c>
      <c r="M27" s="624">
        <f t="shared" si="3"/>
        <v>3.3903994629070157E-2</v>
      </c>
      <c r="N27" s="56">
        <v>1467</v>
      </c>
      <c r="O27" s="1707">
        <v>80</v>
      </c>
      <c r="P27" s="624">
        <f t="shared" si="12"/>
        <v>5.4533060668029994E-2</v>
      </c>
      <c r="Q27" s="56">
        <v>605</v>
      </c>
      <c r="R27" s="1707">
        <v>56</v>
      </c>
      <c r="S27" s="624">
        <f t="shared" si="13"/>
        <v>9.2561983471074374E-2</v>
      </c>
      <c r="T27" s="56">
        <v>285</v>
      </c>
      <c r="U27" s="1707">
        <v>25</v>
      </c>
      <c r="V27" s="624">
        <f t="shared" si="14"/>
        <v>8.771929824561403E-2</v>
      </c>
      <c r="W27" s="56">
        <v>620</v>
      </c>
      <c r="X27" s="1707">
        <v>42</v>
      </c>
      <c r="Y27" s="624">
        <f t="shared" si="15"/>
        <v>6.7741935483870974E-2</v>
      </c>
      <c r="Z27" s="56">
        <v>1716</v>
      </c>
      <c r="AA27" s="1707">
        <v>102</v>
      </c>
      <c r="AB27" s="624">
        <f t="shared" si="16"/>
        <v>5.944055944055944E-2</v>
      </c>
      <c r="AC27" s="56">
        <v>346</v>
      </c>
      <c r="AD27" s="1707">
        <v>26</v>
      </c>
      <c r="AE27" s="625">
        <f t="shared" si="17"/>
        <v>7.5144508670520235E-2</v>
      </c>
    </row>
    <row r="28" spans="1:33">
      <c r="A28" s="562">
        <v>2018</v>
      </c>
      <c r="B28" s="51">
        <v>3904</v>
      </c>
      <c r="C28" s="1706">
        <v>437</v>
      </c>
      <c r="D28" s="621">
        <f t="shared" si="1"/>
        <v>0.11193647540983606</v>
      </c>
      <c r="E28" s="1428">
        <v>4498</v>
      </c>
      <c r="F28" s="1706">
        <v>229</v>
      </c>
      <c r="G28" s="573">
        <f t="shared" si="2"/>
        <v>5.0911516229435308E-2</v>
      </c>
      <c r="H28" s="51">
        <v>910</v>
      </c>
      <c r="I28" s="1706">
        <v>51</v>
      </c>
      <c r="J28" s="621">
        <f t="shared" si="10"/>
        <v>5.6043956043956046E-2</v>
      </c>
      <c r="K28" s="51">
        <v>2763</v>
      </c>
      <c r="L28" s="1706">
        <v>91</v>
      </c>
      <c r="M28" s="621">
        <f t="shared" si="3"/>
        <v>3.2935215345638799E-2</v>
      </c>
      <c r="N28" s="51">
        <v>1380</v>
      </c>
      <c r="O28" s="1706">
        <v>78</v>
      </c>
      <c r="P28" s="621">
        <f t="shared" si="12"/>
        <v>5.6521739130434782E-2</v>
      </c>
      <c r="Q28" s="51">
        <v>656</v>
      </c>
      <c r="R28" s="1706">
        <v>52</v>
      </c>
      <c r="S28" s="621">
        <f t="shared" si="13"/>
        <v>7.926829268292683E-2</v>
      </c>
      <c r="T28" s="51">
        <v>220</v>
      </c>
      <c r="U28" s="1706">
        <v>24</v>
      </c>
      <c r="V28" s="621">
        <f t="shared" si="14"/>
        <v>0.10909090909090909</v>
      </c>
      <c r="W28" s="51">
        <v>650</v>
      </c>
      <c r="X28" s="1706">
        <v>35</v>
      </c>
      <c r="Y28" s="621">
        <f t="shared" si="15"/>
        <v>5.3846153846153849E-2</v>
      </c>
      <c r="Z28" s="51">
        <v>1692</v>
      </c>
      <c r="AA28" s="1706">
        <v>102</v>
      </c>
      <c r="AB28" s="621">
        <f t="shared" si="16"/>
        <v>6.0283687943262408E-2</v>
      </c>
      <c r="AC28" s="51">
        <v>304</v>
      </c>
      <c r="AD28" s="1706">
        <v>17</v>
      </c>
      <c r="AE28" s="622">
        <f t="shared" si="17"/>
        <v>5.5921052631578948E-2</v>
      </c>
    </row>
    <row r="29" spans="1:33">
      <c r="A29" s="73">
        <v>2019</v>
      </c>
      <c r="B29" s="56">
        <v>3879</v>
      </c>
      <c r="C29" s="1707">
        <v>458</v>
      </c>
      <c r="D29" s="624">
        <f t="shared" si="1"/>
        <v>0.11807166795565867</v>
      </c>
      <c r="E29" s="1403">
        <v>4457</v>
      </c>
      <c r="F29" s="1707">
        <v>155</v>
      </c>
      <c r="G29" s="574">
        <f t="shared" si="2"/>
        <v>3.4776755665245684E-2</v>
      </c>
      <c r="H29" s="56">
        <v>871</v>
      </c>
      <c r="I29" s="1707">
        <v>34</v>
      </c>
      <c r="J29" s="624">
        <f t="shared" si="10"/>
        <v>3.9035591274397242E-2</v>
      </c>
      <c r="K29" s="56">
        <v>2774</v>
      </c>
      <c r="L29" s="1707">
        <v>68</v>
      </c>
      <c r="M29" s="624">
        <f t="shared" si="3"/>
        <v>2.4513338139870222E-2</v>
      </c>
      <c r="N29" s="56">
        <v>1347</v>
      </c>
      <c r="O29" s="1707">
        <v>59</v>
      </c>
      <c r="P29" s="624">
        <f t="shared" si="12"/>
        <v>4.3801039346696359E-2</v>
      </c>
      <c r="Q29" s="56">
        <v>672</v>
      </c>
      <c r="R29" s="1707">
        <v>49</v>
      </c>
      <c r="S29" s="624">
        <f t="shared" si="13"/>
        <v>7.2916666666666671E-2</v>
      </c>
      <c r="T29" s="56">
        <v>211</v>
      </c>
      <c r="U29" s="1707">
        <v>13</v>
      </c>
      <c r="V29" s="624">
        <f t="shared" si="14"/>
        <v>6.1611374407582936E-2</v>
      </c>
      <c r="W29" s="56">
        <v>603</v>
      </c>
      <c r="X29" s="1707">
        <v>19</v>
      </c>
      <c r="Y29" s="624">
        <f t="shared" si="15"/>
        <v>3.150912106135987E-2</v>
      </c>
      <c r="Z29" s="56">
        <v>1678</v>
      </c>
      <c r="AA29" s="1707">
        <v>96</v>
      </c>
      <c r="AB29" s="624">
        <f t="shared" si="16"/>
        <v>5.7210965435041714E-2</v>
      </c>
      <c r="AC29" s="56">
        <v>303</v>
      </c>
      <c r="AD29" s="1707">
        <v>16</v>
      </c>
      <c r="AE29" s="625">
        <f t="shared" si="17"/>
        <v>5.2805280528052806E-2</v>
      </c>
    </row>
    <row r="30" spans="1:33">
      <c r="A30" s="562">
        <v>2020</v>
      </c>
      <c r="B30" s="51">
        <v>3747</v>
      </c>
      <c r="C30" s="1706">
        <v>418</v>
      </c>
      <c r="D30" s="621">
        <f t="shared" si="1"/>
        <v>0.11155591139578329</v>
      </c>
      <c r="E30" s="1428">
        <v>4202</v>
      </c>
      <c r="F30" s="1706">
        <v>200</v>
      </c>
      <c r="G30" s="573">
        <f t="shared" si="2"/>
        <v>4.7596382674916705E-2</v>
      </c>
      <c r="H30" s="51">
        <v>782</v>
      </c>
      <c r="I30" s="1706">
        <v>32</v>
      </c>
      <c r="J30" s="621">
        <f t="shared" si="10"/>
        <v>4.0920716112531973E-2</v>
      </c>
      <c r="K30" s="51">
        <v>2691</v>
      </c>
      <c r="L30" s="1706">
        <v>73</v>
      </c>
      <c r="M30" s="621">
        <f t="shared" si="3"/>
        <v>2.7127461910070604E-2</v>
      </c>
      <c r="N30" s="51">
        <v>1213</v>
      </c>
      <c r="O30" s="1706">
        <v>57</v>
      </c>
      <c r="P30" s="1823">
        <f t="shared" si="12"/>
        <v>4.6990931574608409E-2</v>
      </c>
      <c r="Q30" s="51">
        <v>593</v>
      </c>
      <c r="R30" s="1706">
        <v>48</v>
      </c>
      <c r="S30" s="1823">
        <f t="shared" si="13"/>
        <v>8.0944350758853284E-2</v>
      </c>
      <c r="T30" s="51">
        <v>224</v>
      </c>
      <c r="U30" s="1706">
        <v>20</v>
      </c>
      <c r="V30" s="1823">
        <f t="shared" si="14"/>
        <v>8.9285714285714288E-2</v>
      </c>
      <c r="W30" s="51">
        <v>497</v>
      </c>
      <c r="X30" s="1706">
        <v>20</v>
      </c>
      <c r="Y30" s="1823">
        <f t="shared" si="15"/>
        <v>4.0241448692152917E-2</v>
      </c>
      <c r="Z30" s="51">
        <v>1592</v>
      </c>
      <c r="AA30" s="1706">
        <v>108</v>
      </c>
      <c r="AB30" s="1823">
        <f t="shared" si="16"/>
        <v>6.78391959798995E-2</v>
      </c>
      <c r="AC30" s="51">
        <v>231</v>
      </c>
      <c r="AD30" s="1706">
        <v>20</v>
      </c>
      <c r="AE30" s="1824">
        <f t="shared" si="17"/>
        <v>8.6580086580086577E-2</v>
      </c>
    </row>
    <row r="31" spans="1:33">
      <c r="A31" s="1806">
        <v>2021</v>
      </c>
      <c r="B31" s="56">
        <v>3706</v>
      </c>
      <c r="C31" s="1707">
        <v>422</v>
      </c>
      <c r="D31" s="624">
        <f t="shared" si="1"/>
        <v>0.11386940097139774</v>
      </c>
      <c r="E31" s="1403">
        <v>4393</v>
      </c>
      <c r="F31" s="1707">
        <v>208</v>
      </c>
      <c r="G31" s="574">
        <f t="shared" si="2"/>
        <v>4.7348053721830187E-2</v>
      </c>
      <c r="H31" s="56">
        <v>761</v>
      </c>
      <c r="I31" s="1707">
        <v>37</v>
      </c>
      <c r="J31" s="624">
        <f t="shared" si="10"/>
        <v>4.862023653088042E-2</v>
      </c>
      <c r="K31" s="56">
        <v>2593</v>
      </c>
      <c r="L31" s="1707">
        <v>68</v>
      </c>
      <c r="M31" s="624">
        <f t="shared" si="3"/>
        <v>2.6224450443501735E-2</v>
      </c>
      <c r="N31" s="56">
        <v>1257</v>
      </c>
      <c r="O31" s="1707">
        <v>54</v>
      </c>
      <c r="P31" s="1825">
        <f t="shared" si="12"/>
        <v>4.2959427207637228E-2</v>
      </c>
      <c r="Q31" s="56">
        <v>533</v>
      </c>
      <c r="R31" s="1707">
        <v>47</v>
      </c>
      <c r="S31" s="1825">
        <f t="shared" si="13"/>
        <v>8.8180112570356475E-2</v>
      </c>
      <c r="T31" s="56">
        <v>208</v>
      </c>
      <c r="U31" s="1707">
        <v>12</v>
      </c>
      <c r="V31" s="1825">
        <f t="shared" si="14"/>
        <v>5.7692307692307696E-2</v>
      </c>
      <c r="W31" s="56">
        <v>565</v>
      </c>
      <c r="X31" s="1707">
        <v>31</v>
      </c>
      <c r="Y31" s="1825">
        <f t="shared" si="15"/>
        <v>5.4867256637168141E-2</v>
      </c>
      <c r="Z31" s="56">
        <v>1338</v>
      </c>
      <c r="AA31" s="1707">
        <v>67</v>
      </c>
      <c r="AB31" s="1825">
        <f t="shared" si="16"/>
        <v>5.0074738415545592E-2</v>
      </c>
      <c r="AC31" s="56">
        <v>242</v>
      </c>
      <c r="AD31" s="1707">
        <v>14</v>
      </c>
      <c r="AE31" s="1826">
        <f t="shared" si="17"/>
        <v>5.7851239669421489E-2</v>
      </c>
    </row>
    <row r="32" spans="1:33">
      <c r="A32" s="2610" t="s">
        <v>36</v>
      </c>
      <c r="B32" s="2669"/>
      <c r="C32" s="2669"/>
      <c r="D32" s="2669"/>
      <c r="E32" s="2669"/>
      <c r="F32" s="2669"/>
      <c r="G32" s="2669"/>
      <c r="H32" s="2669"/>
      <c r="I32" s="2669"/>
      <c r="J32" s="2669"/>
      <c r="K32" s="2669"/>
      <c r="L32" s="2669"/>
      <c r="M32" s="2669"/>
      <c r="N32" s="2669"/>
      <c r="O32" s="2669"/>
      <c r="P32" s="2669"/>
      <c r="Q32" s="2669"/>
      <c r="R32" s="2669"/>
      <c r="S32" s="2669"/>
      <c r="T32" s="2669"/>
      <c r="U32" s="2669"/>
      <c r="V32" s="2669"/>
      <c r="W32" s="2669"/>
      <c r="X32" s="2669"/>
      <c r="Y32" s="2669"/>
      <c r="Z32" s="2669"/>
      <c r="AA32" s="2669"/>
      <c r="AB32" s="2669"/>
      <c r="AC32" s="2669"/>
      <c r="AD32" s="2669"/>
      <c r="AE32" s="2670"/>
    </row>
    <row r="33" spans="1:31">
      <c r="A33" s="2671" t="s">
        <v>153</v>
      </c>
      <c r="B33" s="2672"/>
      <c r="C33" s="2672"/>
      <c r="D33" s="2672"/>
      <c r="E33" s="2672"/>
      <c r="F33" s="2672"/>
      <c r="G33" s="2672"/>
      <c r="H33" s="2672"/>
      <c r="I33" s="2672"/>
      <c r="J33" s="2672"/>
      <c r="K33" s="2672"/>
      <c r="L33" s="2672"/>
      <c r="M33" s="2672"/>
      <c r="N33" s="2672"/>
      <c r="O33" s="2672"/>
      <c r="P33" s="2672"/>
      <c r="Q33" s="2672"/>
      <c r="R33" s="2672"/>
      <c r="S33" s="2672"/>
      <c r="T33" s="2672"/>
      <c r="U33" s="2672"/>
      <c r="V33" s="2672"/>
      <c r="W33" s="2672"/>
      <c r="X33" s="2672"/>
      <c r="Y33" s="2672"/>
      <c r="Z33" s="2672"/>
      <c r="AA33" s="2672"/>
      <c r="AB33" s="2672"/>
      <c r="AC33" s="2672"/>
      <c r="AD33" s="2672"/>
      <c r="AE33" s="2673"/>
    </row>
    <row r="34" spans="1:31">
      <c r="A34" s="62"/>
    </row>
    <row r="35" spans="1:31">
      <c r="A35" s="2464" t="s">
        <v>87</v>
      </c>
      <c r="B35" s="2464"/>
      <c r="C35" s="2464"/>
      <c r="D35" s="2464"/>
      <c r="E35" s="2464"/>
      <c r="F35" s="2464"/>
      <c r="G35" s="2464"/>
      <c r="H35" s="2464"/>
      <c r="I35" s="2464"/>
      <c r="J35" s="2464"/>
      <c r="K35" s="2464"/>
      <c r="L35" s="2464"/>
      <c r="M35" s="2464"/>
      <c r="N35" s="2464"/>
      <c r="O35" s="2464"/>
      <c r="P35" s="2464"/>
      <c r="Q35" s="2464"/>
      <c r="R35" s="2464"/>
      <c r="S35" s="2464"/>
      <c r="T35" s="2464"/>
      <c r="U35" s="2464"/>
      <c r="V35" s="2464"/>
      <c r="W35" s="2464"/>
      <c r="X35" s="2464"/>
      <c r="Y35" s="2464"/>
      <c r="Z35" s="2464"/>
      <c r="AA35" s="2464"/>
      <c r="AB35" s="2464"/>
      <c r="AC35" s="2464"/>
      <c r="AD35" s="2464"/>
      <c r="AE35" s="2464"/>
    </row>
  </sheetData>
  <mergeCells count="28">
    <mergeCell ref="A1:AE1"/>
    <mergeCell ref="A3:A5"/>
    <mergeCell ref="B3:AE3"/>
    <mergeCell ref="B4:D4"/>
    <mergeCell ref="E4:G4"/>
    <mergeCell ref="H4:J4"/>
    <mergeCell ref="K4:M4"/>
    <mergeCell ref="N4:P4"/>
    <mergeCell ref="Q4:S4"/>
    <mergeCell ref="T4:V4"/>
    <mergeCell ref="W4:Y4"/>
    <mergeCell ref="Z4:AB4"/>
    <mergeCell ref="AC4:AE4"/>
    <mergeCell ref="A35:AE35"/>
    <mergeCell ref="A32:AE32"/>
    <mergeCell ref="Q22:S22"/>
    <mergeCell ref="T22:V22"/>
    <mergeCell ref="W22:Y22"/>
    <mergeCell ref="Z22:AB22"/>
    <mergeCell ref="AC22:AE22"/>
    <mergeCell ref="A21:A23"/>
    <mergeCell ref="B21:AE21"/>
    <mergeCell ref="B22:D22"/>
    <mergeCell ref="E22:G22"/>
    <mergeCell ref="H22:J22"/>
    <mergeCell ref="K22:M22"/>
    <mergeCell ref="N22:P22"/>
    <mergeCell ref="A33:AE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C847-0007-460F-99FC-271EA3C197C7}">
  <dimension ref="A1:I29"/>
  <sheetViews>
    <sheetView workbookViewId="0">
      <selection sqref="A1:XFD1048576"/>
    </sheetView>
  </sheetViews>
  <sheetFormatPr defaultColWidth="9" defaultRowHeight="14"/>
  <cols>
    <col min="1" max="1" width="13.4140625" style="63" customWidth="1"/>
    <col min="2" max="7" width="10.58203125" style="45" customWidth="1"/>
    <col min="8" max="8" width="11.6640625" style="45" customWidth="1"/>
    <col min="9" max="9" width="9" style="54"/>
    <col min="10" max="16384" width="9" style="45"/>
  </cols>
  <sheetData>
    <row r="1" spans="1:9" ht="25">
      <c r="A1" s="2453" t="s">
        <v>1462</v>
      </c>
      <c r="B1" s="2453"/>
      <c r="C1" s="2453"/>
      <c r="D1" s="2453"/>
      <c r="E1" s="2453"/>
      <c r="F1" s="2453"/>
      <c r="G1" s="2453"/>
      <c r="H1" s="2453"/>
      <c r="I1" s="44"/>
    </row>
    <row r="3" spans="1:9" ht="20">
      <c r="A3" s="2454" t="s">
        <v>79</v>
      </c>
      <c r="B3" s="2457" t="s">
        <v>80</v>
      </c>
      <c r="C3" s="2458"/>
      <c r="D3" s="2458"/>
      <c r="E3" s="2458"/>
      <c r="F3" s="2458"/>
      <c r="G3" s="2458"/>
      <c r="H3" s="2458"/>
      <c r="I3" s="40"/>
    </row>
    <row r="4" spans="1:9" ht="20">
      <c r="A4" s="2455"/>
      <c r="B4" s="2457" t="s">
        <v>81</v>
      </c>
      <c r="C4" s="2458"/>
      <c r="D4" s="2459" t="s">
        <v>82</v>
      </c>
      <c r="E4" s="2460"/>
      <c r="F4" s="2459" t="s">
        <v>83</v>
      </c>
      <c r="G4" s="2461"/>
      <c r="H4" s="2462" t="s">
        <v>84</v>
      </c>
      <c r="I4" s="40"/>
    </row>
    <row r="5" spans="1:9" ht="27.5">
      <c r="A5" s="2456"/>
      <c r="B5" s="46" t="s">
        <v>85</v>
      </c>
      <c r="C5" s="47" t="s">
        <v>86</v>
      </c>
      <c r="D5" s="46" t="s">
        <v>85</v>
      </c>
      <c r="E5" s="47" t="s">
        <v>86</v>
      </c>
      <c r="F5" s="46" t="s">
        <v>85</v>
      </c>
      <c r="G5" s="48" t="s">
        <v>86</v>
      </c>
      <c r="H5" s="2463"/>
      <c r="I5" s="49"/>
    </row>
    <row r="6" spans="1:9">
      <c r="A6" s="50">
        <v>2000</v>
      </c>
      <c r="B6" s="434">
        <v>6277</v>
      </c>
      <c r="C6" s="52">
        <f>B6/H6</f>
        <v>0.3558591756902319</v>
      </c>
      <c r="D6" s="434">
        <v>4717</v>
      </c>
      <c r="E6" s="52">
        <f>D6/H6</f>
        <v>0.26741878791314699</v>
      </c>
      <c r="F6" s="434">
        <v>3860</v>
      </c>
      <c r="G6" s="52">
        <f>F6/H6</f>
        <v>0.21883326719201768</v>
      </c>
      <c r="H6" s="434">
        <v>17639</v>
      </c>
    </row>
    <row r="7" spans="1:9">
      <c r="A7" s="55">
        <v>2001</v>
      </c>
      <c r="B7" s="438">
        <v>6205</v>
      </c>
      <c r="C7" s="57">
        <f t="shared" ref="C7:C27" si="0">B7/H7</f>
        <v>0.3622511530153541</v>
      </c>
      <c r="D7" s="438">
        <v>4619</v>
      </c>
      <c r="E7" s="57">
        <f t="shared" ref="E7:E27" si="1">D7/H7</f>
        <v>0.26965964154358107</v>
      </c>
      <c r="F7" s="438">
        <v>3885</v>
      </c>
      <c r="G7" s="57">
        <f t="shared" ref="G7:G27" si="2">F7/H7</f>
        <v>0.22680833673886391</v>
      </c>
      <c r="H7" s="438">
        <v>17129</v>
      </c>
    </row>
    <row r="8" spans="1:9">
      <c r="A8" s="50">
        <v>2002</v>
      </c>
      <c r="B8" s="434">
        <v>6465</v>
      </c>
      <c r="C8" s="52">
        <f t="shared" si="0"/>
        <v>0.36911218955181274</v>
      </c>
      <c r="D8" s="434">
        <v>4750</v>
      </c>
      <c r="E8" s="52">
        <f t="shared" si="1"/>
        <v>0.27119611761347417</v>
      </c>
      <c r="F8" s="434">
        <v>4232</v>
      </c>
      <c r="G8" s="52">
        <f t="shared" si="2"/>
        <v>0.24162146731373108</v>
      </c>
      <c r="H8" s="434">
        <v>17515</v>
      </c>
    </row>
    <row r="9" spans="1:9">
      <c r="A9" s="55">
        <v>2003</v>
      </c>
      <c r="B9" s="438">
        <v>6558</v>
      </c>
      <c r="C9" s="57">
        <f t="shared" si="0"/>
        <v>0.36150157102695551</v>
      </c>
      <c r="D9" s="438">
        <v>4879</v>
      </c>
      <c r="E9" s="57">
        <f t="shared" si="1"/>
        <v>0.26894879003362548</v>
      </c>
      <c r="F9" s="438">
        <v>4165</v>
      </c>
      <c r="G9" s="57">
        <f t="shared" si="2"/>
        <v>0.22959043051650957</v>
      </c>
      <c r="H9" s="438">
        <v>18141</v>
      </c>
    </row>
    <row r="10" spans="1:9">
      <c r="A10" s="50">
        <v>2004</v>
      </c>
      <c r="B10" s="434">
        <v>6714</v>
      </c>
      <c r="C10" s="52">
        <f t="shared" si="0"/>
        <v>0.36696545693047661</v>
      </c>
      <c r="D10" s="434">
        <v>5032</v>
      </c>
      <c r="E10" s="52">
        <f t="shared" si="1"/>
        <v>0.27503279405334502</v>
      </c>
      <c r="F10" s="434">
        <v>4277</v>
      </c>
      <c r="G10" s="52">
        <f t="shared" si="2"/>
        <v>0.23376694359422825</v>
      </c>
      <c r="H10" s="434">
        <v>18296</v>
      </c>
    </row>
    <row r="11" spans="1:9">
      <c r="A11" s="55">
        <v>2005</v>
      </c>
      <c r="B11" s="438">
        <v>6787</v>
      </c>
      <c r="C11" s="57">
        <f t="shared" si="0"/>
        <v>0.37869657404307555</v>
      </c>
      <c r="D11" s="438">
        <v>5073</v>
      </c>
      <c r="E11" s="57">
        <f t="shared" si="1"/>
        <v>0.28305992634750587</v>
      </c>
      <c r="F11" s="438">
        <v>4278</v>
      </c>
      <c r="G11" s="57">
        <f t="shared" si="2"/>
        <v>0.23870103783059926</v>
      </c>
      <c r="H11" s="438">
        <v>17922</v>
      </c>
    </row>
    <row r="12" spans="1:9">
      <c r="A12" s="50">
        <v>2006</v>
      </c>
      <c r="B12" s="434">
        <v>7031</v>
      </c>
      <c r="C12" s="52">
        <f t="shared" si="0"/>
        <v>0.37032550300221218</v>
      </c>
      <c r="D12" s="434">
        <v>5177</v>
      </c>
      <c r="E12" s="52">
        <f t="shared" si="1"/>
        <v>0.27267460233856528</v>
      </c>
      <c r="F12" s="434">
        <v>4583</v>
      </c>
      <c r="G12" s="52">
        <f t="shared" si="2"/>
        <v>0.24138839144632887</v>
      </c>
      <c r="H12" s="434">
        <v>18986</v>
      </c>
    </row>
    <row r="13" spans="1:9">
      <c r="A13" s="55">
        <v>2007</v>
      </c>
      <c r="B13" s="438">
        <v>7147</v>
      </c>
      <c r="C13" s="57">
        <f t="shared" si="0"/>
        <v>0.37317251461988304</v>
      </c>
      <c r="D13" s="438">
        <v>5285</v>
      </c>
      <c r="E13" s="57">
        <f t="shared" si="1"/>
        <v>0.27595029239766083</v>
      </c>
      <c r="F13" s="438">
        <v>4757</v>
      </c>
      <c r="G13" s="57">
        <f t="shared" si="2"/>
        <v>0.2483813700918964</v>
      </c>
      <c r="H13" s="438">
        <v>19152</v>
      </c>
    </row>
    <row r="14" spans="1:9">
      <c r="A14" s="50">
        <v>2008</v>
      </c>
      <c r="B14" s="434">
        <v>7251</v>
      </c>
      <c r="C14" s="52">
        <f t="shared" si="0"/>
        <v>0.37257219196382696</v>
      </c>
      <c r="D14" s="434">
        <v>5374</v>
      </c>
      <c r="E14" s="52">
        <f t="shared" si="1"/>
        <v>0.27612783886548148</v>
      </c>
      <c r="F14" s="434">
        <v>4801</v>
      </c>
      <c r="G14" s="52">
        <f t="shared" si="2"/>
        <v>0.24668584934744631</v>
      </c>
      <c r="H14" s="434">
        <v>19462</v>
      </c>
    </row>
    <row r="15" spans="1:9">
      <c r="A15" s="55">
        <v>2009</v>
      </c>
      <c r="B15" s="438">
        <v>7200</v>
      </c>
      <c r="C15" s="57">
        <f t="shared" si="0"/>
        <v>0.38113387327298714</v>
      </c>
      <c r="D15" s="438">
        <v>5371</v>
      </c>
      <c r="E15" s="57">
        <f t="shared" si="1"/>
        <v>0.28431528240961307</v>
      </c>
      <c r="F15" s="438">
        <v>4787</v>
      </c>
      <c r="G15" s="57">
        <f t="shared" si="2"/>
        <v>0.25340109046635967</v>
      </c>
      <c r="H15" s="438">
        <v>18891</v>
      </c>
    </row>
    <row r="16" spans="1:9">
      <c r="A16" s="50">
        <v>2010</v>
      </c>
      <c r="B16" s="434">
        <v>6896</v>
      </c>
      <c r="C16" s="52">
        <f t="shared" si="0"/>
        <v>0.36394342410808528</v>
      </c>
      <c r="D16" s="434">
        <v>5110</v>
      </c>
      <c r="E16" s="52">
        <f t="shared" si="1"/>
        <v>0.26968545492928014</v>
      </c>
      <c r="F16" s="434">
        <v>4617</v>
      </c>
      <c r="G16" s="52">
        <f t="shared" si="2"/>
        <v>0.24366687777074097</v>
      </c>
      <c r="H16" s="434">
        <v>18948</v>
      </c>
    </row>
    <row r="17" spans="1:8">
      <c r="A17" s="55">
        <v>2011</v>
      </c>
      <c r="B17" s="438">
        <v>6863</v>
      </c>
      <c r="C17" s="57">
        <f t="shared" si="0"/>
        <v>0.36176269042222342</v>
      </c>
      <c r="D17" s="438">
        <v>5122</v>
      </c>
      <c r="E17" s="57">
        <f t="shared" si="1"/>
        <v>0.26999103895419324</v>
      </c>
      <c r="F17" s="438">
        <v>4523</v>
      </c>
      <c r="G17" s="57">
        <f t="shared" si="2"/>
        <v>0.23841653049391176</v>
      </c>
      <c r="H17" s="438">
        <v>18971</v>
      </c>
    </row>
    <row r="18" spans="1:8">
      <c r="A18" s="50">
        <v>2012</v>
      </c>
      <c r="B18" s="434">
        <v>6901</v>
      </c>
      <c r="C18" s="52">
        <f t="shared" si="0"/>
        <v>0.36349749802475639</v>
      </c>
      <c r="D18" s="434">
        <v>5036</v>
      </c>
      <c r="E18" s="52">
        <f t="shared" si="1"/>
        <v>0.26526204898604161</v>
      </c>
      <c r="F18" s="434">
        <v>4734</v>
      </c>
      <c r="G18" s="52">
        <f t="shared" si="2"/>
        <v>0.24935475375296287</v>
      </c>
      <c r="H18" s="434">
        <v>18985</v>
      </c>
    </row>
    <row r="19" spans="1:8">
      <c r="A19" s="55">
        <v>2013</v>
      </c>
      <c r="B19" s="438">
        <v>6845</v>
      </c>
      <c r="C19" s="57">
        <f t="shared" si="0"/>
        <v>0.36066178407713789</v>
      </c>
      <c r="D19" s="438">
        <v>5066</v>
      </c>
      <c r="E19" s="57">
        <f t="shared" si="1"/>
        <v>0.26692660308762317</v>
      </c>
      <c r="F19" s="438">
        <v>4462</v>
      </c>
      <c r="G19" s="57">
        <f t="shared" si="2"/>
        <v>0.23510195479213869</v>
      </c>
      <c r="H19" s="438">
        <v>18979</v>
      </c>
    </row>
    <row r="20" spans="1:8">
      <c r="A20" s="50">
        <v>2014</v>
      </c>
      <c r="B20" s="434">
        <v>6451</v>
      </c>
      <c r="C20" s="52">
        <f t="shared" si="0"/>
        <v>0.34716392207512647</v>
      </c>
      <c r="D20" s="434">
        <v>4756</v>
      </c>
      <c r="E20" s="52">
        <f t="shared" si="1"/>
        <v>0.25594661500376709</v>
      </c>
      <c r="F20" s="434">
        <v>4303</v>
      </c>
      <c r="G20" s="52">
        <f t="shared" si="2"/>
        <v>0.23156818426434184</v>
      </c>
      <c r="H20" s="434">
        <v>18582</v>
      </c>
    </row>
    <row r="21" spans="1:8">
      <c r="A21" s="55">
        <v>2015</v>
      </c>
      <c r="B21" s="438">
        <v>6568</v>
      </c>
      <c r="C21" s="57">
        <f t="shared" si="0"/>
        <v>0.35577704349710199</v>
      </c>
      <c r="D21" s="438">
        <v>4826</v>
      </c>
      <c r="E21" s="57">
        <f t="shared" si="1"/>
        <v>0.26141595796544065</v>
      </c>
      <c r="F21" s="438">
        <v>4391</v>
      </c>
      <c r="G21" s="57">
        <f t="shared" si="2"/>
        <v>0.23785277070581226</v>
      </c>
      <c r="H21" s="438">
        <v>18461</v>
      </c>
    </row>
    <row r="22" spans="1:8">
      <c r="A22" s="50">
        <v>2016</v>
      </c>
      <c r="B22" s="434">
        <v>6326</v>
      </c>
      <c r="C22" s="52">
        <f t="shared" si="0"/>
        <v>0.35014114130735596</v>
      </c>
      <c r="D22" s="434">
        <v>4684</v>
      </c>
      <c r="E22" s="52">
        <f t="shared" si="1"/>
        <v>0.25925720927658163</v>
      </c>
      <c r="F22" s="434">
        <v>4204</v>
      </c>
      <c r="G22" s="52">
        <f t="shared" si="2"/>
        <v>0.23268943377428461</v>
      </c>
      <c r="H22" s="434">
        <v>18067</v>
      </c>
    </row>
    <row r="23" spans="1:8">
      <c r="A23" s="59">
        <v>2017</v>
      </c>
      <c r="B23" s="438">
        <v>6312</v>
      </c>
      <c r="C23" s="57">
        <f t="shared" si="0"/>
        <v>0.36019173704633645</v>
      </c>
      <c r="D23" s="438">
        <v>4597</v>
      </c>
      <c r="E23" s="57">
        <f t="shared" si="1"/>
        <v>0.26232595297877198</v>
      </c>
      <c r="F23" s="438">
        <v>4265</v>
      </c>
      <c r="G23" s="57">
        <f t="shared" si="2"/>
        <v>0.24338050673362246</v>
      </c>
      <c r="H23" s="438">
        <v>17524</v>
      </c>
    </row>
    <row r="24" spans="1:8">
      <c r="A24" s="60">
        <v>2018</v>
      </c>
      <c r="B24" s="434">
        <v>6121</v>
      </c>
      <c r="C24" s="52">
        <f t="shared" si="0"/>
        <v>0.35950898625631389</v>
      </c>
      <c r="D24" s="434">
        <v>4498</v>
      </c>
      <c r="E24" s="52">
        <f t="shared" si="1"/>
        <v>0.26418418888758372</v>
      </c>
      <c r="F24" s="434">
        <v>4153</v>
      </c>
      <c r="G24" s="52">
        <f t="shared" si="2"/>
        <v>0.24392106190532128</v>
      </c>
      <c r="H24" s="434">
        <v>17026</v>
      </c>
    </row>
    <row r="25" spans="1:8">
      <c r="A25" s="73">
        <v>2019</v>
      </c>
      <c r="B25" s="623">
        <v>6025</v>
      </c>
      <c r="C25" s="57">
        <f t="shared" si="0"/>
        <v>0.35788535788535786</v>
      </c>
      <c r="D25" s="438">
        <v>4457</v>
      </c>
      <c r="E25" s="57">
        <f t="shared" si="1"/>
        <v>0.26474606474606477</v>
      </c>
      <c r="F25" s="438">
        <v>4067</v>
      </c>
      <c r="G25" s="57">
        <f t="shared" si="2"/>
        <v>0.24158004158004159</v>
      </c>
      <c r="H25" s="438">
        <v>16835</v>
      </c>
    </row>
    <row r="26" spans="1:8">
      <c r="A26" s="1653">
        <v>2020</v>
      </c>
      <c r="B26" s="620">
        <v>5703</v>
      </c>
      <c r="C26" s="1654">
        <f t="shared" si="0"/>
        <v>0.36078952362877204</v>
      </c>
      <c r="D26" s="434">
        <v>4202</v>
      </c>
      <c r="E26" s="1654">
        <f t="shared" si="1"/>
        <v>0.26583159359777314</v>
      </c>
      <c r="F26" s="434">
        <v>3783</v>
      </c>
      <c r="G26" s="1654">
        <f t="shared" si="2"/>
        <v>0.2393243499715316</v>
      </c>
      <c r="H26" s="434">
        <v>15807</v>
      </c>
    </row>
    <row r="27" spans="1:8">
      <c r="A27" s="73">
        <v>2021</v>
      </c>
      <c r="B27" s="623">
        <v>5968</v>
      </c>
      <c r="C27" s="57">
        <f t="shared" si="0"/>
        <v>0.38165888597557074</v>
      </c>
      <c r="D27" s="438">
        <v>4393</v>
      </c>
      <c r="E27" s="57">
        <f t="shared" si="1"/>
        <v>0.28093624096693737</v>
      </c>
      <c r="F27" s="438">
        <v>4110</v>
      </c>
      <c r="G27" s="57">
        <f t="shared" si="2"/>
        <v>0.26283814030824326</v>
      </c>
      <c r="H27" s="438">
        <v>15637</v>
      </c>
    </row>
    <row r="28" spans="1:8" ht="30" customHeight="1">
      <c r="A28" s="62"/>
    </row>
    <row r="29" spans="1:8">
      <c r="A29" s="2452" t="s">
        <v>87</v>
      </c>
      <c r="B29" s="2452"/>
      <c r="C29" s="2452"/>
      <c r="D29" s="2452"/>
      <c r="E29" s="2452"/>
      <c r="F29" s="2452"/>
      <c r="G29" s="2452"/>
      <c r="H29" s="2452"/>
    </row>
  </sheetData>
  <mergeCells count="8">
    <mergeCell ref="A29:H29"/>
    <mergeCell ref="A1:H1"/>
    <mergeCell ref="A3:A5"/>
    <mergeCell ref="B3:H3"/>
    <mergeCell ref="B4:C4"/>
    <mergeCell ref="D4:E4"/>
    <mergeCell ref="F4:G4"/>
    <mergeCell ref="H4:H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A6EDC-AD76-4D2B-863C-E8296FDA9BE9}">
  <dimension ref="A1:L58"/>
  <sheetViews>
    <sheetView workbookViewId="0">
      <selection sqref="A1:XFD1048576"/>
    </sheetView>
  </sheetViews>
  <sheetFormatPr defaultColWidth="9" defaultRowHeight="14"/>
  <cols>
    <col min="1" max="1" width="12.58203125" style="316" customWidth="1"/>
    <col min="2" max="9" width="10.58203125" style="270" customWidth="1"/>
    <col min="10" max="10" width="12.33203125" style="270" customWidth="1"/>
    <col min="11" max="11" width="9" style="270"/>
    <col min="12" max="12" width="9" style="269"/>
    <col min="13" max="16384" width="9" style="270"/>
  </cols>
  <sheetData>
    <row r="1" spans="1:12" ht="25">
      <c r="A1" s="2453" t="s">
        <v>1493</v>
      </c>
      <c r="B1" s="2453"/>
      <c r="C1" s="2453"/>
      <c r="D1" s="2453"/>
      <c r="E1" s="2453"/>
      <c r="F1" s="2453"/>
      <c r="G1" s="2453"/>
      <c r="H1" s="2453"/>
      <c r="I1" s="2453"/>
      <c r="J1" s="2453"/>
      <c r="K1" s="44"/>
    </row>
    <row r="3" spans="1:12" ht="20">
      <c r="A3" s="2454" t="s">
        <v>79</v>
      </c>
      <c r="B3" s="2482" t="s">
        <v>323</v>
      </c>
      <c r="C3" s="2483"/>
      <c r="D3" s="2483"/>
      <c r="E3" s="2483"/>
      <c r="F3" s="2483"/>
      <c r="G3" s="2483"/>
      <c r="H3" s="2483"/>
      <c r="I3" s="2679"/>
      <c r="J3" s="2513" t="s">
        <v>1485</v>
      </c>
      <c r="K3" s="40"/>
      <c r="L3" s="29"/>
    </row>
    <row r="4" spans="1:12" ht="32.5">
      <c r="A4" s="2455"/>
      <c r="B4" s="2473" t="s">
        <v>324</v>
      </c>
      <c r="C4" s="2474"/>
      <c r="D4" s="2473" t="s">
        <v>325</v>
      </c>
      <c r="E4" s="2487"/>
      <c r="F4" s="2473" t="s">
        <v>326</v>
      </c>
      <c r="G4" s="2487"/>
      <c r="H4" s="2473" t="s">
        <v>327</v>
      </c>
      <c r="I4" s="2474"/>
      <c r="J4" s="2513"/>
      <c r="K4" s="65"/>
      <c r="L4" s="65"/>
    </row>
    <row r="5" spans="1:12" s="405" customFormat="1" ht="20">
      <c r="A5" s="2456"/>
      <c r="B5" s="402" t="s">
        <v>112</v>
      </c>
      <c r="C5" s="47" t="s">
        <v>86</v>
      </c>
      <c r="D5" s="402" t="s">
        <v>112</v>
      </c>
      <c r="E5" s="77" t="s">
        <v>86</v>
      </c>
      <c r="F5" s="402" t="s">
        <v>112</v>
      </c>
      <c r="G5" s="77" t="s">
        <v>86</v>
      </c>
      <c r="H5" s="402" t="s">
        <v>112</v>
      </c>
      <c r="I5" s="47" t="s">
        <v>86</v>
      </c>
      <c r="J5" s="2463"/>
      <c r="K5" s="40"/>
      <c r="L5" s="29"/>
    </row>
    <row r="6" spans="1:12">
      <c r="A6" s="317">
        <v>2000</v>
      </c>
      <c r="B6" s="1830">
        <v>61</v>
      </c>
      <c r="C6" s="643">
        <f t="shared" ref="C6:C25" si="0">B6/J6</f>
        <v>1.2970444397193281E-2</v>
      </c>
      <c r="D6" s="1830">
        <v>271</v>
      </c>
      <c r="E6" s="644">
        <f t="shared" ref="E6:E27" si="1">D6/J6</f>
        <v>5.7622793961301294E-2</v>
      </c>
      <c r="F6" s="1830">
        <v>3931</v>
      </c>
      <c r="G6" s="645">
        <f>F6/J6</f>
        <v>0.8358494577928981</v>
      </c>
      <c r="H6" s="1830">
        <v>408</v>
      </c>
      <c r="I6" s="644">
        <f t="shared" ref="I6:I27" si="2">H6/J6</f>
        <v>8.675313629598129E-2</v>
      </c>
      <c r="J6" s="1706">
        <v>4703</v>
      </c>
      <c r="K6" s="269"/>
    </row>
    <row r="7" spans="1:12">
      <c r="A7" s="322">
        <v>2001</v>
      </c>
      <c r="B7" s="1831">
        <v>65</v>
      </c>
      <c r="C7" s="646">
        <f t="shared" si="0"/>
        <v>1.4081455805892547E-2</v>
      </c>
      <c r="D7" s="1831">
        <v>299</v>
      </c>
      <c r="E7" s="647">
        <f t="shared" si="1"/>
        <v>6.4774696707105714E-2</v>
      </c>
      <c r="F7" s="1831">
        <v>3862</v>
      </c>
      <c r="G7" s="648">
        <f t="shared" ref="G7:G27" si="3">F7/J7</f>
        <v>0.83665511265164649</v>
      </c>
      <c r="H7" s="1831">
        <v>387</v>
      </c>
      <c r="I7" s="647">
        <f t="shared" si="2"/>
        <v>8.3838821490467938E-2</v>
      </c>
      <c r="J7" s="1707">
        <v>4616</v>
      </c>
      <c r="K7" s="269"/>
    </row>
    <row r="8" spans="1:12">
      <c r="A8" s="317">
        <v>2002</v>
      </c>
      <c r="B8" s="1830">
        <v>72</v>
      </c>
      <c r="C8" s="643">
        <f t="shared" si="0"/>
        <v>1.5177065767284991E-2</v>
      </c>
      <c r="D8" s="1830">
        <v>318</v>
      </c>
      <c r="E8" s="644">
        <f t="shared" si="1"/>
        <v>6.7032040472175383E-2</v>
      </c>
      <c r="F8" s="1830">
        <v>3959</v>
      </c>
      <c r="G8" s="645">
        <f t="shared" si="3"/>
        <v>0.8345278246205734</v>
      </c>
      <c r="H8" s="1830">
        <v>393</v>
      </c>
      <c r="I8" s="644">
        <f t="shared" si="2"/>
        <v>8.2841483979763916E-2</v>
      </c>
      <c r="J8" s="1706">
        <v>4744</v>
      </c>
      <c r="K8" s="269"/>
    </row>
    <row r="9" spans="1:12">
      <c r="A9" s="322">
        <v>2003</v>
      </c>
      <c r="B9" s="1831">
        <v>73</v>
      </c>
      <c r="C9" s="646">
        <f t="shared" si="0"/>
        <v>1.4980504822491279E-2</v>
      </c>
      <c r="D9" s="1831">
        <v>344</v>
      </c>
      <c r="E9" s="647">
        <f t="shared" si="1"/>
        <v>7.0593063821054791E-2</v>
      </c>
      <c r="F9" s="1831">
        <v>4037</v>
      </c>
      <c r="G9" s="648">
        <f t="shared" si="3"/>
        <v>0.82844243792325056</v>
      </c>
      <c r="H9" s="1831">
        <v>410</v>
      </c>
      <c r="I9" s="647">
        <f t="shared" si="2"/>
        <v>8.4137081879745543E-2</v>
      </c>
      <c r="J9" s="1707">
        <v>4873</v>
      </c>
      <c r="K9" s="269"/>
    </row>
    <row r="10" spans="1:12">
      <c r="A10" s="317">
        <v>2004</v>
      </c>
      <c r="B10" s="1830">
        <v>69</v>
      </c>
      <c r="C10" s="643">
        <f t="shared" si="0"/>
        <v>1.372042155498111E-2</v>
      </c>
      <c r="D10" s="1830">
        <v>329</v>
      </c>
      <c r="E10" s="644">
        <f t="shared" si="1"/>
        <v>6.5420560747663545E-2</v>
      </c>
      <c r="F10" s="1830">
        <v>4253</v>
      </c>
      <c r="G10" s="645">
        <f t="shared" si="3"/>
        <v>0.84569496917876319</v>
      </c>
      <c r="H10" s="1830">
        <v>370</v>
      </c>
      <c r="I10" s="644">
        <f t="shared" si="2"/>
        <v>7.357327500497117E-2</v>
      </c>
      <c r="J10" s="1706">
        <v>5029</v>
      </c>
      <c r="K10" s="269"/>
    </row>
    <row r="11" spans="1:12">
      <c r="A11" s="322">
        <v>2005</v>
      </c>
      <c r="B11" s="1831">
        <v>68</v>
      </c>
      <c r="C11" s="646">
        <f t="shared" si="0"/>
        <v>1.3414874728743342E-2</v>
      </c>
      <c r="D11" s="1831">
        <v>333</v>
      </c>
      <c r="E11" s="647">
        <f t="shared" si="1"/>
        <v>6.569343065693431E-2</v>
      </c>
      <c r="F11" s="1831">
        <v>4253</v>
      </c>
      <c r="G11" s="648">
        <f t="shared" si="3"/>
        <v>0.83902150325507985</v>
      </c>
      <c r="H11" s="1831">
        <v>406</v>
      </c>
      <c r="I11" s="647">
        <f t="shared" si="2"/>
        <v>8.0094693233379366E-2</v>
      </c>
      <c r="J11" s="1707">
        <v>5069</v>
      </c>
      <c r="K11" s="269"/>
    </row>
    <row r="12" spans="1:12">
      <c r="A12" s="317">
        <v>2006</v>
      </c>
      <c r="B12" s="1830">
        <v>72</v>
      </c>
      <c r="C12" s="643">
        <f t="shared" si="0"/>
        <v>1.3910355486862442E-2</v>
      </c>
      <c r="D12" s="1830">
        <v>347</v>
      </c>
      <c r="E12" s="644">
        <f t="shared" si="1"/>
        <v>6.7040185471406485E-2</v>
      </c>
      <c r="F12" s="1830">
        <v>4378</v>
      </c>
      <c r="G12" s="645">
        <f t="shared" si="3"/>
        <v>0.84582689335394123</v>
      </c>
      <c r="H12" s="1830">
        <v>369</v>
      </c>
      <c r="I12" s="644">
        <f t="shared" si="2"/>
        <v>7.1290571870170016E-2</v>
      </c>
      <c r="J12" s="1706">
        <v>5176</v>
      </c>
      <c r="K12" s="269"/>
    </row>
    <row r="13" spans="1:12">
      <c r="A13" s="322">
        <v>2007</v>
      </c>
      <c r="B13" s="1831">
        <v>63</v>
      </c>
      <c r="C13" s="646">
        <f t="shared" si="0"/>
        <v>1.1927300265051117E-2</v>
      </c>
      <c r="D13" s="1831">
        <v>368</v>
      </c>
      <c r="E13" s="647">
        <f t="shared" si="1"/>
        <v>6.967057932601288E-2</v>
      </c>
      <c r="F13" s="1831">
        <v>4444</v>
      </c>
      <c r="G13" s="648">
        <f t="shared" si="3"/>
        <v>0.84134797425217722</v>
      </c>
      <c r="H13" s="1831">
        <v>400</v>
      </c>
      <c r="I13" s="647">
        <f t="shared" si="2"/>
        <v>7.5728890571753124E-2</v>
      </c>
      <c r="J13" s="1707">
        <v>5282</v>
      </c>
      <c r="K13" s="269"/>
    </row>
    <row r="14" spans="1:12">
      <c r="A14" s="317">
        <v>2008</v>
      </c>
      <c r="B14" s="1830">
        <v>80</v>
      </c>
      <c r="C14" s="643">
        <f t="shared" si="0"/>
        <v>1.4897579143389199E-2</v>
      </c>
      <c r="D14" s="1830">
        <v>308</v>
      </c>
      <c r="E14" s="644">
        <f t="shared" si="1"/>
        <v>5.7355679702048419E-2</v>
      </c>
      <c r="F14" s="1830">
        <v>4577</v>
      </c>
      <c r="G14" s="645">
        <f t="shared" si="3"/>
        <v>0.85232774674115452</v>
      </c>
      <c r="H14" s="1830">
        <v>398</v>
      </c>
      <c r="I14" s="644">
        <f t="shared" si="2"/>
        <v>7.4115456238361271E-2</v>
      </c>
      <c r="J14" s="1706">
        <v>5370</v>
      </c>
      <c r="K14" s="269"/>
    </row>
    <row r="15" spans="1:12">
      <c r="A15" s="322">
        <v>2009</v>
      </c>
      <c r="B15" s="1831">
        <v>77</v>
      </c>
      <c r="C15" s="646">
        <f t="shared" si="0"/>
        <v>1.4341590612777053E-2</v>
      </c>
      <c r="D15" s="1831">
        <v>383</v>
      </c>
      <c r="E15" s="647">
        <f t="shared" si="1"/>
        <v>7.1335444216800145E-2</v>
      </c>
      <c r="F15" s="1831">
        <v>4513</v>
      </c>
      <c r="G15" s="648">
        <f t="shared" si="3"/>
        <v>0.84056621344756943</v>
      </c>
      <c r="H15" s="1831">
        <v>383</v>
      </c>
      <c r="I15" s="647">
        <f t="shared" si="2"/>
        <v>7.1335444216800145E-2</v>
      </c>
      <c r="J15" s="1707">
        <v>5369</v>
      </c>
      <c r="K15" s="269"/>
    </row>
    <row r="16" spans="1:12">
      <c r="A16" s="317">
        <v>2010</v>
      </c>
      <c r="B16" s="1830">
        <v>63</v>
      </c>
      <c r="C16" s="643">
        <f t="shared" si="0"/>
        <v>1.2338425381903642E-2</v>
      </c>
      <c r="D16" s="1830">
        <v>356</v>
      </c>
      <c r="E16" s="644">
        <f t="shared" si="1"/>
        <v>6.9721895808852324E-2</v>
      </c>
      <c r="F16" s="1830">
        <v>4309</v>
      </c>
      <c r="G16" s="645">
        <f t="shared" si="3"/>
        <v>0.84390912651782213</v>
      </c>
      <c r="H16" s="1830">
        <v>374</v>
      </c>
      <c r="I16" s="644">
        <f t="shared" si="2"/>
        <v>7.3247160203681938E-2</v>
      </c>
      <c r="J16" s="1706">
        <v>5106</v>
      </c>
      <c r="K16" s="269"/>
    </row>
    <row r="17" spans="1:12">
      <c r="A17" s="322">
        <v>2011</v>
      </c>
      <c r="B17" s="1831">
        <v>65</v>
      </c>
      <c r="C17" s="646">
        <f t="shared" si="0"/>
        <v>1.26953125E-2</v>
      </c>
      <c r="D17" s="1831">
        <v>351</v>
      </c>
      <c r="E17" s="647">
        <f t="shared" si="1"/>
        <v>6.8554687500000003E-2</v>
      </c>
      <c r="F17" s="1831">
        <v>4329</v>
      </c>
      <c r="G17" s="648">
        <f t="shared" si="3"/>
        <v>0.84550781249999996</v>
      </c>
      <c r="H17" s="1831">
        <v>369</v>
      </c>
      <c r="I17" s="649">
        <f t="shared" si="2"/>
        <v>7.2070312499999997E-2</v>
      </c>
      <c r="J17" s="1707">
        <v>5120</v>
      </c>
      <c r="K17" s="269"/>
    </row>
    <row r="18" spans="1:12">
      <c r="A18" s="317">
        <v>2012</v>
      </c>
      <c r="B18" s="1830">
        <v>60</v>
      </c>
      <c r="C18" s="643">
        <f t="shared" si="0"/>
        <v>1.1921319292668389E-2</v>
      </c>
      <c r="D18" s="1830">
        <v>315</v>
      </c>
      <c r="E18" s="644">
        <f t="shared" si="1"/>
        <v>6.258692628650904E-2</v>
      </c>
      <c r="F18" s="1830">
        <v>4288</v>
      </c>
      <c r="G18" s="645">
        <f t="shared" si="3"/>
        <v>0.85197695211603419</v>
      </c>
      <c r="H18" s="1830">
        <v>370</v>
      </c>
      <c r="I18" s="650">
        <f t="shared" si="2"/>
        <v>7.3514802304788393E-2</v>
      </c>
      <c r="J18" s="1706">
        <v>5033</v>
      </c>
      <c r="K18" s="269"/>
    </row>
    <row r="19" spans="1:12">
      <c r="A19" s="322">
        <v>2013</v>
      </c>
      <c r="B19" s="1831">
        <v>76</v>
      </c>
      <c r="C19" s="646">
        <f t="shared" si="0"/>
        <v>1.5001973943939992E-2</v>
      </c>
      <c r="D19" s="1831">
        <v>335</v>
      </c>
      <c r="E19" s="647">
        <f t="shared" si="1"/>
        <v>6.6127121989735485E-2</v>
      </c>
      <c r="F19" s="1831">
        <v>4258</v>
      </c>
      <c r="G19" s="648">
        <f t="shared" si="3"/>
        <v>0.840505329648638</v>
      </c>
      <c r="H19" s="1831">
        <v>387</v>
      </c>
      <c r="I19" s="651">
        <f t="shared" si="2"/>
        <v>7.6391630477694428E-2</v>
      </c>
      <c r="J19" s="1707">
        <v>5066</v>
      </c>
      <c r="K19" s="269"/>
    </row>
    <row r="20" spans="1:12">
      <c r="A20" s="317">
        <v>2014</v>
      </c>
      <c r="B20" s="1830">
        <v>70</v>
      </c>
      <c r="C20" s="643">
        <f t="shared" si="0"/>
        <v>1.4724442574673959E-2</v>
      </c>
      <c r="D20" s="1830">
        <v>333</v>
      </c>
      <c r="E20" s="644">
        <f t="shared" si="1"/>
        <v>7.0046276819520401E-2</v>
      </c>
      <c r="F20" s="1830">
        <v>3997</v>
      </c>
      <c r="G20" s="645">
        <f t="shared" si="3"/>
        <v>0.840765671013883</v>
      </c>
      <c r="H20" s="1830">
        <v>340</v>
      </c>
      <c r="I20" s="650">
        <f t="shared" si="2"/>
        <v>7.1518721076987798E-2</v>
      </c>
      <c r="J20" s="1706">
        <v>4754</v>
      </c>
      <c r="K20" s="269"/>
    </row>
    <row r="21" spans="1:12">
      <c r="A21" s="322">
        <v>2015</v>
      </c>
      <c r="B21" s="1831">
        <v>76</v>
      </c>
      <c r="C21" s="646">
        <f t="shared" si="0"/>
        <v>1.5777454847415405E-2</v>
      </c>
      <c r="D21" s="1831">
        <v>339</v>
      </c>
      <c r="E21" s="647">
        <f t="shared" si="1"/>
        <v>7.0375752543076597E-2</v>
      </c>
      <c r="F21" s="1831">
        <v>4022</v>
      </c>
      <c r="G21" s="648">
        <f t="shared" si="3"/>
        <v>0.83495951837243099</v>
      </c>
      <c r="H21" s="1831">
        <v>374</v>
      </c>
      <c r="I21" s="651">
        <f t="shared" si="2"/>
        <v>7.7641685696491589E-2</v>
      </c>
      <c r="J21" s="1707">
        <v>4817</v>
      </c>
      <c r="K21" s="269"/>
    </row>
    <row r="22" spans="1:12">
      <c r="A22" s="317">
        <v>2016</v>
      </c>
      <c r="B22" s="1830">
        <v>58</v>
      </c>
      <c r="C22" s="643">
        <f>B22/J22</f>
        <v>1.2393162393162393E-2</v>
      </c>
      <c r="D22" s="1830">
        <v>321</v>
      </c>
      <c r="E22" s="644">
        <f t="shared" si="1"/>
        <v>6.8589743589743596E-2</v>
      </c>
      <c r="F22" s="1830">
        <v>3969</v>
      </c>
      <c r="G22" s="645">
        <f t="shared" si="3"/>
        <v>0.84807692307692306</v>
      </c>
      <c r="H22" s="1830">
        <v>329</v>
      </c>
      <c r="I22" s="652">
        <f t="shared" si="2"/>
        <v>7.0299145299145299E-2</v>
      </c>
      <c r="J22" s="1706">
        <v>4680</v>
      </c>
      <c r="K22" s="269"/>
    </row>
    <row r="23" spans="1:12">
      <c r="A23" s="322">
        <v>2017</v>
      </c>
      <c r="B23" s="1831">
        <v>61</v>
      </c>
      <c r="C23" s="646">
        <f t="shared" si="0"/>
        <v>1.3281079904202046E-2</v>
      </c>
      <c r="D23" s="1831">
        <v>322</v>
      </c>
      <c r="E23" s="647">
        <f t="shared" si="1"/>
        <v>7.0106684084476373E-2</v>
      </c>
      <c r="F23" s="1831">
        <v>3881</v>
      </c>
      <c r="G23" s="648">
        <f t="shared" si="3"/>
        <v>0.84498149357718266</v>
      </c>
      <c r="H23" s="1831">
        <v>324</v>
      </c>
      <c r="I23" s="647">
        <f t="shared" si="2"/>
        <v>7.0542129327237094E-2</v>
      </c>
      <c r="J23" s="1707">
        <v>4593</v>
      </c>
      <c r="K23" s="269"/>
    </row>
    <row r="24" spans="1:12">
      <c r="A24" s="60">
        <v>2018</v>
      </c>
      <c r="B24" s="1830">
        <v>74</v>
      </c>
      <c r="C24" s="643">
        <f>B24/J24</f>
        <v>1.6514170943985718E-2</v>
      </c>
      <c r="D24" s="1830">
        <v>290</v>
      </c>
      <c r="E24" s="644">
        <f t="shared" si="1"/>
        <v>6.471769694264673E-2</v>
      </c>
      <c r="F24" s="1830">
        <v>3800</v>
      </c>
      <c r="G24" s="645">
        <f t="shared" si="3"/>
        <v>0.84802499442088819</v>
      </c>
      <c r="H24" s="1830">
        <v>325</v>
      </c>
      <c r="I24" s="652">
        <f t="shared" si="2"/>
        <v>7.2528453470207546E-2</v>
      </c>
      <c r="J24" s="1706">
        <v>4481</v>
      </c>
      <c r="K24" s="269"/>
    </row>
    <row r="25" spans="1:12">
      <c r="A25" s="73">
        <v>2019</v>
      </c>
      <c r="B25" s="1831">
        <v>64</v>
      </c>
      <c r="C25" s="646">
        <f t="shared" si="0"/>
        <v>1.4385255113508653E-2</v>
      </c>
      <c r="D25" s="1831">
        <v>316</v>
      </c>
      <c r="E25" s="647">
        <f t="shared" si="1"/>
        <v>7.1027197122948971E-2</v>
      </c>
      <c r="F25" s="1831">
        <v>3777</v>
      </c>
      <c r="G25" s="648">
        <f t="shared" si="3"/>
        <v>0.84895482130815914</v>
      </c>
      <c r="H25" s="1831">
        <v>287</v>
      </c>
      <c r="I25" s="647">
        <f t="shared" si="2"/>
        <v>6.4508878399640368E-2</v>
      </c>
      <c r="J25" s="1707">
        <v>4449</v>
      </c>
      <c r="K25" s="269"/>
    </row>
    <row r="26" spans="1:12">
      <c r="A26" s="562">
        <v>2020</v>
      </c>
      <c r="B26" s="1830">
        <v>53</v>
      </c>
      <c r="C26" s="643">
        <f>B26/J26</f>
        <v>1.2637100619933238E-2</v>
      </c>
      <c r="D26" s="1830">
        <v>287</v>
      </c>
      <c r="E26" s="644">
        <f t="shared" si="1"/>
        <v>6.8431092036242244E-2</v>
      </c>
      <c r="F26" s="1830">
        <v>3547</v>
      </c>
      <c r="G26" s="645">
        <f t="shared" si="3"/>
        <v>0.84573199809251309</v>
      </c>
      <c r="H26" s="1830">
        <v>309</v>
      </c>
      <c r="I26" s="652">
        <f t="shared" si="2"/>
        <v>7.3676680972818306E-2</v>
      </c>
      <c r="J26" s="1706">
        <v>4194</v>
      </c>
    </row>
    <row r="27" spans="1:12">
      <c r="A27" s="1806">
        <v>2021</v>
      </c>
      <c r="B27" s="1831">
        <v>63</v>
      </c>
      <c r="C27" s="646">
        <f>B27/J27</f>
        <v>1.437699680511182E-2</v>
      </c>
      <c r="D27" s="1831">
        <v>334</v>
      </c>
      <c r="E27" s="647">
        <f t="shared" si="1"/>
        <v>7.6220903696942038E-2</v>
      </c>
      <c r="F27" s="1831">
        <v>3685</v>
      </c>
      <c r="G27" s="648">
        <f t="shared" si="3"/>
        <v>0.84094020994979457</v>
      </c>
      <c r="H27" s="1831">
        <v>301</v>
      </c>
      <c r="I27" s="1429">
        <f t="shared" si="2"/>
        <v>6.8690095846645371E-2</v>
      </c>
      <c r="J27" s="1707">
        <v>4382</v>
      </c>
    </row>
    <row r="29" spans="1:12">
      <c r="A29" s="2464" t="s">
        <v>87</v>
      </c>
      <c r="B29" s="2464"/>
      <c r="C29" s="2464"/>
      <c r="D29" s="2464"/>
      <c r="E29" s="2464"/>
      <c r="F29" s="2464"/>
      <c r="G29" s="2464"/>
      <c r="H29" s="2464"/>
      <c r="I29" s="2464"/>
      <c r="J29" s="2464"/>
    </row>
    <row r="32" spans="1:12" ht="17.5">
      <c r="A32" s="2454" t="s">
        <v>79</v>
      </c>
      <c r="B32" s="2482" t="s">
        <v>328</v>
      </c>
      <c r="C32" s="2483"/>
      <c r="D32" s="2483"/>
      <c r="E32" s="2483"/>
      <c r="F32" s="2483"/>
      <c r="G32" s="2483"/>
      <c r="H32" s="2483"/>
      <c r="I32" s="2679"/>
      <c r="J32" s="2513" t="s">
        <v>1494</v>
      </c>
      <c r="K32" s="29"/>
      <c r="L32" s="29"/>
    </row>
    <row r="33" spans="1:12" ht="32.5">
      <c r="A33" s="2455"/>
      <c r="B33" s="2473" t="s">
        <v>324</v>
      </c>
      <c r="C33" s="2474"/>
      <c r="D33" s="2473" t="s">
        <v>325</v>
      </c>
      <c r="E33" s="2487"/>
      <c r="F33" s="2473" t="s">
        <v>326</v>
      </c>
      <c r="G33" s="2487"/>
      <c r="H33" s="2473" t="s">
        <v>327</v>
      </c>
      <c r="I33" s="2474"/>
      <c r="J33" s="2513"/>
      <c r="K33" s="65"/>
      <c r="L33" s="49"/>
    </row>
    <row r="34" spans="1:12" ht="17.5">
      <c r="A34" s="2456"/>
      <c r="B34" s="409" t="s">
        <v>112</v>
      </c>
      <c r="C34" s="411" t="s">
        <v>86</v>
      </c>
      <c r="D34" s="409" t="s">
        <v>112</v>
      </c>
      <c r="E34" s="410" t="s">
        <v>86</v>
      </c>
      <c r="F34" s="409" t="s">
        <v>112</v>
      </c>
      <c r="G34" s="410" t="s">
        <v>86</v>
      </c>
      <c r="H34" s="409" t="s">
        <v>112</v>
      </c>
      <c r="I34" s="411" t="s">
        <v>86</v>
      </c>
      <c r="J34" s="2463"/>
      <c r="K34" s="29"/>
      <c r="L34" s="29"/>
    </row>
    <row r="35" spans="1:12">
      <c r="A35" s="317">
        <v>2000</v>
      </c>
      <c r="B35" s="1706">
        <v>193</v>
      </c>
      <c r="C35" s="643">
        <f t="shared" ref="C35:C56" si="4">B35/J35</f>
        <v>1.1024161763865883E-2</v>
      </c>
      <c r="D35" s="1706">
        <v>1099</v>
      </c>
      <c r="E35" s="644">
        <f>D35/J35</f>
        <v>6.2774890043982401E-2</v>
      </c>
      <c r="F35" s="1706">
        <v>14722</v>
      </c>
      <c r="G35" s="645">
        <f t="shared" ref="G35:G56" si="5">F35/J35</f>
        <v>0.84092077454732395</v>
      </c>
      <c r="H35" s="1706">
        <v>1467</v>
      </c>
      <c r="I35" s="644">
        <f>H35/J35</f>
        <v>8.3795053407208539E-2</v>
      </c>
      <c r="J35" s="1706">
        <v>17507</v>
      </c>
      <c r="K35" s="269"/>
    </row>
    <row r="36" spans="1:12">
      <c r="A36" s="322">
        <v>2001</v>
      </c>
      <c r="B36" s="1707">
        <v>202</v>
      </c>
      <c r="C36" s="646">
        <f t="shared" si="4"/>
        <v>1.1852373408437481E-2</v>
      </c>
      <c r="D36" s="1707">
        <v>1184</v>
      </c>
      <c r="E36" s="647">
        <f t="shared" ref="E36:E56" si="6">D36/J36</f>
        <v>6.9471337205890979E-2</v>
      </c>
      <c r="F36" s="1707">
        <v>14383</v>
      </c>
      <c r="G36" s="648">
        <f t="shared" si="5"/>
        <v>0.84392419175027866</v>
      </c>
      <c r="H36" s="1707">
        <v>1337</v>
      </c>
      <c r="I36" s="647">
        <f t="shared" ref="I36:I56" si="7">H36/J36</f>
        <v>7.8448629936044123E-2</v>
      </c>
      <c r="J36" s="1707">
        <v>17043</v>
      </c>
      <c r="K36" s="269"/>
    </row>
    <row r="37" spans="1:12">
      <c r="A37" s="317">
        <v>2002</v>
      </c>
      <c r="B37" s="1706">
        <v>245</v>
      </c>
      <c r="C37" s="643">
        <f t="shared" si="4"/>
        <v>1.4043333715464863E-2</v>
      </c>
      <c r="D37" s="1706">
        <v>1189</v>
      </c>
      <c r="E37" s="644">
        <f t="shared" si="6"/>
        <v>6.8153158317092746E-2</v>
      </c>
      <c r="F37" s="1706">
        <v>14694</v>
      </c>
      <c r="G37" s="645">
        <f t="shared" si="5"/>
        <v>0.84225610455118649</v>
      </c>
      <c r="H37" s="1706">
        <v>1348</v>
      </c>
      <c r="I37" s="644">
        <f t="shared" si="7"/>
        <v>7.726699529978219E-2</v>
      </c>
      <c r="J37" s="1706">
        <v>17446</v>
      </c>
      <c r="K37" s="269"/>
    </row>
    <row r="38" spans="1:12">
      <c r="A38" s="322">
        <v>2003</v>
      </c>
      <c r="B38" s="1707">
        <v>228</v>
      </c>
      <c r="C38" s="646">
        <f t="shared" si="4"/>
        <v>1.2623186801018713E-2</v>
      </c>
      <c r="D38" s="1707">
        <v>1310</v>
      </c>
      <c r="E38" s="647">
        <f t="shared" si="6"/>
        <v>7.2527959251467169E-2</v>
      </c>
      <c r="F38" s="1707">
        <v>15125</v>
      </c>
      <c r="G38" s="648">
        <f t="shared" si="5"/>
        <v>0.83739342265529837</v>
      </c>
      <c r="H38" s="1707">
        <v>1436</v>
      </c>
      <c r="I38" s="647">
        <f t="shared" si="7"/>
        <v>7.9503930904661721E-2</v>
      </c>
      <c r="J38" s="1707">
        <v>18062</v>
      </c>
      <c r="K38" s="269"/>
    </row>
    <row r="39" spans="1:12">
      <c r="A39" s="317">
        <v>2004</v>
      </c>
      <c r="B39" s="1706">
        <v>224</v>
      </c>
      <c r="C39" s="643">
        <f t="shared" si="4"/>
        <v>1.2282048470226998E-2</v>
      </c>
      <c r="D39" s="1706">
        <v>1200</v>
      </c>
      <c r="E39" s="644">
        <f t="shared" si="6"/>
        <v>6.5796688233358921E-2</v>
      </c>
      <c r="F39" s="1706">
        <v>15500</v>
      </c>
      <c r="G39" s="645">
        <f t="shared" si="5"/>
        <v>0.84987388968088606</v>
      </c>
      <c r="H39" s="1706">
        <v>1343</v>
      </c>
      <c r="I39" s="644">
        <f t="shared" si="7"/>
        <v>7.3637460247834186E-2</v>
      </c>
      <c r="J39" s="1706">
        <v>18238</v>
      </c>
      <c r="K39" s="269"/>
    </row>
    <row r="40" spans="1:12">
      <c r="A40" s="322">
        <v>2005</v>
      </c>
      <c r="B40" s="1707">
        <v>228</v>
      </c>
      <c r="C40" s="646">
        <f t="shared" si="4"/>
        <v>1.275096471114591E-2</v>
      </c>
      <c r="D40" s="1707">
        <v>1230</v>
      </c>
      <c r="E40" s="647">
        <f t="shared" si="6"/>
        <v>6.8788099099602928E-2</v>
      </c>
      <c r="F40" s="1707">
        <v>15081</v>
      </c>
      <c r="G40" s="648">
        <f t="shared" si="5"/>
        <v>0.84340920530171692</v>
      </c>
      <c r="H40" s="1707">
        <v>1347</v>
      </c>
      <c r="I40" s="647">
        <f t="shared" si="7"/>
        <v>7.5331357306638327E-2</v>
      </c>
      <c r="J40" s="1707">
        <v>17881</v>
      </c>
      <c r="K40" s="269"/>
    </row>
    <row r="41" spans="1:12">
      <c r="A41" s="317">
        <v>2006</v>
      </c>
      <c r="B41" s="1706">
        <v>231</v>
      </c>
      <c r="C41" s="643">
        <f t="shared" si="4"/>
        <v>1.2204786812490093E-2</v>
      </c>
      <c r="D41" s="1706">
        <v>1277</v>
      </c>
      <c r="E41" s="644">
        <f t="shared" si="6"/>
        <v>6.7469752205843503E-2</v>
      </c>
      <c r="F41" s="1706">
        <v>16085</v>
      </c>
      <c r="G41" s="645">
        <f t="shared" si="5"/>
        <v>0.84984413800390979</v>
      </c>
      <c r="H41" s="1706">
        <v>1353</v>
      </c>
      <c r="I41" s="644">
        <f t="shared" si="7"/>
        <v>7.1485179901727688E-2</v>
      </c>
      <c r="J41" s="1706">
        <v>18927</v>
      </c>
      <c r="K41" s="269"/>
    </row>
    <row r="42" spans="1:12">
      <c r="A42" s="322">
        <v>2007</v>
      </c>
      <c r="B42" s="1707">
        <v>213</v>
      </c>
      <c r="C42" s="646">
        <f t="shared" si="4"/>
        <v>1.1163522012578616E-2</v>
      </c>
      <c r="D42" s="1707">
        <v>1292</v>
      </c>
      <c r="E42" s="647">
        <f t="shared" si="6"/>
        <v>6.7714884696016775E-2</v>
      </c>
      <c r="F42" s="1707">
        <v>16166</v>
      </c>
      <c r="G42" s="648">
        <f t="shared" si="5"/>
        <v>0.84727463312368978</v>
      </c>
      <c r="H42" s="1707">
        <v>1439</v>
      </c>
      <c r="I42" s="647">
        <f t="shared" si="7"/>
        <v>7.5419287211740044E-2</v>
      </c>
      <c r="J42" s="1707">
        <v>19080</v>
      </c>
      <c r="K42" s="269"/>
    </row>
    <row r="43" spans="1:12">
      <c r="A43" s="317">
        <v>2008</v>
      </c>
      <c r="B43" s="1706">
        <v>223</v>
      </c>
      <c r="C43" s="643">
        <f t="shared" si="4"/>
        <v>1.1484781377143739E-2</v>
      </c>
      <c r="D43" s="1706">
        <v>1333</v>
      </c>
      <c r="E43" s="644">
        <f t="shared" si="6"/>
        <v>6.8651181953957877E-2</v>
      </c>
      <c r="F43" s="1706">
        <v>16470</v>
      </c>
      <c r="G43" s="645">
        <f t="shared" si="5"/>
        <v>0.84822578153164752</v>
      </c>
      <c r="H43" s="1706">
        <v>1405</v>
      </c>
      <c r="I43" s="644">
        <f t="shared" si="7"/>
        <v>7.2359272802183655E-2</v>
      </c>
      <c r="J43" s="1706">
        <v>19417</v>
      </c>
      <c r="K43" s="269"/>
    </row>
    <row r="44" spans="1:12">
      <c r="A44" s="322">
        <v>2009</v>
      </c>
      <c r="B44" s="1707">
        <v>242</v>
      </c>
      <c r="C44" s="646">
        <f t="shared" si="4"/>
        <v>1.284296555750146E-2</v>
      </c>
      <c r="D44" s="1707">
        <v>1327</v>
      </c>
      <c r="E44" s="647">
        <f t="shared" si="6"/>
        <v>7.0424030143819982E-2</v>
      </c>
      <c r="F44" s="1707">
        <v>15945</v>
      </c>
      <c r="G44" s="648">
        <f t="shared" si="5"/>
        <v>0.8462028339436396</v>
      </c>
      <c r="H44" s="1707">
        <v>1336</v>
      </c>
      <c r="I44" s="647">
        <f t="shared" si="7"/>
        <v>7.0901661094305582E-2</v>
      </c>
      <c r="J44" s="1707">
        <v>18843</v>
      </c>
      <c r="K44" s="269"/>
    </row>
    <row r="45" spans="1:12">
      <c r="A45" s="317">
        <v>2010</v>
      </c>
      <c r="B45" s="1706">
        <v>203</v>
      </c>
      <c r="C45" s="643">
        <f t="shared" si="4"/>
        <v>1.0735060814383924E-2</v>
      </c>
      <c r="D45" s="1706">
        <v>1353</v>
      </c>
      <c r="E45" s="644">
        <f t="shared" si="6"/>
        <v>7.1549444738233742E-2</v>
      </c>
      <c r="F45" s="1706">
        <v>16062</v>
      </c>
      <c r="G45" s="645">
        <f t="shared" si="5"/>
        <v>0.84939185616076152</v>
      </c>
      <c r="H45" s="1706">
        <v>1297</v>
      </c>
      <c r="I45" s="644">
        <f t="shared" si="7"/>
        <v>6.8588048651507139E-2</v>
      </c>
      <c r="J45" s="1706">
        <v>18910</v>
      </c>
      <c r="K45" s="269"/>
    </row>
    <row r="46" spans="1:12">
      <c r="A46" s="322">
        <v>2011</v>
      </c>
      <c r="B46" s="1707">
        <v>204</v>
      </c>
      <c r="C46" s="646">
        <f t="shared" si="4"/>
        <v>1.0787372428745175E-2</v>
      </c>
      <c r="D46" s="1707">
        <v>1323</v>
      </c>
      <c r="E46" s="647">
        <f t="shared" si="6"/>
        <v>6.995928295700915E-2</v>
      </c>
      <c r="F46" s="1707">
        <v>16071</v>
      </c>
      <c r="G46" s="648">
        <f t="shared" si="5"/>
        <v>0.84982285442335148</v>
      </c>
      <c r="H46" s="1707">
        <v>1335</v>
      </c>
      <c r="I46" s="647">
        <f t="shared" si="7"/>
        <v>7.0593834276347106E-2</v>
      </c>
      <c r="J46" s="1707">
        <v>18911</v>
      </c>
      <c r="K46" s="269"/>
    </row>
    <row r="47" spans="1:12">
      <c r="A47" s="317">
        <v>2012</v>
      </c>
      <c r="B47" s="1706">
        <v>207</v>
      </c>
      <c r="C47" s="643">
        <f t="shared" si="4"/>
        <v>1.0940803382663847E-2</v>
      </c>
      <c r="D47" s="1706">
        <v>1311</v>
      </c>
      <c r="E47" s="644">
        <f t="shared" si="6"/>
        <v>6.9291754756871035E-2</v>
      </c>
      <c r="F47" s="1706">
        <v>16078</v>
      </c>
      <c r="G47" s="645">
        <f t="shared" si="5"/>
        <v>0.8497885835095137</v>
      </c>
      <c r="H47" s="1706">
        <v>1360</v>
      </c>
      <c r="I47" s="644">
        <f t="shared" si="7"/>
        <v>7.1881606765327691E-2</v>
      </c>
      <c r="J47" s="1706">
        <v>18920</v>
      </c>
      <c r="K47" s="269"/>
    </row>
    <row r="48" spans="1:12">
      <c r="A48" s="322">
        <v>2013</v>
      </c>
      <c r="B48" s="1707">
        <v>241</v>
      </c>
      <c r="C48" s="646">
        <f t="shared" si="4"/>
        <v>1.2733132561948539E-2</v>
      </c>
      <c r="D48" s="1707">
        <v>1303</v>
      </c>
      <c r="E48" s="647">
        <f t="shared" si="6"/>
        <v>6.8843451154435464E-2</v>
      </c>
      <c r="F48" s="1707">
        <v>16002</v>
      </c>
      <c r="G48" s="648">
        <f t="shared" si="5"/>
        <v>0.84545886828340466</v>
      </c>
      <c r="H48" s="1707">
        <v>1391</v>
      </c>
      <c r="I48" s="647">
        <f t="shared" si="7"/>
        <v>7.3492893749669788E-2</v>
      </c>
      <c r="J48" s="1707">
        <v>18927</v>
      </c>
      <c r="K48" s="269"/>
    </row>
    <row r="49" spans="1:11">
      <c r="A49" s="317">
        <v>2014</v>
      </c>
      <c r="B49" s="1706">
        <v>225</v>
      </c>
      <c r="C49" s="643">
        <f t="shared" si="4"/>
        <v>1.2154934903570849E-2</v>
      </c>
      <c r="D49" s="1706">
        <v>1221</v>
      </c>
      <c r="E49" s="644">
        <f t="shared" si="6"/>
        <v>6.5960780076711148E-2</v>
      </c>
      <c r="F49" s="1706">
        <v>15798</v>
      </c>
      <c r="G49" s="645">
        <f t="shared" si="5"/>
        <v>0.85343849602938793</v>
      </c>
      <c r="H49" s="1706">
        <v>1295</v>
      </c>
      <c r="I49" s="644">
        <f t="shared" si="7"/>
        <v>6.9958403111663334E-2</v>
      </c>
      <c r="J49" s="1706">
        <v>18511</v>
      </c>
      <c r="K49" s="269"/>
    </row>
    <row r="50" spans="1:11">
      <c r="A50" s="322">
        <v>2015</v>
      </c>
      <c r="B50" s="1707">
        <v>229</v>
      </c>
      <c r="C50" s="646">
        <f t="shared" si="4"/>
        <v>1.2461906835002177E-2</v>
      </c>
      <c r="D50" s="1707">
        <v>1287</v>
      </c>
      <c r="E50" s="647">
        <f t="shared" si="6"/>
        <v>7.0037004788855023E-2</v>
      </c>
      <c r="F50" s="1707">
        <v>15581</v>
      </c>
      <c r="G50" s="648">
        <f t="shared" si="5"/>
        <v>0.84789943404440571</v>
      </c>
      <c r="H50" s="1707">
        <v>1309</v>
      </c>
      <c r="I50" s="647">
        <f t="shared" si="7"/>
        <v>7.123421854592947E-2</v>
      </c>
      <c r="J50" s="1707">
        <v>18376</v>
      </c>
      <c r="K50" s="269"/>
    </row>
    <row r="51" spans="1:11">
      <c r="A51" s="317">
        <v>2016</v>
      </c>
      <c r="B51" s="1706">
        <v>248</v>
      </c>
      <c r="C51" s="643">
        <f t="shared" si="4"/>
        <v>1.3775481864133755E-2</v>
      </c>
      <c r="D51" s="1706">
        <v>1272</v>
      </c>
      <c r="E51" s="644">
        <f t="shared" si="6"/>
        <v>7.0654890851524751E-2</v>
      </c>
      <c r="F51" s="1706">
        <v>15293</v>
      </c>
      <c r="G51" s="645">
        <f t="shared" si="5"/>
        <v>0.8494695328556352</v>
      </c>
      <c r="H51" s="1706">
        <v>1218</v>
      </c>
      <c r="I51" s="644">
        <f t="shared" si="7"/>
        <v>6.7655390768205301E-2</v>
      </c>
      <c r="J51" s="1706">
        <v>18003</v>
      </c>
      <c r="K51" s="269"/>
    </row>
    <row r="52" spans="1:11">
      <c r="A52" s="322">
        <v>2017</v>
      </c>
      <c r="B52" s="1707">
        <v>207</v>
      </c>
      <c r="C52" s="646">
        <f t="shared" si="4"/>
        <v>1.1848205597847862E-2</v>
      </c>
      <c r="D52" s="1707">
        <v>1273</v>
      </c>
      <c r="E52" s="647">
        <f t="shared" si="6"/>
        <v>7.2863602541354239E-2</v>
      </c>
      <c r="F52" s="1707">
        <v>14781</v>
      </c>
      <c r="G52" s="648">
        <f t="shared" si="5"/>
        <v>0.84603056493618001</v>
      </c>
      <c r="H52" s="1707">
        <v>1230</v>
      </c>
      <c r="I52" s="647">
        <f t="shared" si="7"/>
        <v>7.0402381088661203E-2</v>
      </c>
      <c r="J52" s="1707">
        <v>17471</v>
      </c>
      <c r="K52" s="417"/>
    </row>
    <row r="53" spans="1:11">
      <c r="A53" s="60">
        <v>2018</v>
      </c>
      <c r="B53" s="1706">
        <v>212</v>
      </c>
      <c r="C53" s="643">
        <f t="shared" si="4"/>
        <v>1.2546605906373912E-2</v>
      </c>
      <c r="D53" s="1706">
        <v>1186</v>
      </c>
      <c r="E53" s="644">
        <f t="shared" si="6"/>
        <v>7.0189974551695566E-2</v>
      </c>
      <c r="F53" s="1706">
        <v>14453</v>
      </c>
      <c r="G53" s="645">
        <f t="shared" si="5"/>
        <v>0.85535893945670827</v>
      </c>
      <c r="H53" s="1706">
        <v>1137</v>
      </c>
      <c r="I53" s="644">
        <f t="shared" si="7"/>
        <v>6.7290051488429897E-2</v>
      </c>
      <c r="J53" s="1706">
        <v>16897</v>
      </c>
      <c r="K53" s="269"/>
    </row>
    <row r="54" spans="1:11">
      <c r="A54" s="73">
        <v>2019</v>
      </c>
      <c r="B54" s="1707">
        <v>208</v>
      </c>
      <c r="C54" s="646">
        <f t="shared" si="4"/>
        <v>1.242087662725427E-2</v>
      </c>
      <c r="D54" s="1707">
        <v>1183</v>
      </c>
      <c r="E54" s="647">
        <f t="shared" si="6"/>
        <v>7.0643735817508657E-2</v>
      </c>
      <c r="F54" s="1707">
        <v>14292</v>
      </c>
      <c r="G54" s="648">
        <f t="shared" si="5"/>
        <v>0.85345754209960589</v>
      </c>
      <c r="H54" s="1707">
        <v>1112</v>
      </c>
      <c r="I54" s="647">
        <f t="shared" si="7"/>
        <v>6.6403917353397832E-2</v>
      </c>
      <c r="J54" s="1707">
        <v>16746</v>
      </c>
      <c r="K54" s="269"/>
    </row>
    <row r="55" spans="1:11">
      <c r="A55" s="562">
        <v>2020</v>
      </c>
      <c r="B55" s="1706">
        <v>185</v>
      </c>
      <c r="C55" s="643">
        <f t="shared" si="4"/>
        <v>1.1752001016389277E-2</v>
      </c>
      <c r="D55" s="1706">
        <v>1081</v>
      </c>
      <c r="E55" s="644">
        <f t="shared" si="6"/>
        <v>6.8669800533604372E-2</v>
      </c>
      <c r="F55" s="1706">
        <v>13470</v>
      </c>
      <c r="G55" s="645">
        <f t="shared" si="5"/>
        <v>0.85567272265277605</v>
      </c>
      <c r="H55" s="1706">
        <v>1049</v>
      </c>
      <c r="I55" s="644">
        <f t="shared" si="7"/>
        <v>6.6637021979418121E-2</v>
      </c>
      <c r="J55" s="1706">
        <v>15742</v>
      </c>
    </row>
    <row r="56" spans="1:11">
      <c r="A56" s="1806">
        <v>2021</v>
      </c>
      <c r="B56" s="1707">
        <v>197</v>
      </c>
      <c r="C56" s="646">
        <f t="shared" si="4"/>
        <v>1.2651724359386038E-2</v>
      </c>
      <c r="D56" s="1707">
        <v>1183</v>
      </c>
      <c r="E56" s="647">
        <f t="shared" si="6"/>
        <v>7.5974568107379098E-2</v>
      </c>
      <c r="F56" s="1707">
        <v>13182</v>
      </c>
      <c r="G56" s="648">
        <f t="shared" si="5"/>
        <v>0.84657375891079567</v>
      </c>
      <c r="H56" s="1707">
        <v>1051</v>
      </c>
      <c r="I56" s="647">
        <f t="shared" si="7"/>
        <v>6.7497270567079826E-2</v>
      </c>
      <c r="J56" s="1707">
        <v>15571</v>
      </c>
    </row>
    <row r="58" spans="1:11">
      <c r="A58" s="2464" t="s">
        <v>87</v>
      </c>
      <c r="B58" s="2464"/>
      <c r="C58" s="2464"/>
      <c r="D58" s="2464"/>
      <c r="E58" s="2464"/>
      <c r="F58" s="2464"/>
      <c r="G58" s="2464"/>
      <c r="H58" s="2464"/>
      <c r="I58" s="2464"/>
      <c r="J58" s="2464"/>
    </row>
  </sheetData>
  <mergeCells count="17">
    <mergeCell ref="A1:J1"/>
    <mergeCell ref="A3:A5"/>
    <mergeCell ref="B3:I3"/>
    <mergeCell ref="J3:J5"/>
    <mergeCell ref="B4:C4"/>
    <mergeCell ref="D4:E4"/>
    <mergeCell ref="F4:G4"/>
    <mergeCell ref="H4:I4"/>
    <mergeCell ref="H33:I33"/>
    <mergeCell ref="A58:J58"/>
    <mergeCell ref="A29:J29"/>
    <mergeCell ref="A32:A34"/>
    <mergeCell ref="B32:I32"/>
    <mergeCell ref="J32:J34"/>
    <mergeCell ref="B33:C33"/>
    <mergeCell ref="D33:E33"/>
    <mergeCell ref="F33:G3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7487D-26FD-4C06-85C1-F153AAFCBE7E}">
  <dimension ref="A1:O187"/>
  <sheetViews>
    <sheetView workbookViewId="0">
      <selection sqref="A1:XFD1048576"/>
    </sheetView>
  </sheetViews>
  <sheetFormatPr defaultColWidth="9" defaultRowHeight="14"/>
  <cols>
    <col min="1" max="1" width="33.08203125" style="316" customWidth="1"/>
    <col min="2" max="9" width="10.58203125" style="270" customWidth="1"/>
    <col min="10" max="10" width="10.5" style="270" customWidth="1"/>
    <col min="11" max="11" width="10.5" style="269" customWidth="1"/>
    <col min="12" max="15" width="10.5" style="270" customWidth="1"/>
    <col min="16" max="16384" width="9" style="270"/>
  </cols>
  <sheetData>
    <row r="1" spans="1:10" ht="25">
      <c r="A1" s="2453" t="s">
        <v>1495</v>
      </c>
      <c r="B1" s="2453"/>
      <c r="C1" s="2453"/>
      <c r="D1" s="2453"/>
      <c r="E1" s="2453"/>
      <c r="F1" s="2453"/>
      <c r="G1" s="2453"/>
      <c r="H1" s="2453"/>
      <c r="I1" s="2453"/>
      <c r="J1" s="44"/>
    </row>
    <row r="3" spans="1:10" ht="20">
      <c r="A3" s="2454" t="s">
        <v>119</v>
      </c>
      <c r="B3" s="2490" t="s">
        <v>330</v>
      </c>
      <c r="C3" s="2491"/>
      <c r="D3" s="2491"/>
      <c r="E3" s="2491"/>
      <c r="F3" s="2491"/>
      <c r="G3" s="2491"/>
      <c r="H3" s="2491"/>
      <c r="I3" s="2492"/>
      <c r="J3" s="40"/>
    </row>
    <row r="4" spans="1:10" ht="32.5">
      <c r="A4" s="2455"/>
      <c r="B4" s="2473" t="s">
        <v>324</v>
      </c>
      <c r="C4" s="2474"/>
      <c r="D4" s="2473" t="s">
        <v>325</v>
      </c>
      <c r="E4" s="2474"/>
      <c r="F4" s="2473" t="s">
        <v>326</v>
      </c>
      <c r="G4" s="2474"/>
      <c r="H4" s="2473" t="s">
        <v>327</v>
      </c>
      <c r="I4" s="2474"/>
      <c r="J4" s="65"/>
    </row>
    <row r="5" spans="1:10" ht="20">
      <c r="A5" s="2456"/>
      <c r="B5" s="653" t="s">
        <v>112</v>
      </c>
      <c r="C5" s="654" t="s">
        <v>86</v>
      </c>
      <c r="D5" s="653" t="s">
        <v>112</v>
      </c>
      <c r="E5" s="654" t="s">
        <v>86</v>
      </c>
      <c r="F5" s="653" t="s">
        <v>112</v>
      </c>
      <c r="G5" s="654" t="s">
        <v>86</v>
      </c>
      <c r="H5" s="653" t="s">
        <v>112</v>
      </c>
      <c r="I5" s="654" t="s">
        <v>86</v>
      </c>
      <c r="J5" s="40"/>
    </row>
    <row r="6" spans="1:10">
      <c r="A6" s="655" t="s">
        <v>1174</v>
      </c>
      <c r="B6" s="1832">
        <v>28</v>
      </c>
      <c r="C6" s="1833">
        <f>B6/B16</f>
        <v>0.14213197969543148</v>
      </c>
      <c r="D6" s="1830">
        <v>185</v>
      </c>
      <c r="E6" s="1833">
        <f>D6/D16</f>
        <v>0.15638207945900254</v>
      </c>
      <c r="F6" s="1830">
        <v>3114</v>
      </c>
      <c r="G6" s="1833">
        <f>F6/F16</f>
        <v>0.23623122439690486</v>
      </c>
      <c r="H6" s="1830">
        <v>373</v>
      </c>
      <c r="I6" s="1834">
        <f>H6/H16</f>
        <v>0.35490009514747861</v>
      </c>
    </row>
    <row r="7" spans="1:10">
      <c r="A7" s="71" t="s">
        <v>85</v>
      </c>
      <c r="B7" s="1835">
        <v>63</v>
      </c>
      <c r="C7" s="1836">
        <f>B7/B16</f>
        <v>0.31979695431472083</v>
      </c>
      <c r="D7" s="1831">
        <v>334</v>
      </c>
      <c r="E7" s="1836">
        <f>D7/D16</f>
        <v>0.28233305156382077</v>
      </c>
      <c r="F7" s="1831">
        <v>3685</v>
      </c>
      <c r="G7" s="1836">
        <f>F7/F16</f>
        <v>0.27954786830526474</v>
      </c>
      <c r="H7" s="1831">
        <v>301</v>
      </c>
      <c r="I7" s="1837">
        <f>H7/H16</f>
        <v>0.28639391056137015</v>
      </c>
    </row>
    <row r="8" spans="1:10">
      <c r="A8" s="655" t="s">
        <v>90</v>
      </c>
      <c r="B8" s="1838" t="s">
        <v>114</v>
      </c>
      <c r="C8" s="1833"/>
      <c r="D8" s="1830">
        <v>68</v>
      </c>
      <c r="E8" s="1833">
        <f>D8/D16</f>
        <v>5.7480980557903634E-2</v>
      </c>
      <c r="F8" s="1830">
        <v>662</v>
      </c>
      <c r="G8" s="1833">
        <f>F8/F16</f>
        <v>5.0219996965559094E-2</v>
      </c>
      <c r="H8" s="1830">
        <v>22</v>
      </c>
      <c r="I8" s="1834">
        <f>H8/H16</f>
        <v>2.093244529019981E-2</v>
      </c>
    </row>
    <row r="9" spans="1:10">
      <c r="A9" s="71" t="s">
        <v>91</v>
      </c>
      <c r="B9" s="1835">
        <v>44</v>
      </c>
      <c r="C9" s="1836">
        <f>B9/B16</f>
        <v>0.2233502538071066</v>
      </c>
      <c r="D9" s="1831">
        <v>268</v>
      </c>
      <c r="E9" s="1836">
        <f>D9/D16</f>
        <v>0.22654268808114961</v>
      </c>
      <c r="F9" s="1831">
        <v>2186</v>
      </c>
      <c r="G9" s="1836">
        <f>F9/F16</f>
        <v>0.16583219541799424</v>
      </c>
      <c r="H9" s="1831">
        <v>93</v>
      </c>
      <c r="I9" s="1837">
        <f>H9/H16</f>
        <v>8.848715509039011E-2</v>
      </c>
    </row>
    <row r="10" spans="1:10">
      <c r="A10" s="655" t="s">
        <v>92</v>
      </c>
      <c r="B10" s="1838" t="s">
        <v>114</v>
      </c>
      <c r="C10" s="1833"/>
      <c r="D10" s="1830">
        <v>107</v>
      </c>
      <c r="E10" s="1833">
        <f>D10/D16</f>
        <v>9.0448013524936602E-2</v>
      </c>
      <c r="F10" s="1830">
        <v>1101</v>
      </c>
      <c r="G10" s="1833">
        <f>F10/F16</f>
        <v>8.3522985889849799E-2</v>
      </c>
      <c r="H10" s="1830">
        <v>40</v>
      </c>
      <c r="I10" s="1834">
        <f>H10/H16</f>
        <v>3.8058991436726926E-2</v>
      </c>
    </row>
    <row r="11" spans="1:10">
      <c r="A11" s="71" t="s">
        <v>93</v>
      </c>
      <c r="B11" s="1835">
        <v>14</v>
      </c>
      <c r="C11" s="1836">
        <f>B11/B16</f>
        <v>7.1065989847715741E-2</v>
      </c>
      <c r="D11" s="1831">
        <v>34</v>
      </c>
      <c r="E11" s="1836">
        <f>D11/D16</f>
        <v>2.8740490278951817E-2</v>
      </c>
      <c r="F11" s="1831">
        <v>453</v>
      </c>
      <c r="G11" s="1836">
        <f>F11/F16</f>
        <v>3.4365043240782885E-2</v>
      </c>
      <c r="H11" s="1831">
        <v>31</v>
      </c>
      <c r="I11" s="1837">
        <f>H11/H16</f>
        <v>2.9495718363463368E-2</v>
      </c>
    </row>
    <row r="12" spans="1:10">
      <c r="A12" s="655" t="s">
        <v>94</v>
      </c>
      <c r="B12" s="1838" t="s">
        <v>114</v>
      </c>
      <c r="C12" s="1839"/>
      <c r="D12" s="1830">
        <v>12</v>
      </c>
      <c r="E12" s="1839">
        <f>D12/D16</f>
        <v>1.0143702451394759E-2</v>
      </c>
      <c r="F12" s="1830">
        <v>177</v>
      </c>
      <c r="G12" s="1833">
        <f>F12/F16</f>
        <v>1.3427401001365498E-2</v>
      </c>
      <c r="H12" s="1830">
        <v>18</v>
      </c>
      <c r="I12" s="1834">
        <f>H12/H16</f>
        <v>1.7126546146527116E-2</v>
      </c>
    </row>
    <row r="13" spans="1:10">
      <c r="A13" s="661" t="s">
        <v>95</v>
      </c>
      <c r="B13" s="1840" t="s">
        <v>114</v>
      </c>
      <c r="C13" s="1836"/>
      <c r="D13" s="1831">
        <v>44</v>
      </c>
      <c r="E13" s="1836">
        <f>D13/D16</f>
        <v>3.7193575655114115E-2</v>
      </c>
      <c r="F13" s="1831">
        <v>483</v>
      </c>
      <c r="G13" s="1836">
        <f>F13/F16</f>
        <v>3.6640873918980431E-2</v>
      </c>
      <c r="H13" s="1831">
        <v>33</v>
      </c>
      <c r="I13" s="1837">
        <f>H13/H16</f>
        <v>3.1398667935299718E-2</v>
      </c>
    </row>
    <row r="14" spans="1:10">
      <c r="A14" s="662" t="s">
        <v>96</v>
      </c>
      <c r="B14" s="1832">
        <v>24</v>
      </c>
      <c r="C14" s="1833">
        <f>B14/B16</f>
        <v>0.12182741116751269</v>
      </c>
      <c r="D14" s="1830">
        <v>105</v>
      </c>
      <c r="E14" s="1833">
        <f>D14/D16</f>
        <v>8.8757396449704137E-2</v>
      </c>
      <c r="F14" s="1830">
        <v>1091</v>
      </c>
      <c r="G14" s="1833">
        <f>F14/F16</f>
        <v>8.2764375663783946E-2</v>
      </c>
      <c r="H14" s="1830">
        <v>117</v>
      </c>
      <c r="I14" s="1834">
        <f>H14/H16</f>
        <v>0.11132254995242626</v>
      </c>
    </row>
    <row r="15" spans="1:10" ht="14.5" thickBot="1">
      <c r="A15" s="663" t="s">
        <v>97</v>
      </c>
      <c r="B15" s="1841" t="s">
        <v>114</v>
      </c>
      <c r="C15" s="1842"/>
      <c r="D15" s="1843">
        <v>19</v>
      </c>
      <c r="E15" s="1842">
        <f>D15/D16</f>
        <v>1.6060862214708368E-2</v>
      </c>
      <c r="F15" s="1843">
        <v>199</v>
      </c>
      <c r="G15" s="1842">
        <f>F15/F16</f>
        <v>1.5096343498710363E-2</v>
      </c>
      <c r="H15" s="1843">
        <v>21</v>
      </c>
      <c r="I15" s="1844">
        <f>H15/H16</f>
        <v>1.9980970504281638E-2</v>
      </c>
    </row>
    <row r="16" spans="1:10">
      <c r="A16" s="1577" t="s">
        <v>115</v>
      </c>
      <c r="B16" s="1804">
        <v>197</v>
      </c>
      <c r="C16" s="666">
        <f>B16/B16</f>
        <v>1</v>
      </c>
      <c r="D16" s="1804">
        <v>1183</v>
      </c>
      <c r="E16" s="666">
        <f>D16/D16</f>
        <v>1</v>
      </c>
      <c r="F16" s="1804">
        <v>13182</v>
      </c>
      <c r="G16" s="666">
        <f>F16/F16</f>
        <v>1</v>
      </c>
      <c r="H16" s="1804">
        <v>1051</v>
      </c>
      <c r="I16" s="667">
        <f>H16/H16</f>
        <v>1</v>
      </c>
    </row>
    <row r="17" spans="1:10">
      <c r="A17" s="2546" t="s">
        <v>184</v>
      </c>
      <c r="B17" s="2547"/>
      <c r="C17" s="2547"/>
      <c r="D17" s="2547"/>
      <c r="E17" s="2547"/>
      <c r="F17" s="2547"/>
      <c r="G17" s="2547"/>
      <c r="H17" s="2547"/>
      <c r="I17" s="2614"/>
    </row>
    <row r="19" spans="1:10">
      <c r="A19" s="2464" t="s">
        <v>87</v>
      </c>
      <c r="B19" s="2464"/>
      <c r="C19" s="2464"/>
      <c r="D19" s="2464"/>
      <c r="E19" s="2464"/>
      <c r="F19" s="2464"/>
      <c r="G19" s="2464"/>
      <c r="H19" s="2464"/>
      <c r="I19" s="2464"/>
    </row>
    <row r="22" spans="1:10" ht="25">
      <c r="A22" s="2453" t="s">
        <v>329</v>
      </c>
      <c r="B22" s="2453"/>
      <c r="C22" s="2453"/>
      <c r="D22" s="2453"/>
      <c r="E22" s="2453"/>
      <c r="F22" s="2453"/>
      <c r="G22" s="2453"/>
      <c r="H22" s="2453"/>
      <c r="I22" s="2453"/>
      <c r="J22" s="44"/>
    </row>
    <row r="24" spans="1:10" ht="20">
      <c r="A24" s="2454" t="s">
        <v>119</v>
      </c>
      <c r="B24" s="2490" t="s">
        <v>330</v>
      </c>
      <c r="C24" s="2491"/>
      <c r="D24" s="2491"/>
      <c r="E24" s="2491"/>
      <c r="F24" s="2491"/>
      <c r="G24" s="2491"/>
      <c r="H24" s="2491"/>
      <c r="I24" s="2492"/>
      <c r="J24" s="40"/>
    </row>
    <row r="25" spans="1:10" ht="32.5">
      <c r="A25" s="2455"/>
      <c r="B25" s="2473" t="s">
        <v>324</v>
      </c>
      <c r="C25" s="2474"/>
      <c r="D25" s="2473" t="s">
        <v>325</v>
      </c>
      <c r="E25" s="2474"/>
      <c r="F25" s="2473" t="s">
        <v>326</v>
      </c>
      <c r="G25" s="2474"/>
      <c r="H25" s="2473" t="s">
        <v>327</v>
      </c>
      <c r="I25" s="2474"/>
      <c r="J25" s="65"/>
    </row>
    <row r="26" spans="1:10" ht="20">
      <c r="A26" s="2456"/>
      <c r="B26" s="653" t="s">
        <v>112</v>
      </c>
      <c r="C26" s="654" t="s">
        <v>86</v>
      </c>
      <c r="D26" s="653" t="s">
        <v>112</v>
      </c>
      <c r="E26" s="654" t="s">
        <v>86</v>
      </c>
      <c r="F26" s="653" t="s">
        <v>112</v>
      </c>
      <c r="G26" s="654" t="s">
        <v>86</v>
      </c>
      <c r="H26" s="653" t="s">
        <v>112</v>
      </c>
      <c r="I26" s="654" t="s">
        <v>86</v>
      </c>
      <c r="J26" s="40"/>
    </row>
    <row r="27" spans="1:10">
      <c r="A27" s="655" t="s">
        <v>89</v>
      </c>
      <c r="B27" s="53">
        <v>23</v>
      </c>
      <c r="C27" s="656">
        <f>B27/B37</f>
        <v>0.12432432432432433</v>
      </c>
      <c r="D27" s="53">
        <v>176</v>
      </c>
      <c r="E27" s="656">
        <f>D27/D37</f>
        <v>0.16281221091581868</v>
      </c>
      <c r="F27" s="53">
        <v>3197</v>
      </c>
      <c r="G27" s="656">
        <f>F27/F37</f>
        <v>0.23734224201930215</v>
      </c>
      <c r="H27" s="53">
        <v>345</v>
      </c>
      <c r="I27" s="657">
        <f>H27/H37</f>
        <v>0.32888465204957101</v>
      </c>
    </row>
    <row r="28" spans="1:10">
      <c r="A28" s="71" t="s">
        <v>85</v>
      </c>
      <c r="B28" s="58">
        <v>53</v>
      </c>
      <c r="C28" s="658">
        <f>B28/B37</f>
        <v>0.2864864864864865</v>
      </c>
      <c r="D28" s="58">
        <v>287</v>
      </c>
      <c r="E28" s="658">
        <f>D28/D37</f>
        <v>0.26549491211840887</v>
      </c>
      <c r="F28" s="58">
        <v>3547</v>
      </c>
      <c r="G28" s="658">
        <f>F28/F37</f>
        <v>0.26332590942835932</v>
      </c>
      <c r="H28" s="58">
        <v>309</v>
      </c>
      <c r="I28" s="659">
        <f>H28/H37</f>
        <v>0.29456625357483318</v>
      </c>
    </row>
    <row r="29" spans="1:10">
      <c r="A29" s="655" t="s">
        <v>90</v>
      </c>
      <c r="B29" s="274" t="s">
        <v>114</v>
      </c>
      <c r="C29" s="656"/>
      <c r="D29" s="53">
        <v>45</v>
      </c>
      <c r="E29" s="656">
        <f>D29/D37</f>
        <v>4.1628122109158186E-2</v>
      </c>
      <c r="F29" s="53">
        <v>699</v>
      </c>
      <c r="G29" s="656">
        <f>F29/F37</f>
        <v>5.1893095768374163E-2</v>
      </c>
      <c r="H29" s="53">
        <v>32</v>
      </c>
      <c r="I29" s="657">
        <f>H29/H37</f>
        <v>3.0505243088655862E-2</v>
      </c>
    </row>
    <row r="30" spans="1:10">
      <c r="A30" s="71" t="s">
        <v>91</v>
      </c>
      <c r="B30" s="58">
        <v>50</v>
      </c>
      <c r="C30" s="658">
        <f>B30/B37</f>
        <v>0.27027027027027029</v>
      </c>
      <c r="D30" s="58">
        <v>258</v>
      </c>
      <c r="E30" s="658">
        <f>D30/D37</f>
        <v>0.23866790009250693</v>
      </c>
      <c r="F30" s="58">
        <v>2274</v>
      </c>
      <c r="G30" s="658">
        <f>F30/F37</f>
        <v>0.16881959910913141</v>
      </c>
      <c r="H30" s="58">
        <v>104</v>
      </c>
      <c r="I30" s="659">
        <f>H30/H37</f>
        <v>9.9142040038131554E-2</v>
      </c>
    </row>
    <row r="31" spans="1:10">
      <c r="A31" s="655" t="s">
        <v>92</v>
      </c>
      <c r="B31" s="274" t="s">
        <v>114</v>
      </c>
      <c r="C31" s="656"/>
      <c r="D31" s="53">
        <v>99</v>
      </c>
      <c r="E31" s="656">
        <f>D31/D37</f>
        <v>9.1581868640148015E-2</v>
      </c>
      <c r="F31" s="53">
        <v>1058</v>
      </c>
      <c r="G31" s="656">
        <f>F31/F37</f>
        <v>7.8544914625092804E-2</v>
      </c>
      <c r="H31" s="53">
        <v>47</v>
      </c>
      <c r="I31" s="657">
        <f>H31/H37</f>
        <v>4.4804575786463297E-2</v>
      </c>
    </row>
    <row r="32" spans="1:10">
      <c r="A32" s="71" t="s">
        <v>93</v>
      </c>
      <c r="B32" s="58">
        <v>11</v>
      </c>
      <c r="C32" s="658">
        <f>B32/B37</f>
        <v>5.9459459459459463E-2</v>
      </c>
      <c r="D32" s="58">
        <v>42</v>
      </c>
      <c r="E32" s="658">
        <f>D32/D37</f>
        <v>3.8852913968547641E-2</v>
      </c>
      <c r="F32" s="58">
        <v>503</v>
      </c>
      <c r="G32" s="658">
        <f>F32/F37</f>
        <v>3.7342242019302155E-2</v>
      </c>
      <c r="H32" s="58">
        <v>35</v>
      </c>
      <c r="I32" s="659">
        <f>H32/H37</f>
        <v>3.336510962821735E-2</v>
      </c>
    </row>
    <row r="33" spans="1:11">
      <c r="A33" s="655" t="s">
        <v>94</v>
      </c>
      <c r="B33" s="274" t="s">
        <v>114</v>
      </c>
      <c r="C33" s="660"/>
      <c r="D33" s="274" t="s">
        <v>114</v>
      </c>
      <c r="E33" s="656"/>
      <c r="F33" s="53">
        <v>193</v>
      </c>
      <c r="G33" s="656">
        <f>F33/F37</f>
        <v>1.4328136599851523E-2</v>
      </c>
      <c r="H33" s="53">
        <v>19</v>
      </c>
      <c r="I33" s="657">
        <f>H33/H37</f>
        <v>1.8112488083889419E-2</v>
      </c>
    </row>
    <row r="34" spans="1:11">
      <c r="A34" s="661" t="s">
        <v>95</v>
      </c>
      <c r="B34" s="275" t="s">
        <v>114</v>
      </c>
      <c r="C34" s="658"/>
      <c r="D34" s="58">
        <v>29</v>
      </c>
      <c r="E34" s="658">
        <f>D34/D37</f>
        <v>2.6827012025901941E-2</v>
      </c>
      <c r="F34" s="58">
        <v>441</v>
      </c>
      <c r="G34" s="658">
        <f>F34/F37</f>
        <v>3.2739420935412024E-2</v>
      </c>
      <c r="H34" s="58">
        <v>24</v>
      </c>
      <c r="I34" s="659">
        <f>H34/H37</f>
        <v>2.2878932316491896E-2</v>
      </c>
    </row>
    <row r="35" spans="1:11">
      <c r="A35" s="662" t="s">
        <v>96</v>
      </c>
      <c r="B35" s="53">
        <v>27</v>
      </c>
      <c r="C35" s="656">
        <f>B35/B37</f>
        <v>0.14594594594594595</v>
      </c>
      <c r="D35" s="53">
        <v>121</v>
      </c>
      <c r="E35" s="656">
        <f>D35/D37</f>
        <v>0.11193339500462535</v>
      </c>
      <c r="F35" s="53">
        <v>1328</v>
      </c>
      <c r="G35" s="656">
        <f>F35/F37</f>
        <v>9.8589458054936893E-2</v>
      </c>
      <c r="H35" s="53">
        <v>116</v>
      </c>
      <c r="I35" s="657">
        <f>H35/H37</f>
        <v>0.11058150619637751</v>
      </c>
    </row>
    <row r="36" spans="1:11" ht="14.5" thickBot="1">
      <c r="A36" s="663" t="s">
        <v>97</v>
      </c>
      <c r="B36" s="279" t="s">
        <v>114</v>
      </c>
      <c r="C36" s="664"/>
      <c r="D36" s="280">
        <v>16</v>
      </c>
      <c r="E36" s="664">
        <f>D36/D37</f>
        <v>1.4801110083256245E-2</v>
      </c>
      <c r="F36" s="280">
        <v>198</v>
      </c>
      <c r="G36" s="664">
        <f>F36/F37</f>
        <v>1.4699331848552339E-2</v>
      </c>
      <c r="H36" s="280">
        <v>16</v>
      </c>
      <c r="I36" s="665">
        <f>H36/H37</f>
        <v>1.5252621544327931E-2</v>
      </c>
    </row>
    <row r="37" spans="1:11">
      <c r="A37" s="1577" t="s">
        <v>115</v>
      </c>
      <c r="B37" s="76">
        <v>185</v>
      </c>
      <c r="C37" s="666">
        <f>B37/B37</f>
        <v>1</v>
      </c>
      <c r="D37" s="76">
        <v>1081</v>
      </c>
      <c r="E37" s="666">
        <f>D37/D37</f>
        <v>1</v>
      </c>
      <c r="F37" s="76">
        <v>13470</v>
      </c>
      <c r="G37" s="666">
        <f>F37/F37</f>
        <v>1</v>
      </c>
      <c r="H37" s="76">
        <v>1049</v>
      </c>
      <c r="I37" s="667">
        <f>H37/H37</f>
        <v>1</v>
      </c>
    </row>
    <row r="38" spans="1:11">
      <c r="A38" s="2546" t="s">
        <v>184</v>
      </c>
      <c r="B38" s="2547"/>
      <c r="C38" s="2547"/>
      <c r="D38" s="2547"/>
      <c r="E38" s="2547"/>
      <c r="F38" s="2547"/>
      <c r="G38" s="2547"/>
      <c r="H38" s="2547"/>
      <c r="I38" s="2614"/>
    </row>
    <row r="40" spans="1:11">
      <c r="A40" s="2464" t="s">
        <v>87</v>
      </c>
      <c r="B40" s="2464"/>
      <c r="C40" s="2464"/>
      <c r="D40" s="2464"/>
      <c r="E40" s="2464"/>
      <c r="F40" s="2464"/>
      <c r="G40" s="2464"/>
      <c r="H40" s="2464"/>
      <c r="I40" s="2464"/>
    </row>
    <row r="43" spans="1:11">
      <c r="A43" s="2606" t="s">
        <v>331</v>
      </c>
      <c r="B43" s="2606"/>
      <c r="C43" s="2606"/>
      <c r="D43" s="2606"/>
      <c r="E43" s="2606"/>
      <c r="F43" s="2606"/>
      <c r="G43" s="2606"/>
      <c r="H43" s="2606"/>
      <c r="I43" s="2606"/>
    </row>
    <row r="45" spans="1:11" ht="17.5">
      <c r="A45" s="2479" t="s">
        <v>119</v>
      </c>
      <c r="B45" s="2490" t="s">
        <v>330</v>
      </c>
      <c r="C45" s="2491"/>
      <c r="D45" s="2491"/>
      <c r="E45" s="2491"/>
      <c r="F45" s="2491"/>
      <c r="G45" s="2491"/>
      <c r="H45" s="2491"/>
      <c r="I45" s="2492"/>
      <c r="K45" s="29"/>
    </row>
    <row r="46" spans="1:11" ht="32.5">
      <c r="A46" s="2480"/>
      <c r="B46" s="2473" t="s">
        <v>324</v>
      </c>
      <c r="C46" s="2474"/>
      <c r="D46" s="2473" t="s">
        <v>325</v>
      </c>
      <c r="E46" s="2474"/>
      <c r="F46" s="2473" t="s">
        <v>326</v>
      </c>
      <c r="G46" s="2474"/>
      <c r="H46" s="2473" t="s">
        <v>327</v>
      </c>
      <c r="I46" s="2474"/>
      <c r="J46" s="65"/>
      <c r="K46" s="43"/>
    </row>
    <row r="47" spans="1:11" s="405" customFormat="1" ht="17.5">
      <c r="A47" s="2481"/>
      <c r="B47" s="402" t="s">
        <v>112</v>
      </c>
      <c r="C47" s="47" t="s">
        <v>86</v>
      </c>
      <c r="D47" s="402" t="s">
        <v>112</v>
      </c>
      <c r="E47" s="47" t="s">
        <v>86</v>
      </c>
      <c r="F47" s="402" t="s">
        <v>112</v>
      </c>
      <c r="G47" s="47" t="s">
        <v>86</v>
      </c>
      <c r="H47" s="402" t="s">
        <v>112</v>
      </c>
      <c r="I47" s="654" t="s">
        <v>86</v>
      </c>
      <c r="K47" s="29"/>
    </row>
    <row r="48" spans="1:11">
      <c r="A48" s="655" t="s">
        <v>89</v>
      </c>
      <c r="B48" s="129">
        <v>35</v>
      </c>
      <c r="C48" s="668">
        <f>B48/B58</f>
        <v>0.16826923076923078</v>
      </c>
      <c r="D48" s="129">
        <v>185</v>
      </c>
      <c r="E48" s="668">
        <f>D48/D58</f>
        <v>0.15638207945900254</v>
      </c>
      <c r="F48" s="183">
        <v>3279</v>
      </c>
      <c r="G48" s="668">
        <f>F48/F58</f>
        <v>0.22942905121746432</v>
      </c>
      <c r="H48" s="129">
        <v>370</v>
      </c>
      <c r="I48" s="669">
        <f>H48/H58</f>
        <v>0.33273381294964027</v>
      </c>
      <c r="J48" s="269"/>
    </row>
    <row r="49" spans="1:10">
      <c r="A49" s="71" t="s">
        <v>85</v>
      </c>
      <c r="B49" s="136">
        <v>64</v>
      </c>
      <c r="C49" s="670">
        <f>B49/B58</f>
        <v>0.30769230769230771</v>
      </c>
      <c r="D49" s="136">
        <v>316</v>
      </c>
      <c r="E49" s="670">
        <f>D49/D58</f>
        <v>0.26711749788672867</v>
      </c>
      <c r="F49" s="285">
        <v>3777</v>
      </c>
      <c r="G49" s="670">
        <f>F49/F58</f>
        <v>0.26427371956339213</v>
      </c>
      <c r="H49" s="136">
        <v>287</v>
      </c>
      <c r="I49" s="671">
        <f>H49/H58</f>
        <v>0.25809352517985612</v>
      </c>
      <c r="J49" s="269"/>
    </row>
    <row r="50" spans="1:10">
      <c r="A50" s="655" t="s">
        <v>90</v>
      </c>
      <c r="B50" s="129" t="s">
        <v>114</v>
      </c>
      <c r="C50" s="668"/>
      <c r="D50" s="129">
        <v>70</v>
      </c>
      <c r="E50" s="668">
        <f>D50/D58</f>
        <v>5.9171597633136092E-2</v>
      </c>
      <c r="F50" s="129">
        <v>755</v>
      </c>
      <c r="G50" s="668">
        <f>F50/F58</f>
        <v>5.2826756227260005E-2</v>
      </c>
      <c r="H50" s="129">
        <v>34</v>
      </c>
      <c r="I50" s="669">
        <f>H50/H58</f>
        <v>3.0575539568345324E-2</v>
      </c>
      <c r="J50" s="269"/>
    </row>
    <row r="51" spans="1:10">
      <c r="A51" s="71" t="s">
        <v>91</v>
      </c>
      <c r="B51" s="136">
        <v>40</v>
      </c>
      <c r="C51" s="670">
        <f>B51/B58</f>
        <v>0.19230769230769232</v>
      </c>
      <c r="D51" s="136">
        <v>274</v>
      </c>
      <c r="E51" s="670">
        <f>D51/D58</f>
        <v>0.231614539306847</v>
      </c>
      <c r="F51" s="285">
        <v>2338</v>
      </c>
      <c r="G51" s="670">
        <f>F51/F58</f>
        <v>0.16358802127064093</v>
      </c>
      <c r="H51" s="136">
        <v>116</v>
      </c>
      <c r="I51" s="671">
        <f>H51/H58</f>
        <v>0.10431654676258993</v>
      </c>
      <c r="J51" s="269"/>
    </row>
    <row r="52" spans="1:10">
      <c r="A52" s="655" t="s">
        <v>92</v>
      </c>
      <c r="B52" s="129">
        <v>16</v>
      </c>
      <c r="C52" s="668">
        <f>B52/B58</f>
        <v>7.6923076923076927E-2</v>
      </c>
      <c r="D52" s="129">
        <v>89</v>
      </c>
      <c r="E52" s="668">
        <f>D52/D58</f>
        <v>7.5232459847844463E-2</v>
      </c>
      <c r="F52" s="183">
        <v>1195</v>
      </c>
      <c r="G52" s="668">
        <f>F52/F58</f>
        <v>8.3613210187517495E-2</v>
      </c>
      <c r="H52" s="129">
        <v>45</v>
      </c>
      <c r="I52" s="669">
        <f>H52/H58</f>
        <v>4.0467625899280574E-2</v>
      </c>
      <c r="J52" s="269"/>
    </row>
    <row r="53" spans="1:10">
      <c r="A53" s="71" t="s">
        <v>93</v>
      </c>
      <c r="B53" s="136">
        <v>15</v>
      </c>
      <c r="C53" s="670">
        <f>B53/B58</f>
        <v>7.2115384615384609E-2</v>
      </c>
      <c r="D53" s="136">
        <v>50</v>
      </c>
      <c r="E53" s="670">
        <f>D53/D58</f>
        <v>4.2265426880811495E-2</v>
      </c>
      <c r="F53" s="136">
        <v>571</v>
      </c>
      <c r="G53" s="670">
        <f>F53/F58</f>
        <v>3.9952420934788693E-2</v>
      </c>
      <c r="H53" s="136">
        <v>33</v>
      </c>
      <c r="I53" s="671">
        <f>H53/H58</f>
        <v>2.9676258992805755E-2</v>
      </c>
      <c r="J53" s="269"/>
    </row>
    <row r="54" spans="1:10">
      <c r="A54" s="655" t="s">
        <v>94</v>
      </c>
      <c r="B54" s="129">
        <v>0</v>
      </c>
      <c r="C54" s="672">
        <f>B54/B58</f>
        <v>0</v>
      </c>
      <c r="D54" s="129">
        <v>15</v>
      </c>
      <c r="E54" s="668">
        <f>D54/D58</f>
        <v>1.2679628064243449E-2</v>
      </c>
      <c r="F54" s="129">
        <v>176</v>
      </c>
      <c r="G54" s="668">
        <f>F54/F58</f>
        <v>1.2314581584102995E-2</v>
      </c>
      <c r="H54" s="129">
        <v>19</v>
      </c>
      <c r="I54" s="669">
        <f>H54/H58</f>
        <v>1.70863309352518E-2</v>
      </c>
      <c r="J54" s="269"/>
    </row>
    <row r="55" spans="1:10">
      <c r="A55" s="661" t="s">
        <v>95</v>
      </c>
      <c r="B55" s="136">
        <v>12</v>
      </c>
      <c r="C55" s="670">
        <f>B55/B58</f>
        <v>5.7692307692307696E-2</v>
      </c>
      <c r="D55" s="136">
        <v>45</v>
      </c>
      <c r="E55" s="670">
        <f>D55/D58</f>
        <v>3.8038884192730348E-2</v>
      </c>
      <c r="F55" s="136">
        <v>518</v>
      </c>
      <c r="G55" s="670">
        <f>F55/F58</f>
        <v>3.6244052616848585E-2</v>
      </c>
      <c r="H55" s="136">
        <v>28</v>
      </c>
      <c r="I55" s="671">
        <f>H55/H58</f>
        <v>2.5179856115107913E-2</v>
      </c>
      <c r="J55" s="269"/>
    </row>
    <row r="56" spans="1:10">
      <c r="A56" s="662" t="s">
        <v>96</v>
      </c>
      <c r="B56" s="129">
        <v>15</v>
      </c>
      <c r="C56" s="668">
        <f>B56/B58</f>
        <v>7.2115384615384609E-2</v>
      </c>
      <c r="D56" s="129">
        <v>124</v>
      </c>
      <c r="E56" s="668">
        <f>D56/D58</f>
        <v>0.10481825866441251</v>
      </c>
      <c r="F56" s="183">
        <v>1385</v>
      </c>
      <c r="G56" s="668">
        <f>F56/F58</f>
        <v>9.6907360761265049E-2</v>
      </c>
      <c r="H56" s="129">
        <v>152</v>
      </c>
      <c r="I56" s="669">
        <f>H56/H58</f>
        <v>0.1366906474820144</v>
      </c>
      <c r="J56" s="269"/>
    </row>
    <row r="57" spans="1:10" ht="14.5" thickBot="1">
      <c r="A57" s="663" t="s">
        <v>97</v>
      </c>
      <c r="B57" s="673" t="s">
        <v>114</v>
      </c>
      <c r="C57" s="674"/>
      <c r="D57" s="150">
        <v>11</v>
      </c>
      <c r="E57" s="674">
        <f>D57/D58</f>
        <v>9.2983939137785288E-3</v>
      </c>
      <c r="F57" s="150">
        <v>266</v>
      </c>
      <c r="G57" s="674">
        <f>F57/F58</f>
        <v>1.8611810803246573E-2</v>
      </c>
      <c r="H57" s="150">
        <v>24</v>
      </c>
      <c r="I57" s="675">
        <f>H57/H58</f>
        <v>2.1582733812949641E-2</v>
      </c>
      <c r="J57" s="269"/>
    </row>
    <row r="58" spans="1:10">
      <c r="A58" s="315" t="s">
        <v>115</v>
      </c>
      <c r="B58" s="153">
        <v>208</v>
      </c>
      <c r="C58" s="676">
        <f>B58/B58</f>
        <v>1</v>
      </c>
      <c r="D58" s="158">
        <v>1183</v>
      </c>
      <c r="E58" s="676">
        <f>D58/D58</f>
        <v>1</v>
      </c>
      <c r="F58" s="158">
        <v>14292</v>
      </c>
      <c r="G58" s="676">
        <f>F58/F58</f>
        <v>1</v>
      </c>
      <c r="H58" s="158">
        <v>1112</v>
      </c>
      <c r="I58" s="677">
        <f>H58/H58</f>
        <v>1</v>
      </c>
      <c r="J58" s="269"/>
    </row>
    <row r="59" spans="1:10">
      <c r="A59" s="2680" t="s">
        <v>184</v>
      </c>
      <c r="B59" s="2681"/>
      <c r="C59" s="2681"/>
      <c r="D59" s="2681"/>
      <c r="E59" s="2681"/>
      <c r="F59" s="2681"/>
      <c r="G59" s="2681"/>
      <c r="H59" s="2681"/>
      <c r="I59" s="2605"/>
    </row>
    <row r="61" spans="1:10">
      <c r="A61" s="2464" t="s">
        <v>87</v>
      </c>
      <c r="B61" s="2464"/>
      <c r="C61" s="2464"/>
      <c r="D61" s="2464"/>
      <c r="E61" s="2464"/>
      <c r="F61" s="2464"/>
      <c r="G61" s="2464"/>
      <c r="H61" s="2464"/>
      <c r="I61" s="2464"/>
    </row>
    <row r="64" spans="1:10">
      <c r="A64" s="2606" t="s">
        <v>332</v>
      </c>
      <c r="B64" s="2606"/>
      <c r="C64" s="2606"/>
      <c r="D64" s="2606"/>
      <c r="E64" s="2606"/>
      <c r="F64" s="2606"/>
      <c r="G64" s="2606"/>
      <c r="H64" s="2606"/>
      <c r="I64" s="2606"/>
    </row>
    <row r="66" spans="1:11" ht="17.5">
      <c r="A66" s="2479" t="s">
        <v>119</v>
      </c>
      <c r="B66" s="2490" t="s">
        <v>330</v>
      </c>
      <c r="C66" s="2491"/>
      <c r="D66" s="2491"/>
      <c r="E66" s="2491"/>
      <c r="F66" s="2491"/>
      <c r="G66" s="2491"/>
      <c r="H66" s="2491"/>
      <c r="I66" s="2492"/>
      <c r="K66" s="29"/>
    </row>
    <row r="67" spans="1:11" ht="30">
      <c r="A67" s="2480"/>
      <c r="B67" s="2473" t="s">
        <v>324</v>
      </c>
      <c r="C67" s="2474"/>
      <c r="D67" s="2473" t="s">
        <v>325</v>
      </c>
      <c r="E67" s="2474"/>
      <c r="F67" s="2473" t="s">
        <v>326</v>
      </c>
      <c r="G67" s="2474"/>
      <c r="H67" s="2473" t="s">
        <v>327</v>
      </c>
      <c r="I67" s="2474"/>
      <c r="K67" s="43"/>
    </row>
    <row r="68" spans="1:11" s="405" customFormat="1" ht="17.5">
      <c r="A68" s="2481"/>
      <c r="B68" s="402" t="s">
        <v>112</v>
      </c>
      <c r="C68" s="47" t="s">
        <v>86</v>
      </c>
      <c r="D68" s="402" t="s">
        <v>112</v>
      </c>
      <c r="E68" s="47" t="s">
        <v>86</v>
      </c>
      <c r="F68" s="402" t="s">
        <v>112</v>
      </c>
      <c r="G68" s="47" t="s">
        <v>86</v>
      </c>
      <c r="H68" s="402" t="s">
        <v>112</v>
      </c>
      <c r="I68" s="654" t="s">
        <v>86</v>
      </c>
      <c r="K68" s="29"/>
    </row>
    <row r="69" spans="1:11">
      <c r="A69" s="678" t="s">
        <v>89</v>
      </c>
      <c r="B69" s="679">
        <v>27</v>
      </c>
      <c r="C69" s="668">
        <f>B69/B79</f>
        <v>0.12735849056603774</v>
      </c>
      <c r="D69" s="679">
        <v>183</v>
      </c>
      <c r="E69" s="668">
        <f>D69/D79</f>
        <v>0.15430016863406409</v>
      </c>
      <c r="F69" s="679">
        <v>3327</v>
      </c>
      <c r="G69" s="668">
        <f>F69/F79</f>
        <v>0.23019442330312045</v>
      </c>
      <c r="H69" s="679">
        <v>362</v>
      </c>
      <c r="I69" s="669">
        <f>H69/H79</f>
        <v>0.31838170624450307</v>
      </c>
    </row>
    <row r="70" spans="1:11">
      <c r="A70" s="680" t="s">
        <v>85</v>
      </c>
      <c r="B70" s="681">
        <v>74</v>
      </c>
      <c r="C70" s="670">
        <f>B70/B79</f>
        <v>0.34905660377358488</v>
      </c>
      <c r="D70" s="681">
        <v>290</v>
      </c>
      <c r="E70" s="670">
        <f>D70/D79</f>
        <v>0.24451939291736932</v>
      </c>
      <c r="F70" s="681">
        <v>3800</v>
      </c>
      <c r="G70" s="670">
        <f>F70/F79</f>
        <v>0.26292119283193799</v>
      </c>
      <c r="H70" s="681">
        <v>325</v>
      </c>
      <c r="I70" s="671">
        <f>H70/H79</f>
        <v>0.28583992963940191</v>
      </c>
    </row>
    <row r="71" spans="1:11">
      <c r="A71" s="678" t="s">
        <v>90</v>
      </c>
      <c r="B71" s="679" t="s">
        <v>114</v>
      </c>
      <c r="C71" s="668"/>
      <c r="D71" s="679">
        <v>56</v>
      </c>
      <c r="E71" s="668">
        <f>D71/D79</f>
        <v>4.7217537942664416E-2</v>
      </c>
      <c r="F71" s="679">
        <v>812</v>
      </c>
      <c r="G71" s="668">
        <f>F71/F79</f>
        <v>5.6182107520929912E-2</v>
      </c>
      <c r="H71" s="679">
        <v>33</v>
      </c>
      <c r="I71" s="669">
        <f>H71/H79</f>
        <v>2.9023746701846966E-2</v>
      </c>
    </row>
    <row r="72" spans="1:11">
      <c r="A72" s="680" t="s">
        <v>91</v>
      </c>
      <c r="B72" s="681">
        <v>38</v>
      </c>
      <c r="C72" s="670">
        <f>B72/B79</f>
        <v>0.17924528301886791</v>
      </c>
      <c r="D72" s="681">
        <v>247</v>
      </c>
      <c r="E72" s="670">
        <f>D72/D79</f>
        <v>0.20826306913996628</v>
      </c>
      <c r="F72" s="681">
        <v>2363</v>
      </c>
      <c r="G72" s="670">
        <f>F72/F79</f>
        <v>0.16349546806891302</v>
      </c>
      <c r="H72" s="681">
        <v>106</v>
      </c>
      <c r="I72" s="671">
        <f>H72/H79</f>
        <v>9.3227792436235704E-2</v>
      </c>
    </row>
    <row r="73" spans="1:11">
      <c r="A73" s="678" t="s">
        <v>92</v>
      </c>
      <c r="B73" s="679">
        <v>15</v>
      </c>
      <c r="C73" s="668">
        <f>B73/B79</f>
        <v>7.0754716981132074E-2</v>
      </c>
      <c r="D73" s="679">
        <v>127</v>
      </c>
      <c r="E73" s="668">
        <f>D73/D79</f>
        <v>0.10708263069139966</v>
      </c>
      <c r="F73" s="679">
        <v>1168</v>
      </c>
      <c r="G73" s="668">
        <f>F73/F79</f>
        <v>8.0813671902027262E-2</v>
      </c>
      <c r="H73" s="679">
        <v>68</v>
      </c>
      <c r="I73" s="669">
        <f>H73/H79</f>
        <v>5.9806508355321017E-2</v>
      </c>
    </row>
    <row r="74" spans="1:11">
      <c r="A74" s="680" t="s">
        <v>93</v>
      </c>
      <c r="B74" s="681">
        <v>16</v>
      </c>
      <c r="C74" s="670">
        <f>B74/B79</f>
        <v>7.5471698113207544E-2</v>
      </c>
      <c r="D74" s="681">
        <v>54</v>
      </c>
      <c r="E74" s="670">
        <f>D74/D79</f>
        <v>4.5531197301854974E-2</v>
      </c>
      <c r="F74" s="681">
        <v>551</v>
      </c>
      <c r="G74" s="670">
        <f>F74/F79</f>
        <v>3.8123572960631014E-2</v>
      </c>
      <c r="H74" s="681">
        <v>29</v>
      </c>
      <c r="I74" s="671">
        <f>H74/H79</f>
        <v>2.5505716798592787E-2</v>
      </c>
    </row>
    <row r="75" spans="1:11">
      <c r="A75" s="678" t="s">
        <v>94</v>
      </c>
      <c r="B75" s="679" t="s">
        <v>114</v>
      </c>
      <c r="C75" s="668"/>
      <c r="D75" s="679">
        <v>15</v>
      </c>
      <c r="E75" s="668">
        <f>D75/D79</f>
        <v>1.2647554806070826E-2</v>
      </c>
      <c r="F75" s="679">
        <v>185</v>
      </c>
      <c r="G75" s="668">
        <f>F75/F79</f>
        <v>1.2800110703660141E-2</v>
      </c>
      <c r="H75" s="679">
        <v>17</v>
      </c>
      <c r="I75" s="669">
        <f>H75/H79</f>
        <v>1.4951627088830254E-2</v>
      </c>
    </row>
    <row r="76" spans="1:11">
      <c r="A76" s="682" t="s">
        <v>95</v>
      </c>
      <c r="B76" s="681">
        <v>10</v>
      </c>
      <c r="C76" s="670">
        <f>B76/B79</f>
        <v>4.716981132075472E-2</v>
      </c>
      <c r="D76" s="681">
        <v>47</v>
      </c>
      <c r="E76" s="670">
        <f>D76/D79</f>
        <v>3.9629005059021921E-2</v>
      </c>
      <c r="F76" s="681">
        <v>565</v>
      </c>
      <c r="G76" s="670">
        <f>F76/F79</f>
        <v>3.9092229986853938E-2</v>
      </c>
      <c r="H76" s="681">
        <v>28</v>
      </c>
      <c r="I76" s="671">
        <f>H76/H79</f>
        <v>2.4626209322779244E-2</v>
      </c>
    </row>
    <row r="77" spans="1:11">
      <c r="A77" s="683" t="s">
        <v>96</v>
      </c>
      <c r="B77" s="679">
        <v>20</v>
      </c>
      <c r="C77" s="668">
        <f>B77/B79</f>
        <v>9.4339622641509441E-2</v>
      </c>
      <c r="D77" s="679">
        <v>140</v>
      </c>
      <c r="E77" s="668">
        <f>D77/D79</f>
        <v>0.11804384485666104</v>
      </c>
      <c r="F77" s="679">
        <v>1391</v>
      </c>
      <c r="G77" s="668">
        <f>F77/F79</f>
        <v>9.6242994534006782E-2</v>
      </c>
      <c r="H77" s="679">
        <v>138</v>
      </c>
      <c r="I77" s="669">
        <f>H77/H79</f>
        <v>0.12137203166226913</v>
      </c>
    </row>
    <row r="78" spans="1:11" ht="14.5" thickBot="1">
      <c r="A78" s="684" t="s">
        <v>97</v>
      </c>
      <c r="B78" s="685" t="s">
        <v>114</v>
      </c>
      <c r="C78" s="686"/>
      <c r="D78" s="685">
        <v>21</v>
      </c>
      <c r="E78" s="686">
        <f>D78/D79</f>
        <v>1.7706576728499158E-2</v>
      </c>
      <c r="F78" s="685">
        <v>252</v>
      </c>
      <c r="G78" s="686">
        <f>F78/F79</f>
        <v>1.7435826472012732E-2</v>
      </c>
      <c r="H78" s="685">
        <v>28</v>
      </c>
      <c r="I78" s="687">
        <f>H78/H79</f>
        <v>2.4626209322779244E-2</v>
      </c>
    </row>
    <row r="79" spans="1:11">
      <c r="A79" s="315" t="s">
        <v>115</v>
      </c>
      <c r="B79" s="688">
        <v>212</v>
      </c>
      <c r="C79" s="689"/>
      <c r="D79" s="690">
        <v>1186</v>
      </c>
      <c r="E79" s="691"/>
      <c r="F79" s="690">
        <v>14453</v>
      </c>
      <c r="G79" s="691"/>
      <c r="H79" s="690">
        <v>1137</v>
      </c>
      <c r="I79" s="692"/>
    </row>
    <row r="80" spans="1:11">
      <c r="A80" s="2680" t="s">
        <v>184</v>
      </c>
      <c r="B80" s="2681"/>
      <c r="C80" s="2681"/>
      <c r="D80" s="2681"/>
      <c r="E80" s="2681"/>
      <c r="F80" s="2681"/>
      <c r="G80" s="2681"/>
      <c r="H80" s="2681"/>
      <c r="I80" s="2605"/>
    </row>
    <row r="82" spans="1:11">
      <c r="A82" s="2464" t="s">
        <v>87</v>
      </c>
      <c r="B82" s="2464"/>
      <c r="C82" s="2464"/>
      <c r="D82" s="2464"/>
      <c r="E82" s="2464"/>
      <c r="F82" s="2464"/>
      <c r="G82" s="2464"/>
      <c r="H82" s="2464"/>
      <c r="I82" s="2464"/>
    </row>
    <row r="85" spans="1:11">
      <c r="A85" s="2606" t="s">
        <v>333</v>
      </c>
      <c r="B85" s="2606"/>
      <c r="C85" s="2606"/>
      <c r="D85" s="2606"/>
      <c r="E85" s="2606"/>
      <c r="F85" s="2606"/>
      <c r="G85" s="2606"/>
      <c r="H85" s="2606"/>
      <c r="I85" s="2606"/>
    </row>
    <row r="87" spans="1:11" ht="17.5">
      <c r="A87" s="2479" t="s">
        <v>119</v>
      </c>
      <c r="B87" s="2490" t="s">
        <v>330</v>
      </c>
      <c r="C87" s="2491"/>
      <c r="D87" s="2491"/>
      <c r="E87" s="2491"/>
      <c r="F87" s="2491"/>
      <c r="G87" s="2491"/>
      <c r="H87" s="2491"/>
      <c r="I87" s="2492"/>
      <c r="K87" s="29"/>
    </row>
    <row r="88" spans="1:11" ht="27.5">
      <c r="A88" s="2480"/>
      <c r="B88" s="2473" t="s">
        <v>324</v>
      </c>
      <c r="C88" s="2474"/>
      <c r="D88" s="2473" t="s">
        <v>325</v>
      </c>
      <c r="E88" s="2474"/>
      <c r="F88" s="2473" t="s">
        <v>326</v>
      </c>
      <c r="G88" s="2474"/>
      <c r="H88" s="2473" t="s">
        <v>327</v>
      </c>
      <c r="I88" s="2474"/>
      <c r="K88" s="49"/>
    </row>
    <row r="89" spans="1:11" s="405" customFormat="1" ht="17.5">
      <c r="A89" s="2481"/>
      <c r="B89" s="402" t="s">
        <v>112</v>
      </c>
      <c r="C89" s="47" t="s">
        <v>86</v>
      </c>
      <c r="D89" s="402" t="s">
        <v>112</v>
      </c>
      <c r="E89" s="47" t="s">
        <v>86</v>
      </c>
      <c r="F89" s="402" t="s">
        <v>112</v>
      </c>
      <c r="G89" s="47" t="s">
        <v>86</v>
      </c>
      <c r="H89" s="402" t="s">
        <v>112</v>
      </c>
      <c r="I89" s="654" t="s">
        <v>86</v>
      </c>
      <c r="K89" s="29"/>
    </row>
    <row r="90" spans="1:11">
      <c r="A90" s="678" t="s">
        <v>89</v>
      </c>
      <c r="B90" s="679">
        <v>29</v>
      </c>
      <c r="C90" s="668">
        <f>B90/B100</f>
        <v>0.14009661835748793</v>
      </c>
      <c r="D90" s="679">
        <v>211</v>
      </c>
      <c r="E90" s="668">
        <f>D90/D100</f>
        <v>0.16575019638648861</v>
      </c>
      <c r="F90" s="679">
        <v>3295</v>
      </c>
      <c r="G90" s="668">
        <f>F90/F100</f>
        <v>0.2229213179081253</v>
      </c>
      <c r="H90" s="679">
        <v>414</v>
      </c>
      <c r="I90" s="669">
        <f>H90/H100</f>
        <v>0.33658536585365856</v>
      </c>
    </row>
    <row r="91" spans="1:11">
      <c r="A91" s="680" t="s">
        <v>85</v>
      </c>
      <c r="B91" s="681">
        <v>61</v>
      </c>
      <c r="C91" s="670">
        <f>B91/B100</f>
        <v>0.29468599033816423</v>
      </c>
      <c r="D91" s="681">
        <v>322</v>
      </c>
      <c r="E91" s="670">
        <f>D91/D100</f>
        <v>0.25294579732914374</v>
      </c>
      <c r="F91" s="681">
        <v>3881</v>
      </c>
      <c r="G91" s="670">
        <f>F91/F100</f>
        <v>0.26256680874095123</v>
      </c>
      <c r="H91" s="681">
        <v>324</v>
      </c>
      <c r="I91" s="671">
        <f>H91/H100</f>
        <v>0.26341463414634148</v>
      </c>
    </row>
    <row r="92" spans="1:11">
      <c r="A92" s="678" t="s">
        <v>90</v>
      </c>
      <c r="B92" s="679">
        <v>11</v>
      </c>
      <c r="C92" s="668">
        <f>B92/B100</f>
        <v>5.3140096618357488E-2</v>
      </c>
      <c r="D92" s="679">
        <v>61</v>
      </c>
      <c r="E92" s="668">
        <f>D92/D100</f>
        <v>4.7918303220738416E-2</v>
      </c>
      <c r="F92" s="679">
        <v>797</v>
      </c>
      <c r="G92" s="668">
        <f>F92/F100</f>
        <v>5.3920573709491916E-2</v>
      </c>
      <c r="H92" s="679">
        <v>37</v>
      </c>
      <c r="I92" s="669">
        <f>H92/H100</f>
        <v>3.0081300813008131E-2</v>
      </c>
    </row>
    <row r="93" spans="1:11">
      <c r="A93" s="680" t="s">
        <v>91</v>
      </c>
      <c r="B93" s="681">
        <v>46</v>
      </c>
      <c r="C93" s="670">
        <f>B93/B100</f>
        <v>0.22222222222222221</v>
      </c>
      <c r="D93" s="681">
        <v>301</v>
      </c>
      <c r="E93" s="670">
        <f>D93/D100</f>
        <v>0.23644933228593873</v>
      </c>
      <c r="F93" s="681">
        <v>2506</v>
      </c>
      <c r="G93" s="670">
        <f>F93/F100</f>
        <v>0.16954197956836478</v>
      </c>
      <c r="H93" s="681">
        <v>121</v>
      </c>
      <c r="I93" s="671">
        <f>H93/H100</f>
        <v>9.8373983739837398E-2</v>
      </c>
    </row>
    <row r="94" spans="1:11">
      <c r="A94" s="678" t="s">
        <v>92</v>
      </c>
      <c r="B94" s="679">
        <v>12</v>
      </c>
      <c r="C94" s="668">
        <f>B94/B100</f>
        <v>5.7971014492753624E-2</v>
      </c>
      <c r="D94" s="679">
        <v>113</v>
      </c>
      <c r="E94" s="668">
        <f>D94/D100</f>
        <v>8.8766692851531812E-2</v>
      </c>
      <c r="F94" s="679">
        <v>1277</v>
      </c>
      <c r="G94" s="668">
        <f>F94/F100</f>
        <v>8.639469589337663E-2</v>
      </c>
      <c r="H94" s="679">
        <v>64</v>
      </c>
      <c r="I94" s="669">
        <f>H94/H100</f>
        <v>5.2032520325203252E-2</v>
      </c>
    </row>
    <row r="95" spans="1:11">
      <c r="A95" s="680" t="s">
        <v>93</v>
      </c>
      <c r="B95" s="681" t="s">
        <v>114</v>
      </c>
      <c r="C95" s="670"/>
      <c r="D95" s="681">
        <v>53</v>
      </c>
      <c r="E95" s="670">
        <f>D95/D100</f>
        <v>4.1633935585231735E-2</v>
      </c>
      <c r="F95" s="681">
        <v>502</v>
      </c>
      <c r="G95" s="670">
        <f>F95/F100</f>
        <v>3.39625194506461E-2</v>
      </c>
      <c r="H95" s="681">
        <v>38</v>
      </c>
      <c r="I95" s="671">
        <f>H95/H100</f>
        <v>3.0894308943089432E-2</v>
      </c>
    </row>
    <row r="96" spans="1:11">
      <c r="A96" s="678" t="s">
        <v>94</v>
      </c>
      <c r="B96" s="679" t="s">
        <v>114</v>
      </c>
      <c r="C96" s="668"/>
      <c r="D96" s="679">
        <v>21</v>
      </c>
      <c r="E96" s="668">
        <f>D96/D100</f>
        <v>1.6496465043205028E-2</v>
      </c>
      <c r="F96" s="679">
        <v>237</v>
      </c>
      <c r="G96" s="668">
        <f>F96/F100</f>
        <v>1.6034097828293081E-2</v>
      </c>
      <c r="H96" s="679">
        <v>22</v>
      </c>
      <c r="I96" s="669">
        <f>H96/H100</f>
        <v>1.7886178861788619E-2</v>
      </c>
    </row>
    <row r="97" spans="1:15">
      <c r="A97" s="682" t="s">
        <v>95</v>
      </c>
      <c r="B97" s="681" t="s">
        <v>114</v>
      </c>
      <c r="C97" s="670"/>
      <c r="D97" s="681">
        <v>45</v>
      </c>
      <c r="E97" s="670">
        <f>D97/D100</f>
        <v>3.5349567949725061E-2</v>
      </c>
      <c r="F97" s="681">
        <v>530</v>
      </c>
      <c r="G97" s="670">
        <f>F97/F100</f>
        <v>3.585684324470604E-2</v>
      </c>
      <c r="H97" s="681">
        <v>35</v>
      </c>
      <c r="I97" s="671">
        <f>H97/H100</f>
        <v>2.8455284552845527E-2</v>
      </c>
    </row>
    <row r="98" spans="1:15">
      <c r="A98" s="683" t="s">
        <v>96</v>
      </c>
      <c r="B98" s="679">
        <v>25</v>
      </c>
      <c r="C98" s="668">
        <f>B98/B100</f>
        <v>0.12077294685990338</v>
      </c>
      <c r="D98" s="679">
        <v>122</v>
      </c>
      <c r="E98" s="668">
        <f>D98/D100</f>
        <v>9.5836606441476832E-2</v>
      </c>
      <c r="F98" s="679">
        <v>1425</v>
      </c>
      <c r="G98" s="668">
        <f>F98/F100</f>
        <v>9.640755023340776E-2</v>
      </c>
      <c r="H98" s="679">
        <v>143</v>
      </c>
      <c r="I98" s="669">
        <f>H98/H100</f>
        <v>0.11626016260162601</v>
      </c>
    </row>
    <row r="99" spans="1:15" ht="14.5" thickBot="1">
      <c r="A99" s="693" t="s">
        <v>97</v>
      </c>
      <c r="B99" s="685" t="s">
        <v>114</v>
      </c>
      <c r="C99" s="686"/>
      <c r="D99" s="685">
        <v>22</v>
      </c>
      <c r="E99" s="686">
        <f>D99/D100</f>
        <v>1.7282010997643361E-2</v>
      </c>
      <c r="F99" s="685">
        <v>292</v>
      </c>
      <c r="G99" s="686">
        <f>F99/F100</f>
        <v>1.9755090995196536E-2</v>
      </c>
      <c r="H99" s="685">
        <v>27</v>
      </c>
      <c r="I99" s="687">
        <f>H99/H100</f>
        <v>2.1951219512195121E-2</v>
      </c>
    </row>
    <row r="100" spans="1:15">
      <c r="A100" s="694" t="s">
        <v>115</v>
      </c>
      <c r="B100" s="688">
        <v>207</v>
      </c>
      <c r="C100" s="695"/>
      <c r="D100" s="690">
        <v>1273</v>
      </c>
      <c r="E100" s="696"/>
      <c r="F100" s="690">
        <v>14781</v>
      </c>
      <c r="G100" s="696"/>
      <c r="H100" s="690">
        <v>1230</v>
      </c>
      <c r="I100" s="692"/>
    </row>
    <row r="101" spans="1:15">
      <c r="A101" s="2680" t="s">
        <v>184</v>
      </c>
      <c r="B101" s="2681"/>
      <c r="C101" s="2681"/>
      <c r="D101" s="2681"/>
      <c r="E101" s="2681"/>
      <c r="F101" s="2681"/>
      <c r="G101" s="2681"/>
      <c r="H101" s="2681"/>
      <c r="I101" s="2682"/>
    </row>
    <row r="103" spans="1:15">
      <c r="A103" s="2464" t="s">
        <v>87</v>
      </c>
      <c r="B103" s="2464"/>
      <c r="C103" s="2464"/>
      <c r="D103" s="2464"/>
      <c r="E103" s="2464"/>
      <c r="F103" s="2464"/>
      <c r="G103" s="2464"/>
      <c r="H103" s="2464"/>
      <c r="I103" s="2464"/>
    </row>
    <row r="106" spans="1:15">
      <c r="A106" s="2606" t="s">
        <v>334</v>
      </c>
      <c r="B106" s="2606"/>
      <c r="C106" s="2606"/>
      <c r="D106" s="2606"/>
      <c r="E106" s="2606"/>
      <c r="F106" s="2606"/>
      <c r="G106" s="2606"/>
      <c r="H106" s="2606"/>
      <c r="I106" s="2606"/>
      <c r="J106" s="22"/>
      <c r="K106" s="697"/>
      <c r="L106" s="22"/>
      <c r="M106" s="22"/>
      <c r="N106" s="22"/>
      <c r="O106" s="22"/>
    </row>
    <row r="108" spans="1:15" ht="17.5">
      <c r="A108" s="2479" t="s">
        <v>119</v>
      </c>
      <c r="B108" s="2490" t="s">
        <v>330</v>
      </c>
      <c r="C108" s="2491"/>
      <c r="D108" s="2491"/>
      <c r="E108" s="2491"/>
      <c r="F108" s="2491"/>
      <c r="G108" s="2491"/>
      <c r="H108" s="2491"/>
      <c r="I108" s="2492"/>
      <c r="K108" s="29"/>
    </row>
    <row r="109" spans="1:15" ht="27.5">
      <c r="A109" s="2480"/>
      <c r="B109" s="2473" t="s">
        <v>324</v>
      </c>
      <c r="C109" s="2474"/>
      <c r="D109" s="2473" t="s">
        <v>325</v>
      </c>
      <c r="E109" s="2474"/>
      <c r="F109" s="2473" t="s">
        <v>326</v>
      </c>
      <c r="G109" s="2474"/>
      <c r="H109" s="2473" t="s">
        <v>327</v>
      </c>
      <c r="I109" s="2474"/>
      <c r="K109" s="49"/>
    </row>
    <row r="110" spans="1:15" s="405" customFormat="1" ht="17.5">
      <c r="A110" s="2481"/>
      <c r="B110" s="402" t="s">
        <v>112</v>
      </c>
      <c r="C110" s="47" t="s">
        <v>86</v>
      </c>
      <c r="D110" s="402" t="s">
        <v>112</v>
      </c>
      <c r="E110" s="47" t="s">
        <v>86</v>
      </c>
      <c r="F110" s="402" t="s">
        <v>112</v>
      </c>
      <c r="G110" s="47" t="s">
        <v>86</v>
      </c>
      <c r="H110" s="402" t="s">
        <v>112</v>
      </c>
      <c r="I110" s="654" t="s">
        <v>86</v>
      </c>
      <c r="K110" s="29"/>
    </row>
    <row r="111" spans="1:15">
      <c r="A111" s="678" t="s">
        <v>89</v>
      </c>
      <c r="B111" s="679">
        <v>52</v>
      </c>
      <c r="C111" s="668">
        <f>B111/B121</f>
        <v>0.20967741935483872</v>
      </c>
      <c r="D111" s="679">
        <v>192</v>
      </c>
      <c r="E111" s="668">
        <f>D111/D121</f>
        <v>0.15094339622641509</v>
      </c>
      <c r="F111" s="679">
        <v>3600</v>
      </c>
      <c r="G111" s="668">
        <f>F111/F121</f>
        <v>0.23540181782514877</v>
      </c>
      <c r="H111" s="679">
        <v>438</v>
      </c>
      <c r="I111" s="669">
        <f>H111/H121</f>
        <v>0.35960591133004927</v>
      </c>
    </row>
    <row r="112" spans="1:15">
      <c r="A112" s="680" t="s">
        <v>85</v>
      </c>
      <c r="B112" s="681">
        <v>58</v>
      </c>
      <c r="C112" s="670">
        <f>B112/B121</f>
        <v>0.23387096774193547</v>
      </c>
      <c r="D112" s="681">
        <v>321</v>
      </c>
      <c r="E112" s="670">
        <f>D112/D121</f>
        <v>0.25235849056603776</v>
      </c>
      <c r="F112" s="681">
        <v>3969</v>
      </c>
      <c r="G112" s="670">
        <f>F112/F121</f>
        <v>0.2595305041522265</v>
      </c>
      <c r="H112" s="681">
        <v>329</v>
      </c>
      <c r="I112" s="671">
        <f>H112/H121</f>
        <v>0.27011494252873564</v>
      </c>
    </row>
    <row r="113" spans="1:15">
      <c r="A113" s="678" t="s">
        <v>90</v>
      </c>
      <c r="B113" s="679">
        <v>10</v>
      </c>
      <c r="C113" s="668">
        <f>B113/B121</f>
        <v>4.0322580645161289E-2</v>
      </c>
      <c r="D113" s="679">
        <v>77</v>
      </c>
      <c r="E113" s="668">
        <f>D113/D121</f>
        <v>6.0534591194968554E-2</v>
      </c>
      <c r="F113" s="679">
        <v>813</v>
      </c>
      <c r="G113" s="668">
        <f>F113/F121</f>
        <v>5.3161577192179427E-2</v>
      </c>
      <c r="H113" s="679">
        <v>34</v>
      </c>
      <c r="I113" s="669">
        <f>H113/H121</f>
        <v>2.7914614121510674E-2</v>
      </c>
    </row>
    <row r="114" spans="1:15">
      <c r="A114" s="680" t="s">
        <v>91</v>
      </c>
      <c r="B114" s="681">
        <v>51</v>
      </c>
      <c r="C114" s="670">
        <f>B114/B121</f>
        <v>0.20564516129032259</v>
      </c>
      <c r="D114" s="681">
        <v>246</v>
      </c>
      <c r="E114" s="670">
        <f>D114/D121</f>
        <v>0.19339622641509435</v>
      </c>
      <c r="F114" s="681">
        <v>2544</v>
      </c>
      <c r="G114" s="670">
        <f>F114/F121</f>
        <v>0.16635061792977179</v>
      </c>
      <c r="H114" s="681">
        <v>107</v>
      </c>
      <c r="I114" s="671">
        <f>H114/H121</f>
        <v>8.7848932676518887E-2</v>
      </c>
    </row>
    <row r="115" spans="1:15">
      <c r="A115" s="678" t="s">
        <v>92</v>
      </c>
      <c r="B115" s="679">
        <v>18</v>
      </c>
      <c r="C115" s="668">
        <f>B115/B121</f>
        <v>7.2580645161290328E-2</v>
      </c>
      <c r="D115" s="679">
        <v>148</v>
      </c>
      <c r="E115" s="668">
        <f>D115/D121</f>
        <v>0.11635220125786164</v>
      </c>
      <c r="F115" s="679">
        <v>1299</v>
      </c>
      <c r="G115" s="668">
        <f>F115/F121</f>
        <v>8.4940822598574509E-2</v>
      </c>
      <c r="H115" s="679">
        <v>46</v>
      </c>
      <c r="I115" s="669">
        <f>H115/H121</f>
        <v>3.7766830870279149E-2</v>
      </c>
    </row>
    <row r="116" spans="1:15">
      <c r="A116" s="680" t="s">
        <v>93</v>
      </c>
      <c r="B116" s="681">
        <v>10</v>
      </c>
      <c r="C116" s="670">
        <f>B116/B121</f>
        <v>4.0322580645161289E-2</v>
      </c>
      <c r="D116" s="681">
        <v>84</v>
      </c>
      <c r="E116" s="670">
        <f>D116/D121</f>
        <v>6.6037735849056603E-2</v>
      </c>
      <c r="F116" s="681">
        <v>562</v>
      </c>
      <c r="G116" s="670">
        <f>F116/F121</f>
        <v>3.6748839338259336E-2</v>
      </c>
      <c r="H116" s="681">
        <v>41</v>
      </c>
      <c r="I116" s="671">
        <f>H116/H121</f>
        <v>3.3661740558292283E-2</v>
      </c>
    </row>
    <row r="117" spans="1:15">
      <c r="A117" s="678" t="s">
        <v>94</v>
      </c>
      <c r="B117" s="679" t="s">
        <v>114</v>
      </c>
      <c r="C117" s="668"/>
      <c r="D117" s="679">
        <v>19</v>
      </c>
      <c r="E117" s="668">
        <f>D117/D121</f>
        <v>1.4937106918238994E-2</v>
      </c>
      <c r="F117" s="679">
        <v>228</v>
      </c>
      <c r="G117" s="668">
        <f>F117/F121</f>
        <v>1.4908781795592754E-2</v>
      </c>
      <c r="H117" s="679">
        <v>29</v>
      </c>
      <c r="I117" s="669">
        <f>H117/H121</f>
        <v>2.3809523809523808E-2</v>
      </c>
    </row>
    <row r="118" spans="1:15">
      <c r="A118" s="682" t="s">
        <v>95</v>
      </c>
      <c r="B118" s="681">
        <v>14</v>
      </c>
      <c r="C118" s="670">
        <f>B118/B121</f>
        <v>5.6451612903225805E-2</v>
      </c>
      <c r="D118" s="681">
        <v>44</v>
      </c>
      <c r="E118" s="670">
        <f>D118/D121</f>
        <v>3.4591194968553458E-2</v>
      </c>
      <c r="F118" s="681">
        <v>530</v>
      </c>
      <c r="G118" s="670">
        <f>F118/F121</f>
        <v>3.4656378735369121E-2</v>
      </c>
      <c r="H118" s="681">
        <v>21</v>
      </c>
      <c r="I118" s="671">
        <f>H118/H121</f>
        <v>1.7241379310344827E-2</v>
      </c>
    </row>
    <row r="119" spans="1:15">
      <c r="A119" s="683" t="s">
        <v>96</v>
      </c>
      <c r="B119" s="679">
        <v>26</v>
      </c>
      <c r="C119" s="668">
        <f>B119/B121</f>
        <v>0.10483870967741936</v>
      </c>
      <c r="D119" s="679">
        <v>115</v>
      </c>
      <c r="E119" s="668">
        <f>D119/D121</f>
        <v>9.0408805031446535E-2</v>
      </c>
      <c r="F119" s="679">
        <v>1473</v>
      </c>
      <c r="G119" s="668">
        <f>F119/F121</f>
        <v>9.6318577126790039E-2</v>
      </c>
      <c r="H119" s="679">
        <v>139</v>
      </c>
      <c r="I119" s="669">
        <f>H119/H121</f>
        <v>0.11412151067323481</v>
      </c>
    </row>
    <row r="120" spans="1:15" ht="14.5" thickBot="1">
      <c r="A120" s="693" t="s">
        <v>97</v>
      </c>
      <c r="B120" s="685" t="s">
        <v>114</v>
      </c>
      <c r="C120" s="686"/>
      <c r="D120" s="685">
        <v>24</v>
      </c>
      <c r="E120" s="686">
        <f>D120/D121</f>
        <v>1.8867924528301886E-2</v>
      </c>
      <c r="F120" s="685">
        <v>257</v>
      </c>
      <c r="G120" s="686">
        <f>F120/F121</f>
        <v>1.6805074216962007E-2</v>
      </c>
      <c r="H120" s="685">
        <v>33</v>
      </c>
      <c r="I120" s="687">
        <f>H120/H121</f>
        <v>2.7093596059113302E-2</v>
      </c>
    </row>
    <row r="121" spans="1:15">
      <c r="A121" s="694" t="s">
        <v>115</v>
      </c>
      <c r="B121" s="688">
        <v>248</v>
      </c>
      <c r="C121" s="695"/>
      <c r="D121" s="690">
        <v>1272</v>
      </c>
      <c r="E121" s="696"/>
      <c r="F121" s="690">
        <v>15293</v>
      </c>
      <c r="G121" s="696"/>
      <c r="H121" s="690">
        <v>1218</v>
      </c>
      <c r="I121" s="692"/>
    </row>
    <row r="122" spans="1:15">
      <c r="A122" s="2680" t="s">
        <v>184</v>
      </c>
      <c r="B122" s="2681"/>
      <c r="C122" s="2681"/>
      <c r="D122" s="2681"/>
      <c r="E122" s="2681"/>
      <c r="F122" s="2681"/>
      <c r="G122" s="2681"/>
      <c r="H122" s="2681"/>
      <c r="I122" s="2605"/>
    </row>
    <row r="124" spans="1:15">
      <c r="A124" s="2464" t="s">
        <v>87</v>
      </c>
      <c r="B124" s="2464"/>
      <c r="C124" s="2464"/>
      <c r="D124" s="2464"/>
      <c r="E124" s="2464"/>
      <c r="F124" s="2464"/>
      <c r="G124" s="2464"/>
      <c r="H124" s="2464"/>
      <c r="I124" s="2464"/>
      <c r="J124" s="217"/>
      <c r="K124" s="698"/>
      <c r="L124" s="217"/>
      <c r="M124" s="217"/>
      <c r="N124" s="217"/>
      <c r="O124" s="217"/>
    </row>
    <row r="127" spans="1:15">
      <c r="A127" s="2606" t="s">
        <v>335</v>
      </c>
      <c r="B127" s="2606"/>
      <c r="C127" s="2606"/>
      <c r="D127" s="2606"/>
      <c r="E127" s="2606"/>
      <c r="F127" s="2606"/>
      <c r="G127" s="2606"/>
      <c r="H127" s="2606"/>
      <c r="I127" s="2606"/>
      <c r="J127" s="22"/>
      <c r="K127" s="697"/>
      <c r="L127" s="22"/>
      <c r="M127" s="22"/>
      <c r="N127" s="22"/>
      <c r="O127" s="22"/>
    </row>
    <row r="129" spans="1:11" ht="17.5">
      <c r="A129" s="2479" t="s">
        <v>119</v>
      </c>
      <c r="B129" s="2490" t="s">
        <v>330</v>
      </c>
      <c r="C129" s="2491"/>
      <c r="D129" s="2491"/>
      <c r="E129" s="2491"/>
      <c r="F129" s="2491"/>
      <c r="G129" s="2491"/>
      <c r="H129" s="2491"/>
      <c r="I129" s="2492"/>
      <c r="K129" s="29"/>
    </row>
    <row r="130" spans="1:11" ht="27.5">
      <c r="A130" s="2480"/>
      <c r="B130" s="2473" t="s">
        <v>324</v>
      </c>
      <c r="C130" s="2474"/>
      <c r="D130" s="2473" t="s">
        <v>325</v>
      </c>
      <c r="E130" s="2474"/>
      <c r="F130" s="2473" t="s">
        <v>326</v>
      </c>
      <c r="G130" s="2474"/>
      <c r="H130" s="2473" t="s">
        <v>327</v>
      </c>
      <c r="I130" s="2474"/>
      <c r="K130" s="49"/>
    </row>
    <row r="131" spans="1:11" s="405" customFormat="1" ht="17.5">
      <c r="A131" s="2481"/>
      <c r="B131" s="402" t="s">
        <v>112</v>
      </c>
      <c r="C131" s="47" t="s">
        <v>86</v>
      </c>
      <c r="D131" s="402" t="s">
        <v>112</v>
      </c>
      <c r="E131" s="47" t="s">
        <v>86</v>
      </c>
      <c r="F131" s="402" t="s">
        <v>112</v>
      </c>
      <c r="G131" s="47" t="s">
        <v>86</v>
      </c>
      <c r="H131" s="402" t="s">
        <v>112</v>
      </c>
      <c r="I131" s="654" t="s">
        <v>86</v>
      </c>
      <c r="K131" s="29"/>
    </row>
    <row r="132" spans="1:11">
      <c r="A132" s="678" t="s">
        <v>89</v>
      </c>
      <c r="B132" s="699">
        <v>26</v>
      </c>
      <c r="C132" s="668">
        <f>B132/B142</f>
        <v>0.11353711790393013</v>
      </c>
      <c r="D132" s="699">
        <v>206</v>
      </c>
      <c r="E132" s="668">
        <f>D132/D142</f>
        <v>0.16006216006216006</v>
      </c>
      <c r="F132" s="699">
        <v>3787</v>
      </c>
      <c r="G132" s="668">
        <f>F132/F142</f>
        <v>0.24305243565881524</v>
      </c>
      <c r="H132" s="699">
        <v>442</v>
      </c>
      <c r="I132" s="669">
        <f>H132/H142</f>
        <v>0.33766233766233766</v>
      </c>
    </row>
    <row r="133" spans="1:11">
      <c r="A133" s="680" t="s">
        <v>85</v>
      </c>
      <c r="B133" s="700">
        <v>76</v>
      </c>
      <c r="C133" s="670">
        <f>B133/B142</f>
        <v>0.33187772925764192</v>
      </c>
      <c r="D133" s="700">
        <v>339</v>
      </c>
      <c r="E133" s="670">
        <f>D133/D142</f>
        <v>0.26340326340326342</v>
      </c>
      <c r="F133" s="700">
        <v>4022</v>
      </c>
      <c r="G133" s="670">
        <f>F133/F142</f>
        <v>0.25813490790064825</v>
      </c>
      <c r="H133" s="700">
        <v>374</v>
      </c>
      <c r="I133" s="671">
        <f>H133/H142</f>
        <v>0.2857142857142857</v>
      </c>
    </row>
    <row r="134" spans="1:11">
      <c r="A134" s="678" t="s">
        <v>90</v>
      </c>
      <c r="B134" s="699" t="s">
        <v>114</v>
      </c>
      <c r="C134" s="668"/>
      <c r="D134" s="699">
        <v>81</v>
      </c>
      <c r="E134" s="668">
        <f>D134/D142</f>
        <v>6.2937062937062943E-2</v>
      </c>
      <c r="F134" s="699">
        <v>814</v>
      </c>
      <c r="G134" s="668">
        <f>F134/F142</f>
        <v>5.2243116616391756E-2</v>
      </c>
      <c r="H134" s="699">
        <v>27</v>
      </c>
      <c r="I134" s="669">
        <f>H134/H142</f>
        <v>2.0626432391138275E-2</v>
      </c>
    </row>
    <row r="135" spans="1:11">
      <c r="A135" s="680" t="s">
        <v>91</v>
      </c>
      <c r="B135" s="700">
        <v>59</v>
      </c>
      <c r="C135" s="670">
        <f>B135/B142</f>
        <v>0.2576419213973799</v>
      </c>
      <c r="D135" s="700">
        <v>270</v>
      </c>
      <c r="E135" s="670">
        <f>D135/D142</f>
        <v>0.20979020979020979</v>
      </c>
      <c r="F135" s="700">
        <v>2611</v>
      </c>
      <c r="G135" s="670">
        <f>F135/F142</f>
        <v>0.16757589371670625</v>
      </c>
      <c r="H135" s="700">
        <v>130</v>
      </c>
      <c r="I135" s="671">
        <f>H135/H142</f>
        <v>9.9312452253628725E-2</v>
      </c>
    </row>
    <row r="136" spans="1:11">
      <c r="A136" s="678" t="s">
        <v>92</v>
      </c>
      <c r="B136" s="699" t="s">
        <v>114</v>
      </c>
      <c r="C136" s="668"/>
      <c r="D136" s="699">
        <v>140</v>
      </c>
      <c r="E136" s="668">
        <f>D136/D142</f>
        <v>0.10878010878010878</v>
      </c>
      <c r="F136" s="699">
        <v>1380</v>
      </c>
      <c r="G136" s="668">
        <f>F136/F142</f>
        <v>8.856941146267891E-2</v>
      </c>
      <c r="H136" s="699">
        <v>61</v>
      </c>
      <c r="I136" s="669">
        <f>H136/H142</f>
        <v>4.660045836516425E-2</v>
      </c>
    </row>
    <row r="137" spans="1:11">
      <c r="A137" s="680" t="s">
        <v>93</v>
      </c>
      <c r="B137" s="700">
        <v>13</v>
      </c>
      <c r="C137" s="670">
        <f>B137/B142</f>
        <v>5.6768558951965066E-2</v>
      </c>
      <c r="D137" s="700">
        <v>53</v>
      </c>
      <c r="E137" s="670">
        <f>D137/D142</f>
        <v>4.1181041181041184E-2</v>
      </c>
      <c r="F137" s="700">
        <v>515</v>
      </c>
      <c r="G137" s="670">
        <f>F137/F142</f>
        <v>3.3053077466144665E-2</v>
      </c>
      <c r="H137" s="700">
        <v>28</v>
      </c>
      <c r="I137" s="671">
        <f>H137/H142</f>
        <v>2.1390374331550801E-2</v>
      </c>
    </row>
    <row r="138" spans="1:11">
      <c r="A138" s="678" t="s">
        <v>94</v>
      </c>
      <c r="B138" s="699" t="s">
        <v>114</v>
      </c>
      <c r="C138" s="668"/>
      <c r="D138" s="699">
        <v>17</v>
      </c>
      <c r="E138" s="668">
        <f>D138/D142</f>
        <v>1.320901320901321E-2</v>
      </c>
      <c r="F138" s="699">
        <v>233</v>
      </c>
      <c r="G138" s="668">
        <f>F138/F142</f>
        <v>1.4954110775945061E-2</v>
      </c>
      <c r="H138" s="699">
        <v>32</v>
      </c>
      <c r="I138" s="669">
        <f>H138/H142</f>
        <v>2.4446142093200916E-2</v>
      </c>
    </row>
    <row r="139" spans="1:11">
      <c r="A139" s="682" t="s">
        <v>95</v>
      </c>
      <c r="B139" s="700" t="s">
        <v>114</v>
      </c>
      <c r="C139" s="670"/>
      <c r="D139" s="700">
        <v>40</v>
      </c>
      <c r="E139" s="670">
        <f>D139/D142</f>
        <v>3.108003108003108E-2</v>
      </c>
      <c r="F139" s="700">
        <v>593</v>
      </c>
      <c r="G139" s="670">
        <f>F139/F142</f>
        <v>3.8059174635774337E-2</v>
      </c>
      <c r="H139" s="700">
        <v>29</v>
      </c>
      <c r="I139" s="671">
        <f>H139/H142</f>
        <v>2.2154316271963331E-2</v>
      </c>
    </row>
    <row r="140" spans="1:11">
      <c r="A140" s="683" t="s">
        <v>96</v>
      </c>
      <c r="B140" s="699">
        <v>23</v>
      </c>
      <c r="C140" s="668">
        <f>B140/B142</f>
        <v>0.10043668122270742</v>
      </c>
      <c r="D140" s="699">
        <v>119</v>
      </c>
      <c r="E140" s="668">
        <f>D140/D142</f>
        <v>9.2463092463092464E-2</v>
      </c>
      <c r="F140" s="699">
        <v>1378</v>
      </c>
      <c r="G140" s="668">
        <f>F140/F142</f>
        <v>8.8441049996790963E-2</v>
      </c>
      <c r="H140" s="699">
        <v>161</v>
      </c>
      <c r="I140" s="669">
        <f>H140/H142</f>
        <v>0.12299465240641712</v>
      </c>
    </row>
    <row r="141" spans="1:11" ht="14.5" thickBot="1">
      <c r="A141" s="693" t="s">
        <v>97</v>
      </c>
      <c r="B141" s="701" t="s">
        <v>114</v>
      </c>
      <c r="C141" s="686"/>
      <c r="D141" s="701">
        <v>19</v>
      </c>
      <c r="E141" s="686">
        <f>D141/D142</f>
        <v>1.4763014763014764E-2</v>
      </c>
      <c r="F141" s="701">
        <v>231</v>
      </c>
      <c r="G141" s="686">
        <f>F141/F142</f>
        <v>1.4825749310057122E-2</v>
      </c>
      <c r="H141" s="701">
        <v>24</v>
      </c>
      <c r="I141" s="687">
        <f>H141/H142</f>
        <v>1.8334606569900689E-2</v>
      </c>
    </row>
    <row r="142" spans="1:11">
      <c r="A142" s="694" t="s">
        <v>115</v>
      </c>
      <c r="B142" s="688">
        <v>229</v>
      </c>
      <c r="C142" s="695"/>
      <c r="D142" s="690">
        <v>1287</v>
      </c>
      <c r="E142" s="696"/>
      <c r="F142" s="690">
        <v>15581</v>
      </c>
      <c r="G142" s="696"/>
      <c r="H142" s="690">
        <v>1309</v>
      </c>
      <c r="I142" s="702"/>
    </row>
    <row r="143" spans="1:11">
      <c r="A143" s="2680" t="s">
        <v>184</v>
      </c>
      <c r="B143" s="2681"/>
      <c r="C143" s="2681"/>
      <c r="D143" s="2681"/>
      <c r="E143" s="2681"/>
      <c r="F143" s="2681"/>
      <c r="G143" s="2681"/>
      <c r="H143" s="2681"/>
      <c r="I143" s="2605"/>
    </row>
    <row r="145" spans="1:15">
      <c r="A145" s="2464" t="s">
        <v>87</v>
      </c>
      <c r="B145" s="2464"/>
      <c r="C145" s="2464"/>
      <c r="D145" s="2464"/>
      <c r="E145" s="2464"/>
      <c r="F145" s="2464"/>
      <c r="G145" s="2464"/>
      <c r="H145" s="2464"/>
      <c r="I145" s="2464"/>
      <c r="J145" s="217"/>
      <c r="K145" s="698"/>
      <c r="L145" s="217"/>
      <c r="M145" s="217"/>
      <c r="N145" s="217"/>
      <c r="O145" s="217"/>
    </row>
    <row r="148" spans="1:15">
      <c r="A148" s="2606" t="s">
        <v>336</v>
      </c>
      <c r="B148" s="2606"/>
      <c r="C148" s="2606"/>
      <c r="D148" s="2606"/>
      <c r="E148" s="2606"/>
      <c r="F148" s="2606"/>
      <c r="G148" s="2606"/>
      <c r="H148" s="2606"/>
      <c r="I148" s="2606"/>
      <c r="J148" s="22"/>
      <c r="K148" s="697"/>
      <c r="L148" s="22"/>
      <c r="M148" s="22"/>
      <c r="N148" s="22"/>
      <c r="O148" s="22"/>
    </row>
    <row r="150" spans="1:15" ht="17.5">
      <c r="A150" s="2479" t="s">
        <v>119</v>
      </c>
      <c r="B150" s="2490" t="s">
        <v>330</v>
      </c>
      <c r="C150" s="2491"/>
      <c r="D150" s="2491"/>
      <c r="E150" s="2491"/>
      <c r="F150" s="2491"/>
      <c r="G150" s="2491"/>
      <c r="H150" s="2491"/>
      <c r="I150" s="2492"/>
      <c r="K150" s="29"/>
    </row>
    <row r="151" spans="1:15" ht="27.5">
      <c r="A151" s="2480"/>
      <c r="B151" s="2473" t="s">
        <v>324</v>
      </c>
      <c r="C151" s="2474"/>
      <c r="D151" s="2473" t="s">
        <v>325</v>
      </c>
      <c r="E151" s="2474"/>
      <c r="F151" s="2473" t="s">
        <v>326</v>
      </c>
      <c r="G151" s="2474"/>
      <c r="H151" s="2473" t="s">
        <v>327</v>
      </c>
      <c r="I151" s="2474"/>
      <c r="K151" s="49"/>
    </row>
    <row r="152" spans="1:15" s="405" customFormat="1" ht="17.5">
      <c r="A152" s="2481"/>
      <c r="B152" s="402" t="s">
        <v>112</v>
      </c>
      <c r="C152" s="47" t="s">
        <v>86</v>
      </c>
      <c r="D152" s="402" t="s">
        <v>112</v>
      </c>
      <c r="E152" s="47" t="s">
        <v>86</v>
      </c>
      <c r="F152" s="402" t="s">
        <v>112</v>
      </c>
      <c r="G152" s="47" t="s">
        <v>86</v>
      </c>
      <c r="H152" s="402" t="s">
        <v>112</v>
      </c>
      <c r="I152" s="654" t="s">
        <v>86</v>
      </c>
      <c r="K152" s="29"/>
    </row>
    <row r="153" spans="1:15">
      <c r="A153" s="678" t="s">
        <v>89</v>
      </c>
      <c r="B153" s="679">
        <v>28</v>
      </c>
      <c r="C153" s="668">
        <f>B153/B163</f>
        <v>0.12444444444444444</v>
      </c>
      <c r="D153" s="679">
        <v>211</v>
      </c>
      <c r="E153" s="668">
        <f>D153/D163</f>
        <v>0.17280917280917282</v>
      </c>
      <c r="F153" s="679">
        <v>3776</v>
      </c>
      <c r="G153" s="668">
        <f>F153/F163</f>
        <v>0.23901759716419799</v>
      </c>
      <c r="H153" s="679">
        <v>440</v>
      </c>
      <c r="I153" s="669">
        <f>H153/H163</f>
        <v>0.33976833976833976</v>
      </c>
    </row>
    <row r="154" spans="1:15">
      <c r="A154" s="680" t="s">
        <v>85</v>
      </c>
      <c r="B154" s="681">
        <v>70</v>
      </c>
      <c r="C154" s="670">
        <f>B154/B163</f>
        <v>0.31111111111111112</v>
      </c>
      <c r="D154" s="681">
        <v>333</v>
      </c>
      <c r="E154" s="670">
        <f>D154/D163</f>
        <v>0.27272727272727271</v>
      </c>
      <c r="F154" s="681">
        <v>3997</v>
      </c>
      <c r="G154" s="670">
        <f>F154/F163</f>
        <v>0.25300670971008987</v>
      </c>
      <c r="H154" s="681">
        <v>340</v>
      </c>
      <c r="I154" s="671">
        <f>H154/H163</f>
        <v>0.26254826254826252</v>
      </c>
    </row>
    <row r="155" spans="1:15">
      <c r="A155" s="678" t="s">
        <v>90</v>
      </c>
      <c r="B155" s="679">
        <v>12</v>
      </c>
      <c r="C155" s="668">
        <f>B155/B163</f>
        <v>5.3333333333333337E-2</v>
      </c>
      <c r="D155" s="679">
        <v>52</v>
      </c>
      <c r="E155" s="668">
        <f>D155/D163</f>
        <v>4.2588042588042586E-2</v>
      </c>
      <c r="F155" s="679">
        <v>741</v>
      </c>
      <c r="G155" s="668">
        <f>F155/F163</f>
        <v>4.6904671477402203E-2</v>
      </c>
      <c r="H155" s="679">
        <v>50</v>
      </c>
      <c r="I155" s="669">
        <f>H155/H163</f>
        <v>3.8610038610038609E-2</v>
      </c>
    </row>
    <row r="156" spans="1:15">
      <c r="A156" s="680" t="s">
        <v>91</v>
      </c>
      <c r="B156" s="681">
        <v>51</v>
      </c>
      <c r="C156" s="670">
        <f>B156/B163</f>
        <v>0.22666666666666666</v>
      </c>
      <c r="D156" s="681">
        <v>275</v>
      </c>
      <c r="E156" s="670">
        <f>D156/D163</f>
        <v>0.22522522522522523</v>
      </c>
      <c r="F156" s="681">
        <v>2722</v>
      </c>
      <c r="G156" s="670">
        <f>F156/F163</f>
        <v>0.17230029117609824</v>
      </c>
      <c r="H156" s="681">
        <v>102</v>
      </c>
      <c r="I156" s="671">
        <f>H156/H163</f>
        <v>7.8764478764478771E-2</v>
      </c>
    </row>
    <row r="157" spans="1:15">
      <c r="A157" s="678" t="s">
        <v>92</v>
      </c>
      <c r="B157" s="679">
        <v>14</v>
      </c>
      <c r="C157" s="668">
        <f>B157/B163</f>
        <v>6.222222222222222E-2</v>
      </c>
      <c r="D157" s="679">
        <v>113</v>
      </c>
      <c r="E157" s="668">
        <f>D157/D163</f>
        <v>9.2547092547092549E-2</v>
      </c>
      <c r="F157" s="679">
        <v>1442</v>
      </c>
      <c r="G157" s="668">
        <f>F157/F163</f>
        <v>9.1277376883149769E-2</v>
      </c>
      <c r="H157" s="679">
        <v>62</v>
      </c>
      <c r="I157" s="669">
        <f>H157/H163</f>
        <v>4.7876447876447875E-2</v>
      </c>
    </row>
    <row r="158" spans="1:15">
      <c r="A158" s="680" t="s">
        <v>93</v>
      </c>
      <c r="B158" s="681">
        <v>14</v>
      </c>
      <c r="C158" s="670">
        <f>B158/B163</f>
        <v>6.222222222222222E-2</v>
      </c>
      <c r="D158" s="681">
        <v>47</v>
      </c>
      <c r="E158" s="670">
        <f>D158/D163</f>
        <v>3.8493038493038492E-2</v>
      </c>
      <c r="F158" s="681">
        <v>508</v>
      </c>
      <c r="G158" s="670">
        <f>F158/F163</f>
        <v>3.2155969110013928E-2</v>
      </c>
      <c r="H158" s="681">
        <v>32</v>
      </c>
      <c r="I158" s="671">
        <f>H158/H163</f>
        <v>2.471042471042471E-2</v>
      </c>
    </row>
    <row r="159" spans="1:15">
      <c r="A159" s="678" t="s">
        <v>94</v>
      </c>
      <c r="B159" s="679" t="s">
        <v>114</v>
      </c>
      <c r="C159" s="668"/>
      <c r="D159" s="679">
        <v>15</v>
      </c>
      <c r="E159" s="668">
        <f>D159/D163</f>
        <v>1.2285012285012284E-2</v>
      </c>
      <c r="F159" s="679">
        <v>197</v>
      </c>
      <c r="G159" s="668">
        <f>F159/F163</f>
        <v>1.2469932902899101E-2</v>
      </c>
      <c r="H159" s="679">
        <v>25</v>
      </c>
      <c r="I159" s="669">
        <f>H159/H163</f>
        <v>1.9305019305019305E-2</v>
      </c>
    </row>
    <row r="160" spans="1:15">
      <c r="A160" s="682" t="s">
        <v>95</v>
      </c>
      <c r="B160" s="681" t="s">
        <v>114</v>
      </c>
      <c r="C160" s="670"/>
      <c r="D160" s="681">
        <v>41</v>
      </c>
      <c r="E160" s="670">
        <f>D160/D163</f>
        <v>3.3579033579033579E-2</v>
      </c>
      <c r="F160" s="681">
        <v>570</v>
      </c>
      <c r="G160" s="670">
        <f>F160/F163</f>
        <v>3.6080516521078618E-2</v>
      </c>
      <c r="H160" s="681">
        <v>31</v>
      </c>
      <c r="I160" s="671">
        <f>H160/H163</f>
        <v>2.3938223938223938E-2</v>
      </c>
    </row>
    <row r="161" spans="1:15">
      <c r="A161" s="683" t="s">
        <v>96</v>
      </c>
      <c r="B161" s="679">
        <v>18</v>
      </c>
      <c r="C161" s="668">
        <f>B161/B163</f>
        <v>0.08</v>
      </c>
      <c r="D161" s="679">
        <v>96</v>
      </c>
      <c r="E161" s="668">
        <f>D161/D163</f>
        <v>7.8624078624078622E-2</v>
      </c>
      <c r="F161" s="679">
        <v>1504</v>
      </c>
      <c r="G161" s="668">
        <f>F161/F163</f>
        <v>9.5201924294214452E-2</v>
      </c>
      <c r="H161" s="679">
        <v>178</v>
      </c>
      <c r="I161" s="669">
        <f>H161/H163</f>
        <v>0.13745173745173744</v>
      </c>
    </row>
    <row r="162" spans="1:15" ht="14.5" thickBot="1">
      <c r="A162" s="693" t="s">
        <v>97</v>
      </c>
      <c r="B162" s="685" t="s">
        <v>114</v>
      </c>
      <c r="C162" s="686"/>
      <c r="D162" s="685">
        <v>32</v>
      </c>
      <c r="E162" s="686">
        <f>D162/D163</f>
        <v>2.620802620802621E-2</v>
      </c>
      <c r="F162" s="685">
        <v>301</v>
      </c>
      <c r="G162" s="686">
        <f>F162/F163</f>
        <v>1.9053044689201163E-2</v>
      </c>
      <c r="H162" s="685">
        <v>32</v>
      </c>
      <c r="I162" s="687">
        <f>H162/H163</f>
        <v>2.471042471042471E-2</v>
      </c>
    </row>
    <row r="163" spans="1:15">
      <c r="A163" s="694" t="s">
        <v>115</v>
      </c>
      <c r="B163" s="688">
        <v>225</v>
      </c>
      <c r="C163" s="695"/>
      <c r="D163" s="690">
        <v>1221</v>
      </c>
      <c r="E163" s="696"/>
      <c r="F163" s="690">
        <v>15798</v>
      </c>
      <c r="G163" s="696"/>
      <c r="H163" s="690">
        <v>1295</v>
      </c>
      <c r="I163" s="692"/>
    </row>
    <row r="164" spans="1:15">
      <c r="A164" s="2680" t="s">
        <v>184</v>
      </c>
      <c r="B164" s="2681"/>
      <c r="C164" s="2681"/>
      <c r="D164" s="2681"/>
      <c r="E164" s="2681"/>
      <c r="F164" s="2681"/>
      <c r="G164" s="2681"/>
      <c r="H164" s="2681"/>
      <c r="I164" s="2605"/>
    </row>
    <row r="166" spans="1:15">
      <c r="A166" s="2464" t="s">
        <v>87</v>
      </c>
      <c r="B166" s="2464"/>
      <c r="C166" s="2464"/>
      <c r="D166" s="2464"/>
      <c r="E166" s="2464"/>
      <c r="F166" s="2464"/>
      <c r="G166" s="2464"/>
      <c r="H166" s="2464"/>
      <c r="I166" s="2464"/>
      <c r="J166" s="217"/>
      <c r="K166" s="698"/>
      <c r="L166" s="217"/>
      <c r="M166" s="217"/>
      <c r="N166" s="217"/>
      <c r="O166" s="217"/>
    </row>
    <row r="169" spans="1:15">
      <c r="A169" s="2606" t="s">
        <v>337</v>
      </c>
      <c r="B169" s="2606"/>
      <c r="C169" s="2606"/>
      <c r="D169" s="2606"/>
      <c r="E169" s="2606"/>
      <c r="F169" s="2606"/>
      <c r="G169" s="2606"/>
      <c r="H169" s="2606"/>
      <c r="I169" s="2606"/>
      <c r="J169" s="22"/>
      <c r="K169" s="697"/>
      <c r="L169" s="22"/>
      <c r="M169" s="22"/>
      <c r="N169" s="22"/>
      <c r="O169" s="22"/>
    </row>
    <row r="171" spans="1:15" ht="17.5">
      <c r="A171" s="2479" t="s">
        <v>119</v>
      </c>
      <c r="B171" s="2490" t="s">
        <v>330</v>
      </c>
      <c r="C171" s="2491"/>
      <c r="D171" s="2491"/>
      <c r="E171" s="2491"/>
      <c r="F171" s="2491"/>
      <c r="G171" s="2491"/>
      <c r="H171" s="2491"/>
      <c r="I171" s="2492"/>
      <c r="K171" s="29"/>
    </row>
    <row r="172" spans="1:15" ht="27.5">
      <c r="A172" s="2480"/>
      <c r="B172" s="2473" t="s">
        <v>324</v>
      </c>
      <c r="C172" s="2474"/>
      <c r="D172" s="2473" t="s">
        <v>325</v>
      </c>
      <c r="E172" s="2474"/>
      <c r="F172" s="2473" t="s">
        <v>326</v>
      </c>
      <c r="G172" s="2474"/>
      <c r="H172" s="2473" t="s">
        <v>327</v>
      </c>
      <c r="I172" s="2474"/>
      <c r="K172" s="49"/>
    </row>
    <row r="173" spans="1:15" s="405" customFormat="1" ht="17.5">
      <c r="A173" s="2481"/>
      <c r="B173" s="653" t="s">
        <v>112</v>
      </c>
      <c r="C173" s="654" t="s">
        <v>86</v>
      </c>
      <c r="D173" s="653" t="s">
        <v>112</v>
      </c>
      <c r="E173" s="654" t="s">
        <v>86</v>
      </c>
      <c r="F173" s="653" t="s">
        <v>112</v>
      </c>
      <c r="G173" s="654" t="s">
        <v>86</v>
      </c>
      <c r="H173" s="653" t="s">
        <v>112</v>
      </c>
      <c r="I173" s="654" t="s">
        <v>86</v>
      </c>
      <c r="K173" s="29"/>
    </row>
    <row r="174" spans="1:15">
      <c r="A174" s="678" t="s">
        <v>89</v>
      </c>
      <c r="B174" s="679">
        <v>46</v>
      </c>
      <c r="C174" s="703">
        <f>B174/B184</f>
        <v>0.1908713692946058</v>
      </c>
      <c r="D174" s="679">
        <v>223</v>
      </c>
      <c r="E174" s="703">
        <f>D174/D184</f>
        <v>0.17114351496546432</v>
      </c>
      <c r="F174" s="679">
        <v>3754</v>
      </c>
      <c r="G174" s="703">
        <f>F174/F184</f>
        <v>0.23459567554055744</v>
      </c>
      <c r="H174" s="679">
        <v>488</v>
      </c>
      <c r="I174" s="669">
        <f>H174/H184</f>
        <v>0.35082674335010783</v>
      </c>
    </row>
    <row r="175" spans="1:15">
      <c r="A175" s="680" t="s">
        <v>85</v>
      </c>
      <c r="B175" s="681">
        <v>76</v>
      </c>
      <c r="C175" s="704">
        <f>B175/B184</f>
        <v>0.31535269709543567</v>
      </c>
      <c r="D175" s="681">
        <v>335</v>
      </c>
      <c r="E175" s="704">
        <f>D175/D184</f>
        <v>0.25709900230237914</v>
      </c>
      <c r="F175" s="681">
        <v>4258</v>
      </c>
      <c r="G175" s="704">
        <f>F175/F184</f>
        <v>0.26609173853268342</v>
      </c>
      <c r="H175" s="681">
        <v>387</v>
      </c>
      <c r="I175" s="671">
        <f>H175/H184</f>
        <v>0.27821710999281091</v>
      </c>
    </row>
    <row r="176" spans="1:15">
      <c r="A176" s="678" t="s">
        <v>90</v>
      </c>
      <c r="B176" s="679">
        <v>10</v>
      </c>
      <c r="C176" s="703">
        <f>B176/B184</f>
        <v>4.1493775933609957E-2</v>
      </c>
      <c r="D176" s="679">
        <v>62</v>
      </c>
      <c r="E176" s="703">
        <f>D176/D184</f>
        <v>4.7582501918649274E-2</v>
      </c>
      <c r="F176" s="679">
        <v>734</v>
      </c>
      <c r="G176" s="703">
        <f>F176/F184</f>
        <v>4.5869266341707286E-2</v>
      </c>
      <c r="H176" s="679">
        <v>40</v>
      </c>
      <c r="I176" s="669">
        <f>H176/H184</f>
        <v>2.8756290438533429E-2</v>
      </c>
    </row>
    <row r="177" spans="1:15">
      <c r="A177" s="680" t="s">
        <v>91</v>
      </c>
      <c r="B177" s="681">
        <v>45</v>
      </c>
      <c r="C177" s="704">
        <f>B177/B184</f>
        <v>0.18672199170124482</v>
      </c>
      <c r="D177" s="681">
        <v>300</v>
      </c>
      <c r="E177" s="704">
        <f>D177/D184</f>
        <v>0.23023791250959325</v>
      </c>
      <c r="F177" s="681">
        <v>2732</v>
      </c>
      <c r="G177" s="704">
        <f>F177/F184</f>
        <v>0.17072865891763531</v>
      </c>
      <c r="H177" s="681">
        <v>120</v>
      </c>
      <c r="I177" s="671">
        <f>H177/H184</f>
        <v>8.6268871315600293E-2</v>
      </c>
    </row>
    <row r="178" spans="1:15">
      <c r="A178" s="678" t="s">
        <v>92</v>
      </c>
      <c r="B178" s="679">
        <v>16</v>
      </c>
      <c r="C178" s="703">
        <f>B178/B184</f>
        <v>6.6390041493775934E-2</v>
      </c>
      <c r="D178" s="679">
        <v>123</v>
      </c>
      <c r="E178" s="703">
        <f>D178/D184</f>
        <v>9.4397544128933225E-2</v>
      </c>
      <c r="F178" s="679">
        <v>1412</v>
      </c>
      <c r="G178" s="703">
        <f>F178/F184</f>
        <v>8.8238970128733912E-2</v>
      </c>
      <c r="H178" s="679">
        <v>59</v>
      </c>
      <c r="I178" s="669">
        <f>H178/H184</f>
        <v>4.2415528396836807E-2</v>
      </c>
    </row>
    <row r="179" spans="1:15">
      <c r="A179" s="680" t="s">
        <v>93</v>
      </c>
      <c r="B179" s="681">
        <v>15</v>
      </c>
      <c r="C179" s="704">
        <f>B179/B184</f>
        <v>6.2240663900414939E-2</v>
      </c>
      <c r="D179" s="681">
        <v>64</v>
      </c>
      <c r="E179" s="704">
        <f>D179/D184</f>
        <v>4.9117421335379892E-2</v>
      </c>
      <c r="F179" s="681">
        <v>452</v>
      </c>
      <c r="G179" s="704">
        <f>F179/F184</f>
        <v>2.8246469191351081E-2</v>
      </c>
      <c r="H179" s="681">
        <v>28</v>
      </c>
      <c r="I179" s="671">
        <f>H179/H184</f>
        <v>2.0129403306973402E-2</v>
      </c>
    </row>
    <row r="180" spans="1:15">
      <c r="A180" s="678" t="s">
        <v>94</v>
      </c>
      <c r="B180" s="679" t="s">
        <v>114</v>
      </c>
      <c r="C180" s="703"/>
      <c r="D180" s="679">
        <v>13</v>
      </c>
      <c r="E180" s="703">
        <f>D180/D184</f>
        <v>9.9769762087490409E-3</v>
      </c>
      <c r="F180" s="679">
        <v>197</v>
      </c>
      <c r="G180" s="703">
        <f>F180/F184</f>
        <v>1.2310961129858768E-2</v>
      </c>
      <c r="H180" s="679">
        <v>16</v>
      </c>
      <c r="I180" s="669">
        <f>H180/H184</f>
        <v>1.1502516175413372E-2</v>
      </c>
    </row>
    <row r="181" spans="1:15">
      <c r="A181" s="682" t="s">
        <v>95</v>
      </c>
      <c r="B181" s="681">
        <v>10</v>
      </c>
      <c r="C181" s="704">
        <f>B181/B184</f>
        <v>4.1493775933609957E-2</v>
      </c>
      <c r="D181" s="681">
        <v>47</v>
      </c>
      <c r="E181" s="704">
        <f>D181/D184</f>
        <v>3.6070606293169612E-2</v>
      </c>
      <c r="F181" s="681">
        <v>594</v>
      </c>
      <c r="G181" s="704">
        <f>F181/F184</f>
        <v>3.7120359955005622E-2</v>
      </c>
      <c r="H181" s="681">
        <v>44</v>
      </c>
      <c r="I181" s="671">
        <f>H181/H184</f>
        <v>3.1631919482386771E-2</v>
      </c>
    </row>
    <row r="182" spans="1:15">
      <c r="A182" s="683" t="s">
        <v>96</v>
      </c>
      <c r="B182" s="679">
        <v>16</v>
      </c>
      <c r="C182" s="703">
        <f>B182/B184</f>
        <v>6.6390041493775934E-2</v>
      </c>
      <c r="D182" s="679">
        <v>108</v>
      </c>
      <c r="E182" s="703">
        <f>D182/D184</f>
        <v>8.2885648503453563E-2</v>
      </c>
      <c r="F182" s="679">
        <v>1570</v>
      </c>
      <c r="G182" s="703">
        <f>F182/F184</f>
        <v>9.8112735908011492E-2</v>
      </c>
      <c r="H182" s="679">
        <v>188</v>
      </c>
      <c r="I182" s="669">
        <f>H182/H184</f>
        <v>0.13515456506110712</v>
      </c>
    </row>
    <row r="183" spans="1:15" ht="14.5" thickBot="1">
      <c r="A183" s="693" t="s">
        <v>97</v>
      </c>
      <c r="B183" s="685" t="s">
        <v>114</v>
      </c>
      <c r="C183" s="705"/>
      <c r="D183" s="685">
        <v>26</v>
      </c>
      <c r="E183" s="705">
        <f>D183/D184</f>
        <v>1.9953952417498082E-2</v>
      </c>
      <c r="F183" s="685">
        <v>285</v>
      </c>
      <c r="G183" s="705">
        <f>F183/F184</f>
        <v>1.7810273715785526E-2</v>
      </c>
      <c r="H183" s="685">
        <v>21</v>
      </c>
      <c r="I183" s="687">
        <f>H183/H184</f>
        <v>1.509705248023005E-2</v>
      </c>
    </row>
    <row r="184" spans="1:15">
      <c r="A184" s="706" t="s">
        <v>115</v>
      </c>
      <c r="B184" s="688">
        <v>241</v>
      </c>
      <c r="C184" s="689"/>
      <c r="D184" s="690">
        <v>1303</v>
      </c>
      <c r="E184" s="691"/>
      <c r="F184" s="690">
        <v>16002</v>
      </c>
      <c r="G184" s="691"/>
      <c r="H184" s="690">
        <v>1391</v>
      </c>
      <c r="I184" s="702"/>
    </row>
    <row r="185" spans="1:15">
      <c r="A185" s="2680" t="s">
        <v>189</v>
      </c>
      <c r="B185" s="2604"/>
      <c r="C185" s="2604"/>
      <c r="D185" s="2604"/>
      <c r="E185" s="2604"/>
      <c r="F185" s="2604"/>
      <c r="G185" s="2604"/>
      <c r="H185" s="2604"/>
      <c r="I185" s="2605"/>
    </row>
    <row r="187" spans="1:15">
      <c r="A187" s="2464" t="s">
        <v>87</v>
      </c>
      <c r="B187" s="2464"/>
      <c r="C187" s="2464"/>
      <c r="D187" s="2464"/>
      <c r="E187" s="2464"/>
      <c r="F187" s="2464"/>
      <c r="G187" s="2464"/>
      <c r="H187" s="2464"/>
      <c r="I187" s="2464"/>
      <c r="J187" s="217"/>
      <c r="K187" s="698"/>
      <c r="L187" s="217"/>
      <c r="M187" s="217"/>
      <c r="N187" s="217"/>
      <c r="O187" s="217"/>
    </row>
  </sheetData>
  <mergeCells count="81">
    <mergeCell ref="A1:I1"/>
    <mergeCell ref="A3:A5"/>
    <mergeCell ref="B3:I3"/>
    <mergeCell ref="B4:C4"/>
    <mergeCell ref="D4:E4"/>
    <mergeCell ref="F4:G4"/>
    <mergeCell ref="H4:I4"/>
    <mergeCell ref="A17:I17"/>
    <mergeCell ref="A19:I19"/>
    <mergeCell ref="A22:I22"/>
    <mergeCell ref="A24:A26"/>
    <mergeCell ref="B24:I24"/>
    <mergeCell ref="B25:C25"/>
    <mergeCell ref="D25:E25"/>
    <mergeCell ref="F25:G25"/>
    <mergeCell ref="H25:I25"/>
    <mergeCell ref="A38:I38"/>
    <mergeCell ref="A40:I40"/>
    <mergeCell ref="A43:I43"/>
    <mergeCell ref="A45:A47"/>
    <mergeCell ref="B45:I45"/>
    <mergeCell ref="B46:C46"/>
    <mergeCell ref="D46:E46"/>
    <mergeCell ref="F46:G46"/>
    <mergeCell ref="H46:I46"/>
    <mergeCell ref="A59:I59"/>
    <mergeCell ref="A61:I61"/>
    <mergeCell ref="A64:I64"/>
    <mergeCell ref="A66:A68"/>
    <mergeCell ref="B66:I66"/>
    <mergeCell ref="B67:C67"/>
    <mergeCell ref="D67:E67"/>
    <mergeCell ref="F67:G67"/>
    <mergeCell ref="H67:I67"/>
    <mergeCell ref="A80:I80"/>
    <mergeCell ref="A82:I82"/>
    <mergeCell ref="A85:I85"/>
    <mergeCell ref="A87:A89"/>
    <mergeCell ref="B87:I87"/>
    <mergeCell ref="B88:C88"/>
    <mergeCell ref="D88:E88"/>
    <mergeCell ref="F88:G88"/>
    <mergeCell ref="H88:I88"/>
    <mergeCell ref="A101:I101"/>
    <mergeCell ref="A103:I103"/>
    <mergeCell ref="A106:I106"/>
    <mergeCell ref="A108:A110"/>
    <mergeCell ref="B108:I108"/>
    <mergeCell ref="B109:C109"/>
    <mergeCell ref="D109:E109"/>
    <mergeCell ref="F109:G109"/>
    <mergeCell ref="H109:I109"/>
    <mergeCell ref="A122:I122"/>
    <mergeCell ref="A124:I124"/>
    <mergeCell ref="A127:I127"/>
    <mergeCell ref="A129:A131"/>
    <mergeCell ref="B129:I129"/>
    <mergeCell ref="B130:C130"/>
    <mergeCell ref="D130:E130"/>
    <mergeCell ref="F130:G130"/>
    <mergeCell ref="H130:I130"/>
    <mergeCell ref="A164:I164"/>
    <mergeCell ref="A166:I166"/>
    <mergeCell ref="A143:I143"/>
    <mergeCell ref="A145:I145"/>
    <mergeCell ref="A148:I148"/>
    <mergeCell ref="A150:A152"/>
    <mergeCell ref="B150:I150"/>
    <mergeCell ref="B151:C151"/>
    <mergeCell ref="D151:E151"/>
    <mergeCell ref="F151:G151"/>
    <mergeCell ref="H151:I151"/>
    <mergeCell ref="A185:I185"/>
    <mergeCell ref="A187:I187"/>
    <mergeCell ref="A169:I169"/>
    <mergeCell ref="A171:A173"/>
    <mergeCell ref="B171:I171"/>
    <mergeCell ref="B172:C172"/>
    <mergeCell ref="D172:E172"/>
    <mergeCell ref="F172:G172"/>
    <mergeCell ref="H172:I17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63289-7100-43B9-9740-7B690118B1A0}">
  <dimension ref="A1:I29"/>
  <sheetViews>
    <sheetView workbookViewId="0">
      <selection sqref="A1:XFD1048576"/>
    </sheetView>
  </sheetViews>
  <sheetFormatPr defaultColWidth="9" defaultRowHeight="14"/>
  <cols>
    <col min="1" max="1" width="12.58203125" style="316" customWidth="1"/>
    <col min="2" max="7" width="12.58203125" style="270" customWidth="1"/>
    <col min="8" max="8" width="9" style="270"/>
    <col min="9" max="9" width="9" style="269"/>
    <col min="10" max="16384" width="9" style="270"/>
  </cols>
  <sheetData>
    <row r="1" spans="1:9" ht="32.5">
      <c r="A1" s="2453" t="s">
        <v>1496</v>
      </c>
      <c r="B1" s="2453"/>
      <c r="C1" s="2453"/>
      <c r="D1" s="2453"/>
      <c r="E1" s="2453"/>
      <c r="F1" s="2453"/>
      <c r="G1" s="2453"/>
      <c r="H1" s="707"/>
    </row>
    <row r="3" spans="1:9" ht="32.5">
      <c r="A3" s="2597" t="s">
        <v>338</v>
      </c>
      <c r="B3" s="2594" t="s">
        <v>339</v>
      </c>
      <c r="C3" s="2594"/>
      <c r="D3" s="2483"/>
      <c r="E3" s="2483"/>
      <c r="F3" s="2679"/>
      <c r="G3" s="2484"/>
      <c r="H3" s="65"/>
      <c r="I3" s="65"/>
    </row>
    <row r="4" spans="1:9" ht="20">
      <c r="A4" s="2598"/>
      <c r="B4" s="2468" t="s">
        <v>173</v>
      </c>
      <c r="C4" s="2472"/>
      <c r="D4" s="2667"/>
      <c r="E4" s="2526" t="s">
        <v>168</v>
      </c>
      <c r="F4" s="2472"/>
      <c r="G4" s="2668"/>
      <c r="H4" s="40"/>
      <c r="I4" s="29"/>
    </row>
    <row r="5" spans="1:9" s="405" customFormat="1" ht="32.5">
      <c r="A5" s="2599"/>
      <c r="B5" s="708" t="s">
        <v>84</v>
      </c>
      <c r="C5" s="709" t="s">
        <v>340</v>
      </c>
      <c r="D5" s="710" t="s">
        <v>341</v>
      </c>
      <c r="E5" s="711" t="s">
        <v>84</v>
      </c>
      <c r="F5" s="709" t="s">
        <v>340</v>
      </c>
      <c r="G5" s="712" t="s">
        <v>342</v>
      </c>
      <c r="H5" s="65"/>
      <c r="I5" s="49"/>
    </row>
    <row r="6" spans="1:9">
      <c r="A6" s="361">
        <v>2000</v>
      </c>
      <c r="B6" s="1428">
        <v>17639</v>
      </c>
      <c r="C6" s="1706">
        <v>1099</v>
      </c>
      <c r="D6" s="645">
        <f>C6/B6</f>
        <v>6.2305119337830943E-2</v>
      </c>
      <c r="E6" s="1706">
        <v>4717</v>
      </c>
      <c r="F6" s="1661">
        <v>271</v>
      </c>
      <c r="G6" s="713">
        <f>F6/E6</f>
        <v>5.7451770192919228E-2</v>
      </c>
      <c r="H6" s="269"/>
    </row>
    <row r="7" spans="1:9">
      <c r="A7" s="369">
        <v>2001</v>
      </c>
      <c r="B7" s="1403">
        <v>17129</v>
      </c>
      <c r="C7" s="1707">
        <v>1184</v>
      </c>
      <c r="D7" s="648">
        <f t="shared" ref="D7:D27" si="0">C7/B7</f>
        <v>6.9122540720415668E-2</v>
      </c>
      <c r="E7" s="1707">
        <v>4619</v>
      </c>
      <c r="F7" s="1665">
        <v>299</v>
      </c>
      <c r="G7" s="591">
        <f t="shared" ref="G7:G27" si="1">F7/E7</f>
        <v>6.4732626109547525E-2</v>
      </c>
      <c r="H7" s="269"/>
    </row>
    <row r="8" spans="1:9">
      <c r="A8" s="361">
        <v>2002</v>
      </c>
      <c r="B8" s="1428">
        <v>17515</v>
      </c>
      <c r="C8" s="1706">
        <v>1189</v>
      </c>
      <c r="D8" s="645">
        <f t="shared" si="0"/>
        <v>6.7884670282614898E-2</v>
      </c>
      <c r="E8" s="1706">
        <v>4750</v>
      </c>
      <c r="F8" s="1661">
        <v>318</v>
      </c>
      <c r="G8" s="713">
        <f t="shared" si="1"/>
        <v>6.694736842105263E-2</v>
      </c>
      <c r="H8" s="269"/>
    </row>
    <row r="9" spans="1:9">
      <c r="A9" s="369">
        <v>2003</v>
      </c>
      <c r="B9" s="1403">
        <v>18141</v>
      </c>
      <c r="C9" s="1707">
        <v>1310</v>
      </c>
      <c r="D9" s="648">
        <f t="shared" si="0"/>
        <v>7.2212116200870952E-2</v>
      </c>
      <c r="E9" s="1707">
        <v>4879</v>
      </c>
      <c r="F9" s="1665">
        <v>344</v>
      </c>
      <c r="G9" s="591">
        <f t="shared" si="1"/>
        <v>7.0506251281000201E-2</v>
      </c>
      <c r="H9" s="269"/>
    </row>
    <row r="10" spans="1:9">
      <c r="A10" s="361">
        <v>2004</v>
      </c>
      <c r="B10" s="1428">
        <v>18296</v>
      </c>
      <c r="C10" s="1706">
        <v>1200</v>
      </c>
      <c r="D10" s="645">
        <f t="shared" si="0"/>
        <v>6.558810668998688E-2</v>
      </c>
      <c r="E10" s="1706">
        <v>5032</v>
      </c>
      <c r="F10" s="1661">
        <v>329</v>
      </c>
      <c r="G10" s="713">
        <f t="shared" si="1"/>
        <v>6.5381558028616851E-2</v>
      </c>
      <c r="H10" s="269"/>
    </row>
    <row r="11" spans="1:9">
      <c r="A11" s="369">
        <v>2005</v>
      </c>
      <c r="B11" s="1403">
        <v>17922</v>
      </c>
      <c r="C11" s="1707">
        <v>1230</v>
      </c>
      <c r="D11" s="648">
        <f t="shared" si="0"/>
        <v>6.8630733177100764E-2</v>
      </c>
      <c r="E11" s="1707">
        <v>5073</v>
      </c>
      <c r="F11" s="1665">
        <v>333</v>
      </c>
      <c r="G11" s="591">
        <f t="shared" si="1"/>
        <v>6.5641632170313421E-2</v>
      </c>
      <c r="H11" s="269"/>
    </row>
    <row r="12" spans="1:9">
      <c r="A12" s="361">
        <v>2006</v>
      </c>
      <c r="B12" s="1428">
        <v>18986</v>
      </c>
      <c r="C12" s="1706">
        <v>1277</v>
      </c>
      <c r="D12" s="645">
        <f t="shared" si="0"/>
        <v>6.7260086379437478E-2</v>
      </c>
      <c r="E12" s="1706">
        <v>5177</v>
      </c>
      <c r="F12" s="1661">
        <v>347</v>
      </c>
      <c r="G12" s="713">
        <f t="shared" si="1"/>
        <v>6.7027235850878886E-2</v>
      </c>
      <c r="H12" s="269"/>
    </row>
    <row r="13" spans="1:9">
      <c r="A13" s="369">
        <v>2007</v>
      </c>
      <c r="B13" s="1403">
        <v>19152</v>
      </c>
      <c r="C13" s="1707">
        <v>1292</v>
      </c>
      <c r="D13" s="648">
        <f t="shared" si="0"/>
        <v>6.7460317460317457E-2</v>
      </c>
      <c r="E13" s="1707">
        <v>5285</v>
      </c>
      <c r="F13" s="1665">
        <v>368</v>
      </c>
      <c r="G13" s="591">
        <f t="shared" si="1"/>
        <v>6.9631031220435194E-2</v>
      </c>
      <c r="H13" s="269"/>
    </row>
    <row r="14" spans="1:9">
      <c r="A14" s="361">
        <v>2008</v>
      </c>
      <c r="B14" s="1428">
        <v>19462</v>
      </c>
      <c r="C14" s="1706">
        <v>1333</v>
      </c>
      <c r="D14" s="645">
        <f t="shared" si="0"/>
        <v>6.8492446819443012E-2</v>
      </c>
      <c r="E14" s="1706">
        <v>5374</v>
      </c>
      <c r="F14" s="1661">
        <v>308</v>
      </c>
      <c r="G14" s="713">
        <f t="shared" si="1"/>
        <v>5.7312988462969852E-2</v>
      </c>
      <c r="H14" s="269"/>
    </row>
    <row r="15" spans="1:9">
      <c r="A15" s="369">
        <v>2009</v>
      </c>
      <c r="B15" s="1403">
        <v>18891</v>
      </c>
      <c r="C15" s="1707">
        <v>1327</v>
      </c>
      <c r="D15" s="648">
        <f t="shared" si="0"/>
        <v>7.02450902546186E-2</v>
      </c>
      <c r="E15" s="1707">
        <v>5371</v>
      </c>
      <c r="F15" s="1665">
        <v>383</v>
      </c>
      <c r="G15" s="591">
        <f t="shared" si="1"/>
        <v>7.1308881027741577E-2</v>
      </c>
      <c r="H15" s="269"/>
    </row>
    <row r="16" spans="1:9">
      <c r="A16" s="361">
        <v>2010</v>
      </c>
      <c r="B16" s="1428">
        <v>18948</v>
      </c>
      <c r="C16" s="1706">
        <v>1353</v>
      </c>
      <c r="D16" s="645">
        <f t="shared" si="0"/>
        <v>7.1405953134895506E-2</v>
      </c>
      <c r="E16" s="1706">
        <v>5110</v>
      </c>
      <c r="F16" s="1661">
        <v>356</v>
      </c>
      <c r="G16" s="713">
        <f t="shared" si="1"/>
        <v>6.9667318982387469E-2</v>
      </c>
      <c r="H16" s="269"/>
    </row>
    <row r="17" spans="1:8">
      <c r="A17" s="369">
        <v>2011</v>
      </c>
      <c r="B17" s="1403">
        <v>18971</v>
      </c>
      <c r="C17" s="1707">
        <v>1323</v>
      </c>
      <c r="D17" s="648">
        <f t="shared" si="0"/>
        <v>6.9738021190237726E-2</v>
      </c>
      <c r="E17" s="1707">
        <v>5122</v>
      </c>
      <c r="F17" s="1665">
        <v>351</v>
      </c>
      <c r="G17" s="591">
        <f t="shared" si="1"/>
        <v>6.8527918781725886E-2</v>
      </c>
      <c r="H17" s="269"/>
    </row>
    <row r="18" spans="1:8">
      <c r="A18" s="361">
        <v>2012</v>
      </c>
      <c r="B18" s="1428">
        <v>18985</v>
      </c>
      <c r="C18" s="1706">
        <v>1311</v>
      </c>
      <c r="D18" s="645">
        <f t="shared" si="0"/>
        <v>6.9054516723729253E-2</v>
      </c>
      <c r="E18" s="1706">
        <v>5036</v>
      </c>
      <c r="F18" s="1661">
        <v>315</v>
      </c>
      <c r="G18" s="713">
        <f t="shared" si="1"/>
        <v>6.2549642573471009E-2</v>
      </c>
      <c r="H18" s="269"/>
    </row>
    <row r="19" spans="1:8">
      <c r="A19" s="369">
        <v>2013</v>
      </c>
      <c r="B19" s="1403">
        <v>18979</v>
      </c>
      <c r="C19" s="1707">
        <v>1303</v>
      </c>
      <c r="D19" s="648">
        <f t="shared" si="0"/>
        <v>6.8654829021550137E-2</v>
      </c>
      <c r="E19" s="1707">
        <v>5066</v>
      </c>
      <c r="F19" s="1665">
        <v>335</v>
      </c>
      <c r="G19" s="591">
        <f t="shared" si="1"/>
        <v>6.6127121989735485E-2</v>
      </c>
      <c r="H19" s="269"/>
    </row>
    <row r="20" spans="1:8">
      <c r="A20" s="361">
        <v>2014</v>
      </c>
      <c r="B20" s="1428">
        <v>18582</v>
      </c>
      <c r="C20" s="1706">
        <v>1221</v>
      </c>
      <c r="D20" s="645">
        <f t="shared" si="0"/>
        <v>6.5708750403616401E-2</v>
      </c>
      <c r="E20" s="1706">
        <v>4756</v>
      </c>
      <c r="F20" s="1661">
        <v>333</v>
      </c>
      <c r="G20" s="713">
        <f t="shared" si="1"/>
        <v>7.0016820857863746E-2</v>
      </c>
      <c r="H20" s="269"/>
    </row>
    <row r="21" spans="1:8">
      <c r="A21" s="369">
        <v>2015</v>
      </c>
      <c r="B21" s="1403">
        <v>18461</v>
      </c>
      <c r="C21" s="1707">
        <v>1287</v>
      </c>
      <c r="D21" s="648">
        <f t="shared" si="0"/>
        <v>6.9714533340555759E-2</v>
      </c>
      <c r="E21" s="1707">
        <v>4826</v>
      </c>
      <c r="F21" s="1665">
        <v>339</v>
      </c>
      <c r="G21" s="591">
        <f t="shared" si="1"/>
        <v>7.0244508910070447E-2</v>
      </c>
      <c r="H21" s="269"/>
    </row>
    <row r="22" spans="1:8">
      <c r="A22" s="317">
        <v>2016</v>
      </c>
      <c r="B22" s="1428">
        <v>18067</v>
      </c>
      <c r="C22" s="1706">
        <v>1272</v>
      </c>
      <c r="D22" s="645">
        <f t="shared" si="0"/>
        <v>7.0404605081087063E-2</v>
      </c>
      <c r="E22" s="1706">
        <v>4684</v>
      </c>
      <c r="F22" s="1661">
        <v>321</v>
      </c>
      <c r="G22" s="713">
        <f t="shared" si="1"/>
        <v>6.8531169940222028E-2</v>
      </c>
      <c r="H22" s="269"/>
    </row>
    <row r="23" spans="1:8">
      <c r="A23" s="322">
        <v>2017</v>
      </c>
      <c r="B23" s="1403">
        <v>17524</v>
      </c>
      <c r="C23" s="1707">
        <v>1273</v>
      </c>
      <c r="D23" s="648">
        <f t="shared" si="0"/>
        <v>7.26432321387811E-2</v>
      </c>
      <c r="E23" s="1707">
        <v>4597</v>
      </c>
      <c r="F23" s="1665">
        <v>322</v>
      </c>
      <c r="G23" s="591">
        <f t="shared" si="1"/>
        <v>7.0045681966499893E-2</v>
      </c>
      <c r="H23" s="417"/>
    </row>
    <row r="24" spans="1:8">
      <c r="A24" s="60">
        <v>2018</v>
      </c>
      <c r="B24" s="1428">
        <v>17026</v>
      </c>
      <c r="C24" s="1706">
        <v>1186</v>
      </c>
      <c r="D24" s="645">
        <f t="shared" si="0"/>
        <v>6.9658169857864438E-2</v>
      </c>
      <c r="E24" s="1706">
        <v>4498</v>
      </c>
      <c r="F24" s="1661">
        <v>290</v>
      </c>
      <c r="G24" s="713">
        <f t="shared" si="1"/>
        <v>6.4473099155180083E-2</v>
      </c>
      <c r="H24" s="269"/>
    </row>
    <row r="25" spans="1:8">
      <c r="A25" s="73">
        <v>2019</v>
      </c>
      <c r="B25" s="1403">
        <v>16835</v>
      </c>
      <c r="C25" s="1707">
        <v>1183</v>
      </c>
      <c r="D25" s="648">
        <f t="shared" si="0"/>
        <v>7.0270270270270274E-2</v>
      </c>
      <c r="E25" s="1707">
        <v>4457</v>
      </c>
      <c r="F25" s="1665">
        <v>316</v>
      </c>
      <c r="G25" s="591">
        <f t="shared" si="1"/>
        <v>7.0899708323984748E-2</v>
      </c>
      <c r="H25" s="269"/>
    </row>
    <row r="26" spans="1:8">
      <c r="A26" s="562">
        <v>2020</v>
      </c>
      <c r="B26" s="1428">
        <v>15807</v>
      </c>
      <c r="C26" s="1706">
        <v>1081</v>
      </c>
      <c r="D26" s="645">
        <f t="shared" si="0"/>
        <v>6.8387423293477578E-2</v>
      </c>
      <c r="E26" s="1706">
        <v>4202</v>
      </c>
      <c r="F26" s="1661">
        <v>287</v>
      </c>
      <c r="G26" s="713">
        <f t="shared" si="1"/>
        <v>6.8300809138505475E-2</v>
      </c>
    </row>
    <row r="27" spans="1:8">
      <c r="A27" s="1806">
        <v>2021</v>
      </c>
      <c r="B27" s="1402">
        <v>15637</v>
      </c>
      <c r="C27" s="1707">
        <v>1183</v>
      </c>
      <c r="D27" s="648">
        <f t="shared" si="0"/>
        <v>7.5653897806484613E-2</v>
      </c>
      <c r="E27" s="1707">
        <v>4393</v>
      </c>
      <c r="F27" s="1665">
        <v>334</v>
      </c>
      <c r="G27" s="591">
        <f t="shared" si="1"/>
        <v>7.6030047803323467E-2</v>
      </c>
    </row>
    <row r="28" spans="1:8" ht="29" customHeight="1">
      <c r="A28" s="62"/>
    </row>
    <row r="29" spans="1:8">
      <c r="A29" s="2464" t="s">
        <v>87</v>
      </c>
      <c r="B29" s="2464"/>
      <c r="C29" s="2464"/>
      <c r="D29" s="2464"/>
      <c r="E29" s="2464"/>
      <c r="F29" s="2464"/>
      <c r="G29" s="2464"/>
    </row>
  </sheetData>
  <mergeCells count="6">
    <mergeCell ref="A29:G29"/>
    <mergeCell ref="A1:G1"/>
    <mergeCell ref="A3:A5"/>
    <mergeCell ref="B3:G3"/>
    <mergeCell ref="B4:D4"/>
    <mergeCell ref="E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7B39-FF7C-4E4A-AC3F-D8632E6AF5C0}">
  <dimension ref="A1:X30"/>
  <sheetViews>
    <sheetView workbookViewId="0">
      <selection sqref="A1:XFD1048576"/>
    </sheetView>
  </sheetViews>
  <sheetFormatPr defaultColWidth="9" defaultRowHeight="14"/>
  <cols>
    <col min="1" max="1" width="12.58203125" style="316" customWidth="1"/>
    <col min="2" max="21" width="9.58203125" style="270" customWidth="1"/>
    <col min="22" max="22" width="11.33203125" style="270" customWidth="1"/>
    <col min="23" max="23" width="9" style="270"/>
    <col min="24" max="24" width="9" style="269"/>
    <col min="25" max="16384" width="9" style="270"/>
  </cols>
  <sheetData>
    <row r="1" spans="1:24" ht="25">
      <c r="A1" s="2477" t="s">
        <v>1497</v>
      </c>
      <c r="B1" s="2477"/>
      <c r="C1" s="2477"/>
      <c r="D1" s="2477"/>
      <c r="E1" s="2477"/>
      <c r="F1" s="2477"/>
      <c r="G1" s="2477"/>
      <c r="H1" s="2477"/>
      <c r="I1" s="2477"/>
      <c r="J1" s="2477"/>
      <c r="K1" s="2477"/>
      <c r="L1" s="2477"/>
      <c r="M1" s="2477"/>
      <c r="N1" s="2477"/>
      <c r="O1" s="2477"/>
      <c r="P1" s="2477"/>
      <c r="Q1" s="2477"/>
      <c r="R1" s="2477"/>
      <c r="S1" s="2477"/>
      <c r="T1" s="2477"/>
      <c r="U1" s="2477"/>
      <c r="V1" s="2477"/>
      <c r="W1" s="268"/>
    </row>
    <row r="3" spans="1:24" ht="20">
      <c r="A3" s="2454" t="s">
        <v>338</v>
      </c>
      <c r="B3" s="2465" t="s">
        <v>343</v>
      </c>
      <c r="C3" s="2466"/>
      <c r="D3" s="2466"/>
      <c r="E3" s="2466"/>
      <c r="F3" s="2466"/>
      <c r="G3" s="2466"/>
      <c r="H3" s="2466"/>
      <c r="I3" s="2466"/>
      <c r="J3" s="2466"/>
      <c r="K3" s="2466"/>
      <c r="L3" s="2466"/>
      <c r="M3" s="2466"/>
      <c r="N3" s="2466"/>
      <c r="O3" s="2466"/>
      <c r="P3" s="2466"/>
      <c r="Q3" s="2466"/>
      <c r="R3" s="2466"/>
      <c r="S3" s="2466"/>
      <c r="T3" s="2466"/>
      <c r="U3" s="2466"/>
      <c r="V3" s="2467"/>
      <c r="W3" s="40"/>
      <c r="X3" s="29"/>
    </row>
    <row r="4" spans="1:24" ht="32.5">
      <c r="A4" s="2455"/>
      <c r="B4" s="2468" t="s">
        <v>1490</v>
      </c>
      <c r="C4" s="2470"/>
      <c r="D4" s="2468" t="s">
        <v>168</v>
      </c>
      <c r="E4" s="2470"/>
      <c r="F4" s="2468" t="s">
        <v>169</v>
      </c>
      <c r="G4" s="2470"/>
      <c r="H4" s="2468" t="s">
        <v>170</v>
      </c>
      <c r="I4" s="2470"/>
      <c r="J4" s="2468" t="s">
        <v>171</v>
      </c>
      <c r="K4" s="2470"/>
      <c r="L4" s="2471" t="s">
        <v>93</v>
      </c>
      <c r="M4" s="2472"/>
      <c r="N4" s="2459" t="s">
        <v>94</v>
      </c>
      <c r="O4" s="2460"/>
      <c r="P4" s="2471" t="s">
        <v>95</v>
      </c>
      <c r="Q4" s="2472"/>
      <c r="R4" s="2459" t="s">
        <v>96</v>
      </c>
      <c r="S4" s="2460"/>
      <c r="T4" s="2468" t="s">
        <v>97</v>
      </c>
      <c r="U4" s="2470"/>
      <c r="V4" s="2475" t="s">
        <v>344</v>
      </c>
      <c r="W4" s="65"/>
      <c r="X4" s="65"/>
    </row>
    <row r="5" spans="1:24" s="405" customFormat="1" ht="20">
      <c r="A5" s="2456"/>
      <c r="B5" s="402" t="s">
        <v>11</v>
      </c>
      <c r="C5" s="47" t="s">
        <v>152</v>
      </c>
      <c r="D5" s="402" t="s">
        <v>11</v>
      </c>
      <c r="E5" s="47" t="s">
        <v>152</v>
      </c>
      <c r="F5" s="402" t="s">
        <v>11</v>
      </c>
      <c r="G5" s="47" t="s">
        <v>152</v>
      </c>
      <c r="H5" s="402" t="s">
        <v>11</v>
      </c>
      <c r="I5" s="47" t="s">
        <v>152</v>
      </c>
      <c r="J5" s="402" t="s">
        <v>11</v>
      </c>
      <c r="K5" s="47" t="s">
        <v>152</v>
      </c>
      <c r="L5" s="402" t="s">
        <v>11</v>
      </c>
      <c r="M5" s="47" t="s">
        <v>152</v>
      </c>
      <c r="N5" s="402" t="s">
        <v>11</v>
      </c>
      <c r="O5" s="47" t="s">
        <v>152</v>
      </c>
      <c r="P5" s="402" t="s">
        <v>11</v>
      </c>
      <c r="Q5" s="47" t="s">
        <v>152</v>
      </c>
      <c r="R5" s="402" t="s">
        <v>11</v>
      </c>
      <c r="S5" s="47" t="s">
        <v>152</v>
      </c>
      <c r="T5" s="402" t="s">
        <v>11</v>
      </c>
      <c r="U5" s="47" t="s">
        <v>152</v>
      </c>
      <c r="V5" s="2476"/>
      <c r="W5" s="40"/>
      <c r="X5" s="29"/>
    </row>
    <row r="6" spans="1:24">
      <c r="A6" s="317">
        <v>2000</v>
      </c>
      <c r="B6" s="1706">
        <v>153</v>
      </c>
      <c r="C6" s="345">
        <f>B6/V6</f>
        <v>0.1392174704276615</v>
      </c>
      <c r="D6" s="1706">
        <v>271</v>
      </c>
      <c r="E6" s="345">
        <f>D6/V6</f>
        <v>0.24658780709736125</v>
      </c>
      <c r="F6" s="1706">
        <v>41</v>
      </c>
      <c r="G6" s="345">
        <f>F6/V6</f>
        <v>3.7306642402183801E-2</v>
      </c>
      <c r="H6" s="1706">
        <v>282</v>
      </c>
      <c r="I6" s="345">
        <f>H6/V6</f>
        <v>0.25659690627843496</v>
      </c>
      <c r="J6" s="1706">
        <v>179</v>
      </c>
      <c r="K6" s="345">
        <f>J6/V6</f>
        <v>0.16287534121929026</v>
      </c>
      <c r="L6" s="1706">
        <v>39</v>
      </c>
      <c r="M6" s="345">
        <f>L6/V6</f>
        <v>3.5486806187443133E-2</v>
      </c>
      <c r="N6" s="351" t="s">
        <v>114</v>
      </c>
      <c r="O6" s="319"/>
      <c r="P6" s="1706">
        <v>43</v>
      </c>
      <c r="Q6" s="345">
        <f>P6/V6</f>
        <v>3.9126478616924476E-2</v>
      </c>
      <c r="R6" s="1706">
        <v>61</v>
      </c>
      <c r="S6" s="345">
        <f>R6/V6</f>
        <v>5.5505004549590536E-2</v>
      </c>
      <c r="T6" s="1706">
        <v>23</v>
      </c>
      <c r="U6" s="714">
        <f>T6/V6</f>
        <v>2.0928116469517744E-2</v>
      </c>
      <c r="V6" s="1706">
        <v>1099</v>
      </c>
      <c r="W6" s="269"/>
    </row>
    <row r="7" spans="1:24">
      <c r="A7" s="322">
        <v>2001</v>
      </c>
      <c r="B7" s="1707">
        <v>199</v>
      </c>
      <c r="C7" s="326">
        <f t="shared" ref="C7:C27" si="0">B7/V7</f>
        <v>0.16807432432432431</v>
      </c>
      <c r="D7" s="1707">
        <v>299</v>
      </c>
      <c r="E7" s="326">
        <f t="shared" ref="E7:E27" si="1">D7/V7</f>
        <v>0.25253378378378377</v>
      </c>
      <c r="F7" s="1707">
        <v>34</v>
      </c>
      <c r="G7" s="326">
        <f t="shared" ref="G7:G27" si="2">F7/V7</f>
        <v>2.8716216216216218E-2</v>
      </c>
      <c r="H7" s="1707">
        <v>307</v>
      </c>
      <c r="I7" s="326">
        <f t="shared" ref="I7:I27" si="3">H7/V7</f>
        <v>0.25929054054054052</v>
      </c>
      <c r="J7" s="1707">
        <v>180</v>
      </c>
      <c r="K7" s="326">
        <f t="shared" ref="K7:K27" si="4">J7/V7</f>
        <v>0.15202702702702703</v>
      </c>
      <c r="L7" s="1707">
        <v>48</v>
      </c>
      <c r="M7" s="326">
        <f t="shared" ref="M7:M27" si="5">L7/V7</f>
        <v>4.0540540540540543E-2</v>
      </c>
      <c r="N7" s="348" t="s">
        <v>114</v>
      </c>
      <c r="O7" s="326"/>
      <c r="P7" s="1707">
        <v>37</v>
      </c>
      <c r="Q7" s="326">
        <f t="shared" ref="Q7:Q27" si="6">P7/V7</f>
        <v>3.125E-2</v>
      </c>
      <c r="R7" s="1707">
        <v>59</v>
      </c>
      <c r="S7" s="326">
        <f t="shared" ref="S7:S27" si="7">R7/V7</f>
        <v>4.9831081081081079E-2</v>
      </c>
      <c r="T7" s="1707">
        <v>12</v>
      </c>
      <c r="U7" s="590">
        <f t="shared" ref="U7:U27" si="8">T7/V7</f>
        <v>1.0135135135135136E-2</v>
      </c>
      <c r="V7" s="1707">
        <v>1184</v>
      </c>
      <c r="W7" s="269"/>
    </row>
    <row r="8" spans="1:24">
      <c r="A8" s="317">
        <v>2002</v>
      </c>
      <c r="B8" s="1706">
        <v>201</v>
      </c>
      <c r="C8" s="345">
        <f t="shared" si="0"/>
        <v>0.16904962153069805</v>
      </c>
      <c r="D8" s="1706">
        <v>318</v>
      </c>
      <c r="E8" s="345">
        <f t="shared" si="1"/>
        <v>0.26745164003364169</v>
      </c>
      <c r="F8" s="1706">
        <v>43</v>
      </c>
      <c r="G8" s="345">
        <f t="shared" si="2"/>
        <v>3.6164844407064758E-2</v>
      </c>
      <c r="H8" s="1706">
        <v>314</v>
      </c>
      <c r="I8" s="345">
        <f t="shared" si="3"/>
        <v>0.26408746846089148</v>
      </c>
      <c r="J8" s="1706">
        <v>158</v>
      </c>
      <c r="K8" s="345">
        <f t="shared" si="4"/>
        <v>0.13288477712363331</v>
      </c>
      <c r="L8" s="1706">
        <v>36</v>
      </c>
      <c r="M8" s="345">
        <f t="shared" si="5"/>
        <v>3.0277544154751892E-2</v>
      </c>
      <c r="N8" s="351" t="s">
        <v>114</v>
      </c>
      <c r="O8" s="345"/>
      <c r="P8" s="1706">
        <v>40</v>
      </c>
      <c r="Q8" s="345">
        <f t="shared" si="6"/>
        <v>3.3641715727502103E-2</v>
      </c>
      <c r="R8" s="1706">
        <v>51</v>
      </c>
      <c r="S8" s="345">
        <f t="shared" si="7"/>
        <v>4.289318755256518E-2</v>
      </c>
      <c r="T8" s="1706">
        <v>19</v>
      </c>
      <c r="U8" s="714">
        <f t="shared" si="8"/>
        <v>1.59798149705635E-2</v>
      </c>
      <c r="V8" s="1706">
        <v>1189</v>
      </c>
      <c r="W8" s="269"/>
    </row>
    <row r="9" spans="1:24">
      <c r="A9" s="322">
        <v>2003</v>
      </c>
      <c r="B9" s="1707">
        <v>209</v>
      </c>
      <c r="C9" s="326">
        <f t="shared" si="0"/>
        <v>0.15954198473282444</v>
      </c>
      <c r="D9" s="1707">
        <v>344</v>
      </c>
      <c r="E9" s="326">
        <f t="shared" si="1"/>
        <v>0.26259541984732826</v>
      </c>
      <c r="F9" s="1707">
        <v>46</v>
      </c>
      <c r="G9" s="326">
        <f t="shared" si="2"/>
        <v>3.5114503816793895E-2</v>
      </c>
      <c r="H9" s="1707">
        <v>324</v>
      </c>
      <c r="I9" s="326">
        <f t="shared" si="3"/>
        <v>0.24732824427480915</v>
      </c>
      <c r="J9" s="1707">
        <v>197</v>
      </c>
      <c r="K9" s="326">
        <f t="shared" si="4"/>
        <v>0.15038167938931299</v>
      </c>
      <c r="L9" s="1707">
        <v>47</v>
      </c>
      <c r="M9" s="326">
        <f t="shared" si="5"/>
        <v>3.5877862595419849E-2</v>
      </c>
      <c r="N9" s="1707">
        <v>11</v>
      </c>
      <c r="O9" s="326">
        <f t="shared" ref="O9:O11" si="9">N9/V9</f>
        <v>8.3969465648854966E-3</v>
      </c>
      <c r="P9" s="1707">
        <v>35</v>
      </c>
      <c r="Q9" s="326">
        <f t="shared" si="6"/>
        <v>2.6717557251908396E-2</v>
      </c>
      <c r="R9" s="1707">
        <v>77</v>
      </c>
      <c r="S9" s="326">
        <f t="shared" si="7"/>
        <v>5.8778625954198471E-2</v>
      </c>
      <c r="T9" s="1707">
        <v>16</v>
      </c>
      <c r="U9" s="590">
        <f t="shared" si="8"/>
        <v>1.2213740458015267E-2</v>
      </c>
      <c r="V9" s="1707">
        <v>1310</v>
      </c>
      <c r="W9" s="269"/>
    </row>
    <row r="10" spans="1:24">
      <c r="A10" s="317">
        <v>2004</v>
      </c>
      <c r="B10" s="1706">
        <v>163</v>
      </c>
      <c r="C10" s="345">
        <f t="shared" si="0"/>
        <v>0.13583333333333333</v>
      </c>
      <c r="D10" s="1706">
        <v>329</v>
      </c>
      <c r="E10" s="345">
        <f t="shared" si="1"/>
        <v>0.27416666666666667</v>
      </c>
      <c r="F10" s="1706">
        <v>48</v>
      </c>
      <c r="G10" s="345">
        <f t="shared" si="2"/>
        <v>0.04</v>
      </c>
      <c r="H10" s="1706">
        <v>299</v>
      </c>
      <c r="I10" s="345">
        <f t="shared" si="3"/>
        <v>0.24916666666666668</v>
      </c>
      <c r="J10" s="1706">
        <v>150</v>
      </c>
      <c r="K10" s="345">
        <f t="shared" si="4"/>
        <v>0.125</v>
      </c>
      <c r="L10" s="1706">
        <v>38</v>
      </c>
      <c r="M10" s="345">
        <f t="shared" si="5"/>
        <v>3.1666666666666669E-2</v>
      </c>
      <c r="N10" s="1706">
        <v>12</v>
      </c>
      <c r="O10" s="345">
        <f t="shared" si="9"/>
        <v>0.01</v>
      </c>
      <c r="P10" s="1706">
        <v>43</v>
      </c>
      <c r="Q10" s="345">
        <f t="shared" si="6"/>
        <v>3.5833333333333335E-2</v>
      </c>
      <c r="R10" s="1706">
        <v>84</v>
      </c>
      <c r="S10" s="345">
        <f t="shared" si="7"/>
        <v>7.0000000000000007E-2</v>
      </c>
      <c r="T10" s="1706">
        <v>31</v>
      </c>
      <c r="U10" s="714">
        <f t="shared" si="8"/>
        <v>2.5833333333333333E-2</v>
      </c>
      <c r="V10" s="1706">
        <v>1200</v>
      </c>
      <c r="W10" s="269"/>
    </row>
    <row r="11" spans="1:24">
      <c r="A11" s="322">
        <v>2005</v>
      </c>
      <c r="B11" s="1707">
        <v>195</v>
      </c>
      <c r="C11" s="326">
        <f t="shared" si="0"/>
        <v>0.15853658536585366</v>
      </c>
      <c r="D11" s="1707">
        <v>333</v>
      </c>
      <c r="E11" s="326">
        <f t="shared" si="1"/>
        <v>0.27073170731707319</v>
      </c>
      <c r="F11" s="1707">
        <v>39</v>
      </c>
      <c r="G11" s="326">
        <f t="shared" si="2"/>
        <v>3.1707317073170732E-2</v>
      </c>
      <c r="H11" s="1707">
        <v>305</v>
      </c>
      <c r="I11" s="326">
        <f t="shared" si="3"/>
        <v>0.24796747967479674</v>
      </c>
      <c r="J11" s="1707">
        <v>153</v>
      </c>
      <c r="K11" s="326">
        <f t="shared" si="4"/>
        <v>0.12439024390243902</v>
      </c>
      <c r="L11" s="1707">
        <v>32</v>
      </c>
      <c r="M11" s="326">
        <f t="shared" si="5"/>
        <v>2.6016260162601626E-2</v>
      </c>
      <c r="N11" s="1707">
        <v>20</v>
      </c>
      <c r="O11" s="326">
        <f t="shared" si="9"/>
        <v>1.6260162601626018E-2</v>
      </c>
      <c r="P11" s="1707">
        <v>46</v>
      </c>
      <c r="Q11" s="326">
        <f t="shared" si="6"/>
        <v>3.7398373983739838E-2</v>
      </c>
      <c r="R11" s="1707">
        <v>92</v>
      </c>
      <c r="S11" s="326">
        <f t="shared" si="7"/>
        <v>7.4796747967479676E-2</v>
      </c>
      <c r="T11" s="1707">
        <v>15</v>
      </c>
      <c r="U11" s="590">
        <f t="shared" si="8"/>
        <v>1.2195121951219513E-2</v>
      </c>
      <c r="V11" s="1707">
        <v>1230</v>
      </c>
      <c r="W11" s="269"/>
    </row>
    <row r="12" spans="1:24">
      <c r="A12" s="317">
        <v>2006</v>
      </c>
      <c r="B12" s="1706">
        <v>204</v>
      </c>
      <c r="C12" s="345">
        <f t="shared" si="0"/>
        <v>0.15974941268598278</v>
      </c>
      <c r="D12" s="1706">
        <v>347</v>
      </c>
      <c r="E12" s="345">
        <f t="shared" si="1"/>
        <v>0.27173061863743148</v>
      </c>
      <c r="F12" s="1706">
        <v>55</v>
      </c>
      <c r="G12" s="345">
        <f t="shared" si="2"/>
        <v>4.306969459671104E-2</v>
      </c>
      <c r="H12" s="1706">
        <v>299</v>
      </c>
      <c r="I12" s="345">
        <f t="shared" si="3"/>
        <v>0.2341425215348473</v>
      </c>
      <c r="J12" s="1706">
        <v>172</v>
      </c>
      <c r="K12" s="345">
        <f t="shared" si="4"/>
        <v>0.13469068128425998</v>
      </c>
      <c r="L12" s="1706">
        <v>29</v>
      </c>
      <c r="M12" s="352">
        <f t="shared" si="5"/>
        <v>2.2709475332811275E-2</v>
      </c>
      <c r="N12" s="351" t="s">
        <v>114</v>
      </c>
      <c r="O12" s="319"/>
      <c r="P12" s="1706">
        <v>37</v>
      </c>
      <c r="Q12" s="345">
        <f t="shared" si="6"/>
        <v>2.8974158183241974E-2</v>
      </c>
      <c r="R12" s="1706">
        <v>100</v>
      </c>
      <c r="S12" s="345">
        <f t="shared" si="7"/>
        <v>7.8308535630383716E-2</v>
      </c>
      <c r="T12" s="1706">
        <v>27</v>
      </c>
      <c r="U12" s="714">
        <f t="shared" si="8"/>
        <v>2.1143304620203602E-2</v>
      </c>
      <c r="V12" s="1706">
        <v>1277</v>
      </c>
      <c r="W12" s="269"/>
    </row>
    <row r="13" spans="1:24">
      <c r="A13" s="322">
        <v>2007</v>
      </c>
      <c r="B13" s="1707">
        <v>192</v>
      </c>
      <c r="C13" s="326">
        <f t="shared" si="0"/>
        <v>0.14860681114551083</v>
      </c>
      <c r="D13" s="1707">
        <v>368</v>
      </c>
      <c r="E13" s="326">
        <f t="shared" si="1"/>
        <v>0.28482972136222912</v>
      </c>
      <c r="F13" s="1707">
        <v>49</v>
      </c>
      <c r="G13" s="326">
        <f t="shared" si="2"/>
        <v>3.7925696594427245E-2</v>
      </c>
      <c r="H13" s="1707">
        <v>311</v>
      </c>
      <c r="I13" s="326">
        <f t="shared" si="3"/>
        <v>0.24071207430340558</v>
      </c>
      <c r="J13" s="1707">
        <v>174</v>
      </c>
      <c r="K13" s="326">
        <f t="shared" si="4"/>
        <v>0.1346749226006192</v>
      </c>
      <c r="L13" s="1707">
        <v>33</v>
      </c>
      <c r="M13" s="326">
        <f t="shared" si="5"/>
        <v>2.5541795665634675E-2</v>
      </c>
      <c r="N13" s="1707">
        <v>19</v>
      </c>
      <c r="O13" s="326">
        <f t="shared" ref="O13:O27" si="10">N13/V13</f>
        <v>1.4705882352941176E-2</v>
      </c>
      <c r="P13" s="1707">
        <v>31</v>
      </c>
      <c r="Q13" s="326">
        <f t="shared" si="6"/>
        <v>2.3993808049535603E-2</v>
      </c>
      <c r="R13" s="1707">
        <v>99</v>
      </c>
      <c r="S13" s="326">
        <f t="shared" si="7"/>
        <v>7.6625386996904021E-2</v>
      </c>
      <c r="T13" s="1707">
        <v>13</v>
      </c>
      <c r="U13" s="590">
        <f t="shared" si="8"/>
        <v>1.0061919504643963E-2</v>
      </c>
      <c r="V13" s="1707">
        <v>1292</v>
      </c>
      <c r="W13" s="269"/>
    </row>
    <row r="14" spans="1:24">
      <c r="A14" s="317">
        <v>2008</v>
      </c>
      <c r="B14" s="1706">
        <v>227</v>
      </c>
      <c r="C14" s="345">
        <f t="shared" si="0"/>
        <v>0.17029257314328583</v>
      </c>
      <c r="D14" s="1706">
        <v>308</v>
      </c>
      <c r="E14" s="345">
        <f t="shared" si="1"/>
        <v>0.23105776444111029</v>
      </c>
      <c r="F14" s="1706">
        <v>51</v>
      </c>
      <c r="G14" s="345">
        <f t="shared" si="2"/>
        <v>3.8259564891222807E-2</v>
      </c>
      <c r="H14" s="1706">
        <v>331</v>
      </c>
      <c r="I14" s="345">
        <f t="shared" si="3"/>
        <v>0.24831207801950489</v>
      </c>
      <c r="J14" s="1706">
        <v>180</v>
      </c>
      <c r="K14" s="345">
        <f t="shared" si="4"/>
        <v>0.13503375843960991</v>
      </c>
      <c r="L14" s="1706">
        <v>40</v>
      </c>
      <c r="M14" s="345">
        <f t="shared" si="5"/>
        <v>3.0007501875468866E-2</v>
      </c>
      <c r="N14" s="1706">
        <v>15</v>
      </c>
      <c r="O14" s="345">
        <f t="shared" si="10"/>
        <v>1.1252813203300824E-2</v>
      </c>
      <c r="P14" s="1706">
        <v>42</v>
      </c>
      <c r="Q14" s="345">
        <f t="shared" si="6"/>
        <v>3.1507876969242309E-2</v>
      </c>
      <c r="R14" s="1706">
        <v>117</v>
      </c>
      <c r="S14" s="345">
        <f t="shared" si="7"/>
        <v>8.7771942985746434E-2</v>
      </c>
      <c r="T14" s="1706">
        <v>19</v>
      </c>
      <c r="U14" s="714">
        <f t="shared" si="8"/>
        <v>1.4253563390847712E-2</v>
      </c>
      <c r="V14" s="1706">
        <v>1333</v>
      </c>
      <c r="W14" s="269"/>
    </row>
    <row r="15" spans="1:24">
      <c r="A15" s="322">
        <v>2009</v>
      </c>
      <c r="B15" s="1707">
        <v>225</v>
      </c>
      <c r="C15" s="326">
        <f t="shared" si="0"/>
        <v>0.16955538809344387</v>
      </c>
      <c r="D15" s="1707">
        <v>383</v>
      </c>
      <c r="E15" s="326">
        <f t="shared" si="1"/>
        <v>0.28862094951017331</v>
      </c>
      <c r="F15" s="1707">
        <v>59</v>
      </c>
      <c r="G15" s="326">
        <f t="shared" si="2"/>
        <v>4.4461190655614165E-2</v>
      </c>
      <c r="H15" s="1707">
        <v>295</v>
      </c>
      <c r="I15" s="326">
        <f t="shared" si="3"/>
        <v>0.22230595327807084</v>
      </c>
      <c r="J15" s="1707">
        <v>146</v>
      </c>
      <c r="K15" s="326">
        <f t="shared" si="4"/>
        <v>0.11002260738507913</v>
      </c>
      <c r="L15" s="1707">
        <v>45</v>
      </c>
      <c r="M15" s="326">
        <f t="shared" si="5"/>
        <v>3.3911077618688772E-2</v>
      </c>
      <c r="N15" s="1707">
        <v>23</v>
      </c>
      <c r="O15" s="326">
        <f t="shared" si="10"/>
        <v>1.7332328560663149E-2</v>
      </c>
      <c r="P15" s="1707">
        <v>43</v>
      </c>
      <c r="Q15" s="326">
        <f t="shared" si="6"/>
        <v>3.2403918613413712E-2</v>
      </c>
      <c r="R15" s="1707">
        <v>90</v>
      </c>
      <c r="S15" s="326">
        <f t="shared" si="7"/>
        <v>6.7822155237377543E-2</v>
      </c>
      <c r="T15" s="1707">
        <v>18</v>
      </c>
      <c r="U15" s="590">
        <f t="shared" si="8"/>
        <v>1.3564431047475508E-2</v>
      </c>
      <c r="V15" s="1707">
        <v>1327</v>
      </c>
      <c r="W15" s="269"/>
    </row>
    <row r="16" spans="1:24">
      <c r="A16" s="317">
        <v>2010</v>
      </c>
      <c r="B16" s="1706">
        <v>227</v>
      </c>
      <c r="C16" s="645">
        <f t="shared" si="0"/>
        <v>0.16777531411677754</v>
      </c>
      <c r="D16" s="1706">
        <v>356</v>
      </c>
      <c r="E16" s="645">
        <f t="shared" si="1"/>
        <v>0.2631189948263119</v>
      </c>
      <c r="F16" s="1706">
        <v>78</v>
      </c>
      <c r="G16" s="645">
        <f t="shared" si="2"/>
        <v>5.7649667405764965E-2</v>
      </c>
      <c r="H16" s="1706">
        <v>316</v>
      </c>
      <c r="I16" s="645">
        <f t="shared" si="3"/>
        <v>0.2335550628233555</v>
      </c>
      <c r="J16" s="1706">
        <v>154</v>
      </c>
      <c r="K16" s="645">
        <f t="shared" si="4"/>
        <v>0.11382113821138211</v>
      </c>
      <c r="L16" s="1706">
        <v>45</v>
      </c>
      <c r="M16" s="645">
        <f t="shared" si="5"/>
        <v>3.325942350332594E-2</v>
      </c>
      <c r="N16" s="1706">
        <v>10</v>
      </c>
      <c r="O16" s="714">
        <f t="shared" si="10"/>
        <v>7.3909830007390983E-3</v>
      </c>
      <c r="P16" s="1706">
        <v>45</v>
      </c>
      <c r="Q16" s="714">
        <f t="shared" si="6"/>
        <v>3.325942350332594E-2</v>
      </c>
      <c r="R16" s="1706">
        <v>100</v>
      </c>
      <c r="S16" s="714">
        <f t="shared" si="7"/>
        <v>7.3909830007390986E-2</v>
      </c>
      <c r="T16" s="1706">
        <v>21</v>
      </c>
      <c r="U16" s="714">
        <f t="shared" si="8"/>
        <v>1.5521064301552107E-2</v>
      </c>
      <c r="V16" s="1706">
        <v>1353</v>
      </c>
      <c r="W16" s="269"/>
    </row>
    <row r="17" spans="1:24">
      <c r="A17" s="322">
        <v>2011</v>
      </c>
      <c r="B17" s="1707">
        <v>244</v>
      </c>
      <c r="C17" s="648">
        <f t="shared" si="0"/>
        <v>0.18442932728647016</v>
      </c>
      <c r="D17" s="1707">
        <v>351</v>
      </c>
      <c r="E17" s="648">
        <f t="shared" si="1"/>
        <v>0.26530612244897961</v>
      </c>
      <c r="F17" s="1707">
        <v>54</v>
      </c>
      <c r="G17" s="648">
        <f t="shared" si="2"/>
        <v>4.0816326530612242E-2</v>
      </c>
      <c r="H17" s="1707">
        <v>322</v>
      </c>
      <c r="I17" s="648">
        <f t="shared" si="3"/>
        <v>0.24338624338624337</v>
      </c>
      <c r="J17" s="1707">
        <v>146</v>
      </c>
      <c r="K17" s="648">
        <f t="shared" si="4"/>
        <v>0.11035525321239607</v>
      </c>
      <c r="L17" s="1707">
        <v>42</v>
      </c>
      <c r="M17" s="648">
        <f t="shared" si="5"/>
        <v>3.1746031746031744E-2</v>
      </c>
      <c r="N17" s="1707">
        <v>13</v>
      </c>
      <c r="O17" s="590">
        <f t="shared" si="10"/>
        <v>9.8261526832955411E-3</v>
      </c>
      <c r="P17" s="1707">
        <v>42</v>
      </c>
      <c r="Q17" s="590">
        <f t="shared" si="6"/>
        <v>3.1746031746031744E-2</v>
      </c>
      <c r="R17" s="1707">
        <v>98</v>
      </c>
      <c r="S17" s="590">
        <f t="shared" si="7"/>
        <v>7.407407407407407E-2</v>
      </c>
      <c r="T17" s="1707">
        <v>10</v>
      </c>
      <c r="U17" s="590">
        <f t="shared" si="8"/>
        <v>7.5585789871504159E-3</v>
      </c>
      <c r="V17" s="1707">
        <v>1323</v>
      </c>
      <c r="W17" s="269"/>
    </row>
    <row r="18" spans="1:24">
      <c r="A18" s="317">
        <v>2012</v>
      </c>
      <c r="B18" s="1706">
        <v>218</v>
      </c>
      <c r="C18" s="645">
        <f t="shared" si="0"/>
        <v>0.16628527841342486</v>
      </c>
      <c r="D18" s="1706">
        <v>315</v>
      </c>
      <c r="E18" s="645">
        <f t="shared" si="1"/>
        <v>0.2402745995423341</v>
      </c>
      <c r="F18" s="1706">
        <v>68</v>
      </c>
      <c r="G18" s="645">
        <f t="shared" si="2"/>
        <v>5.186880244088482E-2</v>
      </c>
      <c r="H18" s="1706">
        <v>335</v>
      </c>
      <c r="I18" s="645">
        <f t="shared" si="3"/>
        <v>0.25553012967200611</v>
      </c>
      <c r="J18" s="1706">
        <v>136</v>
      </c>
      <c r="K18" s="645">
        <f t="shared" si="4"/>
        <v>0.10373760488176964</v>
      </c>
      <c r="L18" s="1706">
        <v>39</v>
      </c>
      <c r="M18" s="645">
        <f t="shared" si="5"/>
        <v>2.9748283752860413E-2</v>
      </c>
      <c r="N18" s="1706">
        <v>15</v>
      </c>
      <c r="O18" s="714">
        <f t="shared" si="10"/>
        <v>1.1441647597254004E-2</v>
      </c>
      <c r="P18" s="1706">
        <v>40</v>
      </c>
      <c r="Q18" s="714">
        <f t="shared" si="6"/>
        <v>3.0511060259344011E-2</v>
      </c>
      <c r="R18" s="1706">
        <v>126</v>
      </c>
      <c r="S18" s="714">
        <f t="shared" si="7"/>
        <v>9.6109839816933634E-2</v>
      </c>
      <c r="T18" s="1706">
        <v>19</v>
      </c>
      <c r="U18" s="714">
        <f t="shared" si="8"/>
        <v>1.4492753623188406E-2</v>
      </c>
      <c r="V18" s="1706">
        <v>1311</v>
      </c>
      <c r="W18" s="269"/>
    </row>
    <row r="19" spans="1:24">
      <c r="A19" s="322">
        <v>2013</v>
      </c>
      <c r="B19" s="1707">
        <v>223</v>
      </c>
      <c r="C19" s="648">
        <f t="shared" si="0"/>
        <v>0.17114351496546432</v>
      </c>
      <c r="D19" s="1707">
        <v>335</v>
      </c>
      <c r="E19" s="648">
        <f t="shared" si="1"/>
        <v>0.25709900230237914</v>
      </c>
      <c r="F19" s="1707">
        <v>62</v>
      </c>
      <c r="G19" s="648">
        <f t="shared" si="2"/>
        <v>4.7582501918649274E-2</v>
      </c>
      <c r="H19" s="1707">
        <v>300</v>
      </c>
      <c r="I19" s="648">
        <f t="shared" si="3"/>
        <v>0.23023791250959325</v>
      </c>
      <c r="J19" s="1707">
        <v>123</v>
      </c>
      <c r="K19" s="648">
        <f t="shared" si="4"/>
        <v>9.4397544128933225E-2</v>
      </c>
      <c r="L19" s="1707">
        <v>64</v>
      </c>
      <c r="M19" s="648">
        <f t="shared" si="5"/>
        <v>4.9117421335379892E-2</v>
      </c>
      <c r="N19" s="1707">
        <v>13</v>
      </c>
      <c r="O19" s="590">
        <f t="shared" si="10"/>
        <v>9.9769762087490409E-3</v>
      </c>
      <c r="P19" s="1707">
        <v>47</v>
      </c>
      <c r="Q19" s="590">
        <f t="shared" si="6"/>
        <v>3.6070606293169612E-2</v>
      </c>
      <c r="R19" s="1707">
        <v>108</v>
      </c>
      <c r="S19" s="590">
        <f t="shared" si="7"/>
        <v>8.2885648503453563E-2</v>
      </c>
      <c r="T19" s="1707">
        <v>26</v>
      </c>
      <c r="U19" s="590">
        <f t="shared" si="8"/>
        <v>1.9953952417498082E-2</v>
      </c>
      <c r="V19" s="1707">
        <v>1303</v>
      </c>
      <c r="W19" s="269"/>
    </row>
    <row r="20" spans="1:24">
      <c r="A20" s="317">
        <v>2014</v>
      </c>
      <c r="B20" s="1706">
        <v>211</v>
      </c>
      <c r="C20" s="645">
        <f t="shared" si="0"/>
        <v>0.17280917280917282</v>
      </c>
      <c r="D20" s="1706">
        <v>333</v>
      </c>
      <c r="E20" s="645">
        <f t="shared" si="1"/>
        <v>0.27272727272727271</v>
      </c>
      <c r="F20" s="1706">
        <v>52</v>
      </c>
      <c r="G20" s="645">
        <f t="shared" si="2"/>
        <v>4.2588042588042586E-2</v>
      </c>
      <c r="H20" s="1706">
        <v>275</v>
      </c>
      <c r="I20" s="645">
        <f t="shared" si="3"/>
        <v>0.22522522522522523</v>
      </c>
      <c r="J20" s="1706">
        <v>113</v>
      </c>
      <c r="K20" s="645">
        <f t="shared" si="4"/>
        <v>9.2547092547092549E-2</v>
      </c>
      <c r="L20" s="1706">
        <v>47</v>
      </c>
      <c r="M20" s="645">
        <f t="shared" si="5"/>
        <v>3.8493038493038492E-2</v>
      </c>
      <c r="N20" s="1706">
        <v>15</v>
      </c>
      <c r="O20" s="714">
        <f t="shared" si="10"/>
        <v>1.2285012285012284E-2</v>
      </c>
      <c r="P20" s="1706">
        <v>41</v>
      </c>
      <c r="Q20" s="714">
        <f t="shared" si="6"/>
        <v>3.3579033579033579E-2</v>
      </c>
      <c r="R20" s="1706">
        <v>96</v>
      </c>
      <c r="S20" s="714">
        <f t="shared" si="7"/>
        <v>7.8624078624078622E-2</v>
      </c>
      <c r="T20" s="1706">
        <v>32</v>
      </c>
      <c r="U20" s="714">
        <f t="shared" si="8"/>
        <v>2.620802620802621E-2</v>
      </c>
      <c r="V20" s="1706">
        <v>1221</v>
      </c>
      <c r="W20" s="269"/>
    </row>
    <row r="21" spans="1:24">
      <c r="A21" s="322">
        <v>2015</v>
      </c>
      <c r="B21" s="1707">
        <v>206</v>
      </c>
      <c r="C21" s="648">
        <f t="shared" si="0"/>
        <v>0.16006216006216006</v>
      </c>
      <c r="D21" s="1707">
        <v>339</v>
      </c>
      <c r="E21" s="648">
        <f t="shared" si="1"/>
        <v>0.26340326340326342</v>
      </c>
      <c r="F21" s="1707">
        <v>81</v>
      </c>
      <c r="G21" s="648">
        <f t="shared" si="2"/>
        <v>6.2937062937062943E-2</v>
      </c>
      <c r="H21" s="1707">
        <v>270</v>
      </c>
      <c r="I21" s="648">
        <f t="shared" si="3"/>
        <v>0.20979020979020979</v>
      </c>
      <c r="J21" s="1707">
        <v>140</v>
      </c>
      <c r="K21" s="648">
        <f t="shared" si="4"/>
        <v>0.10878010878010878</v>
      </c>
      <c r="L21" s="1707">
        <v>53</v>
      </c>
      <c r="M21" s="648">
        <f t="shared" si="5"/>
        <v>4.1181041181041184E-2</v>
      </c>
      <c r="N21" s="1707">
        <v>17</v>
      </c>
      <c r="O21" s="590">
        <f t="shared" si="10"/>
        <v>1.320901320901321E-2</v>
      </c>
      <c r="P21" s="1707">
        <v>40</v>
      </c>
      <c r="Q21" s="590">
        <f t="shared" si="6"/>
        <v>3.108003108003108E-2</v>
      </c>
      <c r="R21" s="1707">
        <v>119</v>
      </c>
      <c r="S21" s="590">
        <f t="shared" si="7"/>
        <v>9.2463092463092464E-2</v>
      </c>
      <c r="T21" s="1707">
        <v>19</v>
      </c>
      <c r="U21" s="590">
        <f t="shared" si="8"/>
        <v>1.4763014763014764E-2</v>
      </c>
      <c r="V21" s="1707">
        <v>1287</v>
      </c>
      <c r="W21" s="269"/>
    </row>
    <row r="22" spans="1:24">
      <c r="A22" s="317">
        <v>2016</v>
      </c>
      <c r="B22" s="1706">
        <v>192</v>
      </c>
      <c r="C22" s="645">
        <f t="shared" si="0"/>
        <v>0.15094339622641509</v>
      </c>
      <c r="D22" s="1706">
        <v>321</v>
      </c>
      <c r="E22" s="645">
        <f t="shared" si="1"/>
        <v>0.25235849056603776</v>
      </c>
      <c r="F22" s="1706">
        <v>77</v>
      </c>
      <c r="G22" s="645">
        <f t="shared" si="2"/>
        <v>6.0534591194968554E-2</v>
      </c>
      <c r="H22" s="1706">
        <v>246</v>
      </c>
      <c r="I22" s="645">
        <f t="shared" si="3"/>
        <v>0.19339622641509435</v>
      </c>
      <c r="J22" s="1706">
        <v>148</v>
      </c>
      <c r="K22" s="645">
        <f t="shared" si="4"/>
        <v>0.11635220125786164</v>
      </c>
      <c r="L22" s="1706">
        <v>84</v>
      </c>
      <c r="M22" s="645">
        <f t="shared" si="5"/>
        <v>6.6037735849056603E-2</v>
      </c>
      <c r="N22" s="1706">
        <v>19</v>
      </c>
      <c r="O22" s="714">
        <f t="shared" si="10"/>
        <v>1.4937106918238994E-2</v>
      </c>
      <c r="P22" s="1706">
        <v>44</v>
      </c>
      <c r="Q22" s="714">
        <f t="shared" si="6"/>
        <v>3.4591194968553458E-2</v>
      </c>
      <c r="R22" s="1706">
        <v>115</v>
      </c>
      <c r="S22" s="714">
        <f t="shared" si="7"/>
        <v>9.0408805031446535E-2</v>
      </c>
      <c r="T22" s="1706">
        <v>24</v>
      </c>
      <c r="U22" s="714">
        <f t="shared" si="8"/>
        <v>1.8867924528301886E-2</v>
      </c>
      <c r="V22" s="1706">
        <v>1272</v>
      </c>
      <c r="W22" s="269"/>
    </row>
    <row r="23" spans="1:24">
      <c r="A23" s="322">
        <v>2017</v>
      </c>
      <c r="B23" s="1707">
        <v>211</v>
      </c>
      <c r="C23" s="648">
        <f t="shared" si="0"/>
        <v>0.16575019638648861</v>
      </c>
      <c r="D23" s="1707">
        <v>322</v>
      </c>
      <c r="E23" s="648">
        <f t="shared" si="1"/>
        <v>0.25294579732914374</v>
      </c>
      <c r="F23" s="1707">
        <v>61</v>
      </c>
      <c r="G23" s="648">
        <f t="shared" si="2"/>
        <v>4.7918303220738416E-2</v>
      </c>
      <c r="H23" s="1707">
        <v>301</v>
      </c>
      <c r="I23" s="648">
        <f t="shared" si="3"/>
        <v>0.23644933228593873</v>
      </c>
      <c r="J23" s="1707">
        <v>113</v>
      </c>
      <c r="K23" s="648">
        <f t="shared" si="4"/>
        <v>8.8766692851531812E-2</v>
      </c>
      <c r="L23" s="1707">
        <v>53</v>
      </c>
      <c r="M23" s="648">
        <f t="shared" si="5"/>
        <v>4.1633935585231735E-2</v>
      </c>
      <c r="N23" s="1707">
        <v>21</v>
      </c>
      <c r="O23" s="590">
        <f t="shared" si="10"/>
        <v>1.6496465043205028E-2</v>
      </c>
      <c r="P23" s="1707">
        <v>45</v>
      </c>
      <c r="Q23" s="590">
        <f t="shared" si="6"/>
        <v>3.5349567949725061E-2</v>
      </c>
      <c r="R23" s="1707">
        <v>122</v>
      </c>
      <c r="S23" s="590">
        <f t="shared" si="7"/>
        <v>9.5836606441476832E-2</v>
      </c>
      <c r="T23" s="1707">
        <v>22</v>
      </c>
      <c r="U23" s="590">
        <f t="shared" si="8"/>
        <v>1.7282010997643361E-2</v>
      </c>
      <c r="V23" s="1707">
        <v>1273</v>
      </c>
      <c r="W23" s="269"/>
    </row>
    <row r="24" spans="1:24" ht="14" customHeight="1">
      <c r="A24" s="60">
        <v>2018</v>
      </c>
      <c r="B24" s="1706">
        <v>183</v>
      </c>
      <c r="C24" s="645">
        <f t="shared" si="0"/>
        <v>0.15430016863406409</v>
      </c>
      <c r="D24" s="1706">
        <v>290</v>
      </c>
      <c r="E24" s="645">
        <f t="shared" si="1"/>
        <v>0.24451939291736932</v>
      </c>
      <c r="F24" s="1706">
        <v>56</v>
      </c>
      <c r="G24" s="645">
        <f t="shared" si="2"/>
        <v>4.7217537942664416E-2</v>
      </c>
      <c r="H24" s="1706">
        <v>247</v>
      </c>
      <c r="I24" s="645">
        <f t="shared" si="3"/>
        <v>0.20826306913996628</v>
      </c>
      <c r="J24" s="1706">
        <v>127</v>
      </c>
      <c r="K24" s="645">
        <f t="shared" si="4"/>
        <v>0.10708263069139966</v>
      </c>
      <c r="L24" s="1706">
        <v>54</v>
      </c>
      <c r="M24" s="645">
        <f t="shared" si="5"/>
        <v>4.5531197301854974E-2</v>
      </c>
      <c r="N24" s="1706">
        <v>15</v>
      </c>
      <c r="O24" s="714">
        <f t="shared" si="10"/>
        <v>1.2647554806070826E-2</v>
      </c>
      <c r="P24" s="1706">
        <v>47</v>
      </c>
      <c r="Q24" s="714">
        <f t="shared" si="6"/>
        <v>3.9629005059021921E-2</v>
      </c>
      <c r="R24" s="1706">
        <v>140</v>
      </c>
      <c r="S24" s="714">
        <f t="shared" si="7"/>
        <v>0.11804384485666104</v>
      </c>
      <c r="T24" s="1706">
        <v>21</v>
      </c>
      <c r="U24" s="714">
        <f t="shared" si="8"/>
        <v>1.7706576728499158E-2</v>
      </c>
      <c r="V24" s="1706">
        <v>1186</v>
      </c>
      <c r="W24" s="269"/>
    </row>
    <row r="25" spans="1:24" ht="14" customHeight="1">
      <c r="A25" s="73">
        <v>2019</v>
      </c>
      <c r="B25" s="1707">
        <v>185</v>
      </c>
      <c r="C25" s="648">
        <f t="shared" si="0"/>
        <v>0.15638207945900254</v>
      </c>
      <c r="D25" s="1707">
        <v>316</v>
      </c>
      <c r="E25" s="648">
        <f t="shared" si="1"/>
        <v>0.26711749788672867</v>
      </c>
      <c r="F25" s="1707">
        <v>70</v>
      </c>
      <c r="G25" s="648">
        <f t="shared" si="2"/>
        <v>5.9171597633136092E-2</v>
      </c>
      <c r="H25" s="1707">
        <v>274</v>
      </c>
      <c r="I25" s="648">
        <f t="shared" si="3"/>
        <v>0.231614539306847</v>
      </c>
      <c r="J25" s="1707">
        <v>89</v>
      </c>
      <c r="K25" s="648">
        <f t="shared" si="4"/>
        <v>7.5232459847844463E-2</v>
      </c>
      <c r="L25" s="1707">
        <v>50</v>
      </c>
      <c r="M25" s="648">
        <f t="shared" si="5"/>
        <v>4.2265426880811495E-2</v>
      </c>
      <c r="N25" s="1707">
        <v>15</v>
      </c>
      <c r="O25" s="590">
        <f t="shared" si="10"/>
        <v>1.2679628064243449E-2</v>
      </c>
      <c r="P25" s="1707">
        <v>45</v>
      </c>
      <c r="Q25" s="590">
        <f t="shared" si="6"/>
        <v>3.8038884192730348E-2</v>
      </c>
      <c r="R25" s="1707">
        <v>124</v>
      </c>
      <c r="S25" s="590">
        <f t="shared" si="7"/>
        <v>0.10481825866441251</v>
      </c>
      <c r="T25" s="1707">
        <v>11</v>
      </c>
      <c r="U25" s="590">
        <f t="shared" si="8"/>
        <v>9.2983939137785288E-3</v>
      </c>
      <c r="V25" s="1707">
        <v>1183</v>
      </c>
      <c r="W25" s="269"/>
    </row>
    <row r="26" spans="1:24" s="45" customFormat="1">
      <c r="A26" s="562">
        <v>2020</v>
      </c>
      <c r="B26" s="1706">
        <v>176</v>
      </c>
      <c r="C26" s="645">
        <f t="shared" si="0"/>
        <v>0.16281221091581868</v>
      </c>
      <c r="D26" s="1706">
        <v>287</v>
      </c>
      <c r="E26" s="645">
        <f t="shared" si="1"/>
        <v>0.26549491211840887</v>
      </c>
      <c r="F26" s="1706">
        <v>45</v>
      </c>
      <c r="G26" s="645">
        <f t="shared" si="2"/>
        <v>4.1628122109158186E-2</v>
      </c>
      <c r="H26" s="1706">
        <v>258</v>
      </c>
      <c r="I26" s="645">
        <f t="shared" si="3"/>
        <v>0.23866790009250693</v>
      </c>
      <c r="J26" s="1706">
        <v>99</v>
      </c>
      <c r="K26" s="645">
        <f t="shared" si="4"/>
        <v>9.1581868640148015E-2</v>
      </c>
      <c r="L26" s="1706">
        <v>42</v>
      </c>
      <c r="M26" s="645">
        <f t="shared" si="5"/>
        <v>3.8852913968547641E-2</v>
      </c>
      <c r="N26" s="351" t="s">
        <v>114</v>
      </c>
      <c r="O26" s="1845"/>
      <c r="P26" s="1706">
        <v>29</v>
      </c>
      <c r="Q26" s="714">
        <f t="shared" si="6"/>
        <v>2.6827012025901941E-2</v>
      </c>
      <c r="R26" s="1706">
        <v>121</v>
      </c>
      <c r="S26" s="714">
        <f t="shared" si="7"/>
        <v>0.11193339500462535</v>
      </c>
      <c r="T26" s="1706">
        <v>16</v>
      </c>
      <c r="U26" s="714">
        <f t="shared" si="8"/>
        <v>1.4801110083256245E-2</v>
      </c>
      <c r="V26" s="1706">
        <v>1081</v>
      </c>
      <c r="W26" s="54"/>
      <c r="X26" s="54"/>
    </row>
    <row r="27" spans="1:24" s="45" customFormat="1">
      <c r="A27" s="1806">
        <v>2021</v>
      </c>
      <c r="B27" s="1707">
        <v>185</v>
      </c>
      <c r="C27" s="648">
        <f t="shared" si="0"/>
        <v>0.15638207945900254</v>
      </c>
      <c r="D27" s="1707">
        <v>334</v>
      </c>
      <c r="E27" s="648">
        <f t="shared" si="1"/>
        <v>0.28233305156382077</v>
      </c>
      <c r="F27" s="1707">
        <v>68</v>
      </c>
      <c r="G27" s="648">
        <f t="shared" si="2"/>
        <v>5.7480980557903634E-2</v>
      </c>
      <c r="H27" s="1707">
        <v>268</v>
      </c>
      <c r="I27" s="648">
        <f t="shared" si="3"/>
        <v>0.22654268808114961</v>
      </c>
      <c r="J27" s="1707">
        <v>107</v>
      </c>
      <c r="K27" s="648">
        <f t="shared" si="4"/>
        <v>9.0448013524936602E-2</v>
      </c>
      <c r="L27" s="1707">
        <v>34</v>
      </c>
      <c r="M27" s="648">
        <f t="shared" si="5"/>
        <v>2.8740490278951817E-2</v>
      </c>
      <c r="N27" s="1707">
        <v>12</v>
      </c>
      <c r="O27" s="590">
        <f t="shared" si="10"/>
        <v>1.0143702451394759E-2</v>
      </c>
      <c r="P27" s="1707">
        <v>44</v>
      </c>
      <c r="Q27" s="590">
        <f t="shared" si="6"/>
        <v>3.7193575655114115E-2</v>
      </c>
      <c r="R27" s="1707">
        <v>105</v>
      </c>
      <c r="S27" s="590">
        <f t="shared" si="7"/>
        <v>8.8757396449704137E-2</v>
      </c>
      <c r="T27" s="1707">
        <v>19</v>
      </c>
      <c r="U27" s="590">
        <f t="shared" si="8"/>
        <v>1.6060862214708368E-2</v>
      </c>
      <c r="V27" s="1707">
        <v>1183</v>
      </c>
      <c r="W27" s="54"/>
      <c r="X27" s="54"/>
    </row>
    <row r="28" spans="1:24">
      <c r="A28" s="2683" t="s">
        <v>184</v>
      </c>
      <c r="B28" s="2684"/>
      <c r="C28" s="2684"/>
      <c r="D28" s="2684"/>
      <c r="E28" s="2684"/>
      <c r="F28" s="2684"/>
      <c r="G28" s="2684"/>
      <c r="H28" s="2684"/>
      <c r="I28" s="2684"/>
      <c r="J28" s="2684"/>
      <c r="K28" s="2684"/>
      <c r="L28" s="2684"/>
      <c r="M28" s="2684"/>
      <c r="N28" s="2684"/>
      <c r="O28" s="2684"/>
      <c r="P28" s="2684"/>
      <c r="Q28" s="2684"/>
      <c r="R28" s="2684"/>
      <c r="S28" s="2684"/>
      <c r="T28" s="2684"/>
      <c r="U28" s="2684"/>
      <c r="V28" s="2685"/>
    </row>
    <row r="29" spans="1:24" ht="14" customHeight="1">
      <c r="A29" s="63"/>
    </row>
    <row r="30" spans="1:24">
      <c r="A30" s="2464" t="s">
        <v>87</v>
      </c>
      <c r="B30" s="2464"/>
      <c r="C30" s="2464"/>
      <c r="D30" s="2464"/>
      <c r="E30" s="2464"/>
      <c r="F30" s="2464"/>
      <c r="G30" s="2464"/>
      <c r="H30" s="2464"/>
      <c r="I30" s="2464"/>
      <c r="J30" s="2464"/>
      <c r="K30" s="2464"/>
      <c r="L30" s="2464"/>
      <c r="M30" s="2464"/>
      <c r="N30" s="2464"/>
      <c r="O30" s="2464"/>
      <c r="P30" s="2464"/>
      <c r="Q30" s="2464"/>
      <c r="R30" s="2464"/>
      <c r="S30" s="2464"/>
      <c r="T30" s="2464"/>
      <c r="U30" s="2464"/>
      <c r="V30" s="2464"/>
    </row>
  </sheetData>
  <mergeCells count="16">
    <mergeCell ref="A28:V28"/>
    <mergeCell ref="A30:V30"/>
    <mergeCell ref="A1:V1"/>
    <mergeCell ref="A3:A5"/>
    <mergeCell ref="B3:V3"/>
    <mergeCell ref="B4:C4"/>
    <mergeCell ref="D4:E4"/>
    <mergeCell ref="F4:G4"/>
    <mergeCell ref="H4:I4"/>
    <mergeCell ref="J4:K4"/>
    <mergeCell ref="L4:M4"/>
    <mergeCell ref="N4:O4"/>
    <mergeCell ref="P4:Q4"/>
    <mergeCell ref="R4:S4"/>
    <mergeCell ref="T4:U4"/>
    <mergeCell ref="V4:V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03B55-3ABD-41DE-A11C-640E6493743A}">
  <dimension ref="A1:X30"/>
  <sheetViews>
    <sheetView workbookViewId="0">
      <selection sqref="A1:V1"/>
    </sheetView>
  </sheetViews>
  <sheetFormatPr defaultColWidth="9" defaultRowHeight="14"/>
  <cols>
    <col min="1" max="1" width="12.58203125" style="63" customWidth="1"/>
    <col min="2" max="21" width="9.58203125" style="45" customWidth="1"/>
    <col min="22" max="22" width="13.08203125" style="45" customWidth="1"/>
    <col min="23" max="23" width="9" style="45"/>
    <col min="24" max="24" width="9" style="54"/>
    <col min="25" max="16384" width="9" style="45"/>
  </cols>
  <sheetData>
    <row r="1" spans="1:24" ht="25">
      <c r="A1" s="2453" t="s">
        <v>1498</v>
      </c>
      <c r="B1" s="2453"/>
      <c r="C1" s="2453"/>
      <c r="D1" s="2453"/>
      <c r="E1" s="2453"/>
      <c r="F1" s="2453"/>
      <c r="G1" s="2453"/>
      <c r="H1" s="2453"/>
      <c r="I1" s="2453"/>
      <c r="J1" s="2453"/>
      <c r="K1" s="2453"/>
      <c r="L1" s="2453"/>
      <c r="M1" s="2453"/>
      <c r="N1" s="2453"/>
      <c r="O1" s="2453"/>
      <c r="P1" s="2453"/>
      <c r="Q1" s="2453"/>
      <c r="R1" s="2453"/>
      <c r="S1" s="2453"/>
      <c r="T1" s="2453"/>
      <c r="U1" s="2453"/>
      <c r="V1" s="2453"/>
      <c r="W1" s="268"/>
    </row>
    <row r="3" spans="1:24" ht="20">
      <c r="A3" s="2454" t="s">
        <v>338</v>
      </c>
      <c r="B3" s="2465" t="s">
        <v>345</v>
      </c>
      <c r="C3" s="2466"/>
      <c r="D3" s="2466"/>
      <c r="E3" s="2466"/>
      <c r="F3" s="2466"/>
      <c r="G3" s="2466"/>
      <c r="H3" s="2466"/>
      <c r="I3" s="2466"/>
      <c r="J3" s="2466"/>
      <c r="K3" s="2466"/>
      <c r="L3" s="2466"/>
      <c r="M3" s="2466"/>
      <c r="N3" s="2466"/>
      <c r="O3" s="2466"/>
      <c r="P3" s="2466"/>
      <c r="Q3" s="2466"/>
      <c r="R3" s="2466"/>
      <c r="S3" s="2466"/>
      <c r="T3" s="2466"/>
      <c r="U3" s="2466"/>
      <c r="V3" s="2467"/>
      <c r="W3" s="40"/>
      <c r="X3" s="29"/>
    </row>
    <row r="4" spans="1:24" ht="32.5">
      <c r="A4" s="2455"/>
      <c r="B4" s="2468" t="s">
        <v>1490</v>
      </c>
      <c r="C4" s="2470"/>
      <c r="D4" s="2468" t="s">
        <v>168</v>
      </c>
      <c r="E4" s="2469"/>
      <c r="F4" s="2468" t="s">
        <v>169</v>
      </c>
      <c r="G4" s="2469"/>
      <c r="H4" s="2468" t="s">
        <v>170</v>
      </c>
      <c r="I4" s="2469"/>
      <c r="J4" s="2468" t="s">
        <v>171</v>
      </c>
      <c r="K4" s="2469"/>
      <c r="L4" s="2471" t="s">
        <v>93</v>
      </c>
      <c r="M4" s="2526"/>
      <c r="N4" s="2459" t="s">
        <v>94</v>
      </c>
      <c r="O4" s="2527"/>
      <c r="P4" s="2471" t="s">
        <v>95</v>
      </c>
      <c r="Q4" s="2526"/>
      <c r="R4" s="2459" t="s">
        <v>96</v>
      </c>
      <c r="S4" s="2527"/>
      <c r="T4" s="2468" t="s">
        <v>97</v>
      </c>
      <c r="U4" s="2470"/>
      <c r="V4" s="2475" t="s">
        <v>346</v>
      </c>
      <c r="W4" s="65"/>
      <c r="X4" s="65"/>
    </row>
    <row r="5" spans="1:24" ht="20">
      <c r="A5" s="2456"/>
      <c r="B5" s="402" t="s">
        <v>11</v>
      </c>
      <c r="C5" s="47" t="s">
        <v>152</v>
      </c>
      <c r="D5" s="402" t="s">
        <v>11</v>
      </c>
      <c r="E5" s="77" t="s">
        <v>152</v>
      </c>
      <c r="F5" s="402" t="s">
        <v>11</v>
      </c>
      <c r="G5" s="77" t="s">
        <v>152</v>
      </c>
      <c r="H5" s="402" t="s">
        <v>11</v>
      </c>
      <c r="I5" s="77" t="s">
        <v>152</v>
      </c>
      <c r="J5" s="402" t="s">
        <v>11</v>
      </c>
      <c r="K5" s="77" t="s">
        <v>152</v>
      </c>
      <c r="L5" s="402" t="s">
        <v>11</v>
      </c>
      <c r="M5" s="77" t="s">
        <v>152</v>
      </c>
      <c r="N5" s="402" t="s">
        <v>11</v>
      </c>
      <c r="O5" s="77" t="s">
        <v>152</v>
      </c>
      <c r="P5" s="402" t="s">
        <v>11</v>
      </c>
      <c r="Q5" s="77" t="s">
        <v>152</v>
      </c>
      <c r="R5" s="402" t="s">
        <v>11</v>
      </c>
      <c r="S5" s="77" t="s">
        <v>152</v>
      </c>
      <c r="T5" s="402" t="s">
        <v>11</v>
      </c>
      <c r="U5" s="47" t="s">
        <v>152</v>
      </c>
      <c r="V5" s="2476"/>
      <c r="W5" s="40"/>
      <c r="X5" s="29"/>
    </row>
    <row r="6" spans="1:24">
      <c r="A6" s="317">
        <v>2000</v>
      </c>
      <c r="B6" s="1706">
        <v>31</v>
      </c>
      <c r="C6" s="714">
        <f>B6/V6</f>
        <v>0.16062176165803108</v>
      </c>
      <c r="D6" s="1706">
        <v>61</v>
      </c>
      <c r="E6" s="714">
        <f>D6/V6</f>
        <v>0.31606217616580312</v>
      </c>
      <c r="F6" s="351" t="s">
        <v>114</v>
      </c>
      <c r="G6" s="319"/>
      <c r="H6" s="1706">
        <v>37</v>
      </c>
      <c r="I6" s="345">
        <f>H6/V6</f>
        <v>0.19170984455958548</v>
      </c>
      <c r="J6" s="1706">
        <v>21</v>
      </c>
      <c r="K6" s="345">
        <f>J6/V6</f>
        <v>0.10880829015544041</v>
      </c>
      <c r="L6" s="1706">
        <v>10</v>
      </c>
      <c r="M6" s="345">
        <f>L6/V6</f>
        <v>5.181347150259067E-2</v>
      </c>
      <c r="N6" s="351" t="s">
        <v>114</v>
      </c>
      <c r="O6" s="319"/>
      <c r="P6" s="1706">
        <v>12</v>
      </c>
      <c r="Q6" s="345">
        <f>P6/V6</f>
        <v>6.2176165803108807E-2</v>
      </c>
      <c r="R6" s="1706">
        <v>12</v>
      </c>
      <c r="S6" s="345">
        <f>R6/V6</f>
        <v>6.2176165803108807E-2</v>
      </c>
      <c r="T6" s="351" t="s">
        <v>114</v>
      </c>
      <c r="U6" s="613"/>
      <c r="V6" s="1706">
        <v>193</v>
      </c>
      <c r="W6" s="54"/>
    </row>
    <row r="7" spans="1:24">
      <c r="A7" s="322">
        <v>2001</v>
      </c>
      <c r="B7" s="1707">
        <v>37</v>
      </c>
      <c r="C7" s="590">
        <f t="shared" ref="C7:C27" si="0">B7/V7</f>
        <v>0.18316831683168316</v>
      </c>
      <c r="D7" s="1707">
        <v>65</v>
      </c>
      <c r="E7" s="590">
        <f t="shared" ref="E7:E27" si="1">D7/V7</f>
        <v>0.32178217821782179</v>
      </c>
      <c r="F7" s="348" t="s">
        <v>114</v>
      </c>
      <c r="G7" s="324"/>
      <c r="H7" s="1707">
        <v>42</v>
      </c>
      <c r="I7" s="326">
        <f t="shared" ref="I7:I27" si="2">H7/V7</f>
        <v>0.20792079207920791</v>
      </c>
      <c r="J7" s="1707">
        <v>22</v>
      </c>
      <c r="K7" s="326">
        <f t="shared" ref="K7:K25" si="3">J7/V7</f>
        <v>0.10891089108910891</v>
      </c>
      <c r="L7" s="1707">
        <v>11</v>
      </c>
      <c r="M7" s="326">
        <f t="shared" ref="M7:M27" si="4">L7/V7</f>
        <v>5.4455445544554455E-2</v>
      </c>
      <c r="N7" s="348" t="s">
        <v>114</v>
      </c>
      <c r="O7" s="324"/>
      <c r="P7" s="348" t="s">
        <v>114</v>
      </c>
      <c r="Q7" s="324"/>
      <c r="R7" s="1707">
        <v>11</v>
      </c>
      <c r="S7" s="326">
        <f t="shared" ref="S7:S27" si="5">R7/V7</f>
        <v>5.4455445544554455E-2</v>
      </c>
      <c r="T7" s="348" t="s">
        <v>114</v>
      </c>
      <c r="U7" s="612"/>
      <c r="V7" s="1707">
        <v>202</v>
      </c>
      <c r="W7" s="54"/>
    </row>
    <row r="8" spans="1:24">
      <c r="A8" s="317">
        <v>2002</v>
      </c>
      <c r="B8" s="1706">
        <v>50</v>
      </c>
      <c r="C8" s="714">
        <f t="shared" si="0"/>
        <v>0.20408163265306123</v>
      </c>
      <c r="D8" s="1706">
        <v>72</v>
      </c>
      <c r="E8" s="714">
        <f t="shared" si="1"/>
        <v>0.29387755102040819</v>
      </c>
      <c r="F8" s="1706">
        <v>0</v>
      </c>
      <c r="G8" s="319"/>
      <c r="H8" s="1706">
        <v>54</v>
      </c>
      <c r="I8" s="345">
        <f t="shared" si="2"/>
        <v>0.22040816326530613</v>
      </c>
      <c r="J8" s="1706">
        <v>27</v>
      </c>
      <c r="K8" s="345">
        <f t="shared" si="3"/>
        <v>0.11020408163265306</v>
      </c>
      <c r="L8" s="351" t="s">
        <v>114</v>
      </c>
      <c r="M8" s="319"/>
      <c r="N8" s="1706">
        <v>0</v>
      </c>
      <c r="O8" s="345">
        <f>N8/V8</f>
        <v>0</v>
      </c>
      <c r="P8" s="351" t="s">
        <v>114</v>
      </c>
      <c r="Q8" s="319"/>
      <c r="R8" s="1706">
        <v>17</v>
      </c>
      <c r="S8" s="345">
        <f t="shared" si="5"/>
        <v>6.9387755102040816E-2</v>
      </c>
      <c r="T8" s="351" t="s">
        <v>114</v>
      </c>
      <c r="U8" s="714"/>
      <c r="V8" s="1706">
        <v>245</v>
      </c>
      <c r="W8" s="54"/>
    </row>
    <row r="9" spans="1:24">
      <c r="A9" s="322">
        <v>2003</v>
      </c>
      <c r="B9" s="1707">
        <v>31</v>
      </c>
      <c r="C9" s="590">
        <f t="shared" si="0"/>
        <v>0.13596491228070176</v>
      </c>
      <c r="D9" s="1707">
        <v>73</v>
      </c>
      <c r="E9" s="590">
        <f t="shared" si="1"/>
        <v>0.32017543859649122</v>
      </c>
      <c r="F9" s="348" t="s">
        <v>114</v>
      </c>
      <c r="G9" s="324"/>
      <c r="H9" s="1707">
        <v>44</v>
      </c>
      <c r="I9" s="326">
        <f t="shared" si="2"/>
        <v>0.19298245614035087</v>
      </c>
      <c r="J9" s="1707">
        <v>27</v>
      </c>
      <c r="K9" s="326">
        <f t="shared" si="3"/>
        <v>0.11842105263157894</v>
      </c>
      <c r="L9" s="1707">
        <v>17</v>
      </c>
      <c r="M9" s="326">
        <f t="shared" si="4"/>
        <v>7.4561403508771926E-2</v>
      </c>
      <c r="N9" s="348" t="s">
        <v>114</v>
      </c>
      <c r="O9" s="324"/>
      <c r="P9" s="348" t="s">
        <v>114</v>
      </c>
      <c r="Q9" s="324"/>
      <c r="R9" s="1707">
        <v>15</v>
      </c>
      <c r="S9" s="326">
        <f t="shared" si="5"/>
        <v>6.5789473684210523E-2</v>
      </c>
      <c r="T9" s="348" t="s">
        <v>114</v>
      </c>
      <c r="U9" s="612"/>
      <c r="V9" s="1707">
        <v>228</v>
      </c>
      <c r="W9" s="54"/>
    </row>
    <row r="10" spans="1:24">
      <c r="A10" s="317">
        <v>2004</v>
      </c>
      <c r="B10" s="1706">
        <v>36</v>
      </c>
      <c r="C10" s="714">
        <f t="shared" si="0"/>
        <v>0.16071428571428573</v>
      </c>
      <c r="D10" s="1706">
        <v>69</v>
      </c>
      <c r="E10" s="714">
        <f t="shared" si="1"/>
        <v>0.3080357142857143</v>
      </c>
      <c r="F10" s="1706">
        <v>13</v>
      </c>
      <c r="G10" s="345">
        <f t="shared" ref="G10:G23" si="6">F10/V10</f>
        <v>5.8035714285714288E-2</v>
      </c>
      <c r="H10" s="1706">
        <v>54</v>
      </c>
      <c r="I10" s="345">
        <f t="shared" si="2"/>
        <v>0.24107142857142858</v>
      </c>
      <c r="J10" s="1706">
        <v>18</v>
      </c>
      <c r="K10" s="345">
        <f t="shared" si="3"/>
        <v>8.0357142857142863E-2</v>
      </c>
      <c r="L10" s="1706">
        <v>12</v>
      </c>
      <c r="M10" s="345">
        <f t="shared" si="4"/>
        <v>5.3571428571428568E-2</v>
      </c>
      <c r="N10" s="351" t="s">
        <v>114</v>
      </c>
      <c r="O10" s="319"/>
      <c r="P10" s="351" t="s">
        <v>114</v>
      </c>
      <c r="Q10" s="319"/>
      <c r="R10" s="1706">
        <v>10</v>
      </c>
      <c r="S10" s="345">
        <f t="shared" si="5"/>
        <v>4.4642857142857144E-2</v>
      </c>
      <c r="T10" s="351" t="s">
        <v>114</v>
      </c>
      <c r="U10" s="613"/>
      <c r="V10" s="1706">
        <v>224</v>
      </c>
      <c r="W10" s="54"/>
    </row>
    <row r="11" spans="1:24">
      <c r="A11" s="322">
        <v>2005</v>
      </c>
      <c r="B11" s="1707">
        <v>33</v>
      </c>
      <c r="C11" s="590">
        <f t="shared" si="0"/>
        <v>0.14473684210526316</v>
      </c>
      <c r="D11" s="1707">
        <v>68</v>
      </c>
      <c r="E11" s="590">
        <f t="shared" si="1"/>
        <v>0.2982456140350877</v>
      </c>
      <c r="F11" s="348" t="s">
        <v>114</v>
      </c>
      <c r="G11" s="324"/>
      <c r="H11" s="1707">
        <v>47</v>
      </c>
      <c r="I11" s="326">
        <f t="shared" si="2"/>
        <v>0.20614035087719298</v>
      </c>
      <c r="J11" s="1707">
        <v>20</v>
      </c>
      <c r="K11" s="326">
        <f t="shared" si="3"/>
        <v>8.771929824561403E-2</v>
      </c>
      <c r="L11" s="1707">
        <v>13</v>
      </c>
      <c r="M11" s="326">
        <f t="shared" si="4"/>
        <v>5.701754385964912E-2</v>
      </c>
      <c r="N11" s="348" t="s">
        <v>114</v>
      </c>
      <c r="O11" s="324"/>
      <c r="P11" s="348" t="s">
        <v>114</v>
      </c>
      <c r="Q11" s="324"/>
      <c r="R11" s="1707">
        <v>29</v>
      </c>
      <c r="S11" s="326">
        <f t="shared" si="5"/>
        <v>0.12719298245614036</v>
      </c>
      <c r="T11" s="348" t="s">
        <v>114</v>
      </c>
      <c r="U11" s="612"/>
      <c r="V11" s="1707">
        <v>228</v>
      </c>
      <c r="W11" s="54"/>
    </row>
    <row r="12" spans="1:24">
      <c r="A12" s="317">
        <v>2006</v>
      </c>
      <c r="B12" s="1706">
        <v>28</v>
      </c>
      <c r="C12" s="714">
        <f t="shared" si="0"/>
        <v>0.12121212121212122</v>
      </c>
      <c r="D12" s="1706">
        <v>72</v>
      </c>
      <c r="E12" s="714">
        <f t="shared" si="1"/>
        <v>0.31168831168831168</v>
      </c>
      <c r="F12" s="351" t="s">
        <v>114</v>
      </c>
      <c r="G12" s="319"/>
      <c r="H12" s="1706">
        <v>51</v>
      </c>
      <c r="I12" s="345">
        <f t="shared" si="2"/>
        <v>0.22077922077922077</v>
      </c>
      <c r="J12" s="1706">
        <v>27</v>
      </c>
      <c r="K12" s="345">
        <f t="shared" si="3"/>
        <v>0.11688311688311688</v>
      </c>
      <c r="L12" s="1706">
        <v>20</v>
      </c>
      <c r="M12" s="345">
        <f t="shared" si="4"/>
        <v>8.6580086580086577E-2</v>
      </c>
      <c r="N12" s="351" t="s">
        <v>114</v>
      </c>
      <c r="O12" s="319"/>
      <c r="P12" s="351" t="s">
        <v>114</v>
      </c>
      <c r="Q12" s="319"/>
      <c r="R12" s="1706">
        <v>16</v>
      </c>
      <c r="S12" s="345">
        <f t="shared" si="5"/>
        <v>6.9264069264069264E-2</v>
      </c>
      <c r="T12" s="351" t="s">
        <v>114</v>
      </c>
      <c r="U12" s="613"/>
      <c r="V12" s="1706">
        <v>231</v>
      </c>
      <c r="W12" s="54"/>
    </row>
    <row r="13" spans="1:24">
      <c r="A13" s="322">
        <v>2007</v>
      </c>
      <c r="B13" s="1707">
        <v>31</v>
      </c>
      <c r="C13" s="590">
        <f t="shared" si="0"/>
        <v>0.14553990610328638</v>
      </c>
      <c r="D13" s="1707">
        <v>63</v>
      </c>
      <c r="E13" s="590">
        <f t="shared" si="1"/>
        <v>0.29577464788732394</v>
      </c>
      <c r="F13" s="348" t="s">
        <v>114</v>
      </c>
      <c r="G13" s="324"/>
      <c r="H13" s="1707">
        <v>45</v>
      </c>
      <c r="I13" s="326">
        <f t="shared" si="2"/>
        <v>0.21126760563380281</v>
      </c>
      <c r="J13" s="1707">
        <v>35</v>
      </c>
      <c r="K13" s="326">
        <f t="shared" si="3"/>
        <v>0.16431924882629109</v>
      </c>
      <c r="L13" s="348" t="s">
        <v>114</v>
      </c>
      <c r="M13" s="324"/>
      <c r="N13" s="348" t="s">
        <v>114</v>
      </c>
      <c r="O13" s="324"/>
      <c r="P13" s="348" t="s">
        <v>114</v>
      </c>
      <c r="Q13" s="324"/>
      <c r="R13" s="1707">
        <v>15</v>
      </c>
      <c r="S13" s="326">
        <f t="shared" si="5"/>
        <v>7.0422535211267609E-2</v>
      </c>
      <c r="T13" s="1707">
        <v>0</v>
      </c>
      <c r="U13" s="590">
        <f t="shared" ref="U13" si="7">T13/V13</f>
        <v>0</v>
      </c>
      <c r="V13" s="1707">
        <v>213</v>
      </c>
      <c r="W13" s="54"/>
    </row>
    <row r="14" spans="1:24">
      <c r="A14" s="317">
        <v>2008</v>
      </c>
      <c r="B14" s="1706">
        <v>30</v>
      </c>
      <c r="C14" s="714">
        <f t="shared" si="0"/>
        <v>0.13452914798206278</v>
      </c>
      <c r="D14" s="1706">
        <v>80</v>
      </c>
      <c r="E14" s="714">
        <f t="shared" si="1"/>
        <v>0.35874439461883406</v>
      </c>
      <c r="F14" s="351" t="s">
        <v>114</v>
      </c>
      <c r="G14" s="345"/>
      <c r="H14" s="1706">
        <v>52</v>
      </c>
      <c r="I14" s="345">
        <f t="shared" si="2"/>
        <v>0.23318385650224216</v>
      </c>
      <c r="J14" s="1706">
        <v>18</v>
      </c>
      <c r="K14" s="345">
        <f t="shared" si="3"/>
        <v>8.0717488789237665E-2</v>
      </c>
      <c r="L14" s="1706">
        <v>10</v>
      </c>
      <c r="M14" s="345">
        <f t="shared" si="4"/>
        <v>4.4843049327354258E-2</v>
      </c>
      <c r="N14" s="351" t="s">
        <v>114</v>
      </c>
      <c r="O14" s="319"/>
      <c r="P14" s="351" t="s">
        <v>114</v>
      </c>
      <c r="Q14" s="319"/>
      <c r="R14" s="1706">
        <v>13</v>
      </c>
      <c r="S14" s="345">
        <f t="shared" si="5"/>
        <v>5.829596412556054E-2</v>
      </c>
      <c r="T14" s="351" t="s">
        <v>114</v>
      </c>
      <c r="U14" s="714"/>
      <c r="V14" s="1706">
        <v>223</v>
      </c>
      <c r="W14" s="54"/>
    </row>
    <row r="15" spans="1:24">
      <c r="A15" s="322">
        <v>2009</v>
      </c>
      <c r="B15" s="1707">
        <v>48</v>
      </c>
      <c r="C15" s="590">
        <f t="shared" si="0"/>
        <v>0.19834710743801653</v>
      </c>
      <c r="D15" s="1707">
        <v>77</v>
      </c>
      <c r="E15" s="590">
        <f t="shared" si="1"/>
        <v>0.31818181818181818</v>
      </c>
      <c r="F15" s="348" t="s">
        <v>114</v>
      </c>
      <c r="G15" s="590"/>
      <c r="H15" s="1707">
        <v>53</v>
      </c>
      <c r="I15" s="590">
        <f t="shared" si="2"/>
        <v>0.21900826446280991</v>
      </c>
      <c r="J15" s="1707">
        <v>25</v>
      </c>
      <c r="K15" s="590">
        <f t="shared" si="3"/>
        <v>0.10330578512396695</v>
      </c>
      <c r="L15" s="1707">
        <v>11</v>
      </c>
      <c r="M15" s="326">
        <f t="shared" si="4"/>
        <v>4.5454545454545456E-2</v>
      </c>
      <c r="N15" s="348" t="s">
        <v>114</v>
      </c>
      <c r="O15" s="324"/>
      <c r="P15" s="348" t="s">
        <v>114</v>
      </c>
      <c r="Q15" s="324"/>
      <c r="R15" s="1707">
        <v>11</v>
      </c>
      <c r="S15" s="326">
        <f t="shared" si="5"/>
        <v>4.5454545454545456E-2</v>
      </c>
      <c r="T15" s="348" t="s">
        <v>114</v>
      </c>
      <c r="U15" s="612"/>
      <c r="V15" s="1707">
        <v>242</v>
      </c>
      <c r="W15" s="54"/>
    </row>
    <row r="16" spans="1:24">
      <c r="A16" s="317">
        <v>2010</v>
      </c>
      <c r="B16" s="1706">
        <v>36</v>
      </c>
      <c r="C16" s="714">
        <f t="shared" si="0"/>
        <v>0.17733990147783252</v>
      </c>
      <c r="D16" s="1706">
        <v>63</v>
      </c>
      <c r="E16" s="714">
        <f t="shared" si="1"/>
        <v>0.31034482758620691</v>
      </c>
      <c r="F16" s="1706">
        <v>11</v>
      </c>
      <c r="G16" s="714">
        <f t="shared" si="6"/>
        <v>5.4187192118226604E-2</v>
      </c>
      <c r="H16" s="1706">
        <v>41</v>
      </c>
      <c r="I16" s="714">
        <f t="shared" si="2"/>
        <v>0.2019704433497537</v>
      </c>
      <c r="J16" s="1706">
        <v>16</v>
      </c>
      <c r="K16" s="714">
        <f t="shared" si="3"/>
        <v>7.8817733990147784E-2</v>
      </c>
      <c r="L16" s="351" t="s">
        <v>114</v>
      </c>
      <c r="M16" s="319"/>
      <c r="N16" s="351" t="s">
        <v>114</v>
      </c>
      <c r="O16" s="613"/>
      <c r="P16" s="351" t="s">
        <v>114</v>
      </c>
      <c r="Q16" s="613"/>
      <c r="R16" s="1706">
        <v>18</v>
      </c>
      <c r="S16" s="714">
        <f t="shared" si="5"/>
        <v>8.8669950738916259E-2</v>
      </c>
      <c r="T16" s="351" t="s">
        <v>114</v>
      </c>
      <c r="U16" s="613"/>
      <c r="V16" s="1706">
        <v>203</v>
      </c>
      <c r="W16" s="54"/>
    </row>
    <row r="17" spans="1:23">
      <c r="A17" s="322">
        <v>2011</v>
      </c>
      <c r="B17" s="1707">
        <v>31</v>
      </c>
      <c r="C17" s="590">
        <f t="shared" si="0"/>
        <v>0.15196078431372548</v>
      </c>
      <c r="D17" s="1707">
        <v>65</v>
      </c>
      <c r="E17" s="590">
        <f t="shared" si="1"/>
        <v>0.31862745098039214</v>
      </c>
      <c r="F17" s="1707">
        <v>13</v>
      </c>
      <c r="G17" s="590">
        <f t="shared" si="6"/>
        <v>6.3725490196078427E-2</v>
      </c>
      <c r="H17" s="1707">
        <v>52</v>
      </c>
      <c r="I17" s="590">
        <f t="shared" si="2"/>
        <v>0.25490196078431371</v>
      </c>
      <c r="J17" s="1707">
        <v>10</v>
      </c>
      <c r="K17" s="590">
        <f t="shared" si="3"/>
        <v>4.9019607843137254E-2</v>
      </c>
      <c r="L17" s="348" t="s">
        <v>114</v>
      </c>
      <c r="M17" s="715"/>
      <c r="N17" s="348" t="s">
        <v>114</v>
      </c>
      <c r="O17" s="612"/>
      <c r="P17" s="348" t="s">
        <v>114</v>
      </c>
      <c r="Q17" s="612"/>
      <c r="R17" s="1707">
        <v>21</v>
      </c>
      <c r="S17" s="590">
        <f t="shared" si="5"/>
        <v>0.10294117647058823</v>
      </c>
      <c r="T17" s="1707">
        <v>0</v>
      </c>
      <c r="U17" s="590">
        <f t="shared" ref="U17" si="8">T17/V17</f>
        <v>0</v>
      </c>
      <c r="V17" s="1707">
        <v>204</v>
      </c>
      <c r="W17" s="54"/>
    </row>
    <row r="18" spans="1:23">
      <c r="A18" s="317">
        <v>2012</v>
      </c>
      <c r="B18" s="1706">
        <v>34</v>
      </c>
      <c r="C18" s="714">
        <f t="shared" si="0"/>
        <v>0.16425120772946861</v>
      </c>
      <c r="D18" s="1706">
        <v>60</v>
      </c>
      <c r="E18" s="714">
        <f t="shared" si="1"/>
        <v>0.28985507246376813</v>
      </c>
      <c r="F18" s="1706">
        <v>15</v>
      </c>
      <c r="G18" s="714">
        <f t="shared" si="6"/>
        <v>7.2463768115942032E-2</v>
      </c>
      <c r="H18" s="1706">
        <v>44</v>
      </c>
      <c r="I18" s="714">
        <f t="shared" si="2"/>
        <v>0.21256038647342995</v>
      </c>
      <c r="J18" s="1706">
        <v>12</v>
      </c>
      <c r="K18" s="714">
        <f t="shared" si="3"/>
        <v>5.7971014492753624E-2</v>
      </c>
      <c r="L18" s="351" t="s">
        <v>114</v>
      </c>
      <c r="M18" s="716"/>
      <c r="N18" s="351" t="s">
        <v>114</v>
      </c>
      <c r="O18" s="613"/>
      <c r="P18" s="351" t="s">
        <v>114</v>
      </c>
      <c r="Q18" s="613"/>
      <c r="R18" s="1706">
        <v>15</v>
      </c>
      <c r="S18" s="714">
        <f t="shared" si="5"/>
        <v>7.2463768115942032E-2</v>
      </c>
      <c r="T18" s="351" t="s">
        <v>114</v>
      </c>
      <c r="U18" s="613"/>
      <c r="V18" s="1706">
        <v>207</v>
      </c>
      <c r="W18" s="54"/>
    </row>
    <row r="19" spans="1:23">
      <c r="A19" s="322">
        <v>2013</v>
      </c>
      <c r="B19" s="1707">
        <v>46</v>
      </c>
      <c r="C19" s="590">
        <f t="shared" si="0"/>
        <v>0.1908713692946058</v>
      </c>
      <c r="D19" s="1707">
        <v>76</v>
      </c>
      <c r="E19" s="590">
        <f t="shared" si="1"/>
        <v>0.31535269709543567</v>
      </c>
      <c r="F19" s="1707">
        <v>10</v>
      </c>
      <c r="G19" s="590">
        <f t="shared" si="6"/>
        <v>4.1493775933609957E-2</v>
      </c>
      <c r="H19" s="1707">
        <v>45</v>
      </c>
      <c r="I19" s="590">
        <f t="shared" si="2"/>
        <v>0.18672199170124482</v>
      </c>
      <c r="J19" s="1707">
        <v>16</v>
      </c>
      <c r="K19" s="590">
        <f t="shared" si="3"/>
        <v>6.6390041493775934E-2</v>
      </c>
      <c r="L19" s="1707">
        <v>15</v>
      </c>
      <c r="M19" s="648">
        <f t="shared" si="4"/>
        <v>6.2240663900414939E-2</v>
      </c>
      <c r="N19" s="348" t="s">
        <v>114</v>
      </c>
      <c r="O19" s="612"/>
      <c r="P19" s="1707">
        <v>10</v>
      </c>
      <c r="Q19" s="590">
        <f t="shared" ref="Q19" si="9">P19/V19</f>
        <v>4.1493775933609957E-2</v>
      </c>
      <c r="R19" s="1707">
        <v>16</v>
      </c>
      <c r="S19" s="590">
        <f t="shared" si="5"/>
        <v>6.6390041493775934E-2</v>
      </c>
      <c r="T19" s="348" t="s">
        <v>114</v>
      </c>
      <c r="U19" s="612"/>
      <c r="V19" s="1707">
        <v>241</v>
      </c>
      <c r="W19" s="54"/>
    </row>
    <row r="20" spans="1:23">
      <c r="A20" s="317">
        <v>2014</v>
      </c>
      <c r="B20" s="1706">
        <v>28</v>
      </c>
      <c r="C20" s="714">
        <f t="shared" si="0"/>
        <v>0.12444444444444444</v>
      </c>
      <c r="D20" s="1706">
        <v>70</v>
      </c>
      <c r="E20" s="714">
        <f t="shared" si="1"/>
        <v>0.31111111111111112</v>
      </c>
      <c r="F20" s="1706">
        <v>12</v>
      </c>
      <c r="G20" s="714">
        <f t="shared" si="6"/>
        <v>5.3333333333333337E-2</v>
      </c>
      <c r="H20" s="1706">
        <v>51</v>
      </c>
      <c r="I20" s="714">
        <f t="shared" si="2"/>
        <v>0.22666666666666666</v>
      </c>
      <c r="J20" s="1706">
        <v>14</v>
      </c>
      <c r="K20" s="714">
        <f t="shared" si="3"/>
        <v>6.222222222222222E-2</v>
      </c>
      <c r="L20" s="1706">
        <v>14</v>
      </c>
      <c r="M20" s="645">
        <f t="shared" si="4"/>
        <v>6.222222222222222E-2</v>
      </c>
      <c r="N20" s="351" t="s">
        <v>114</v>
      </c>
      <c r="O20" s="613"/>
      <c r="P20" s="351" t="s">
        <v>114</v>
      </c>
      <c r="Q20" s="613"/>
      <c r="R20" s="1706">
        <v>18</v>
      </c>
      <c r="S20" s="714">
        <f t="shared" si="5"/>
        <v>0.08</v>
      </c>
      <c r="T20" s="351" t="s">
        <v>114</v>
      </c>
      <c r="U20" s="573"/>
      <c r="V20" s="1706">
        <v>225</v>
      </c>
      <c r="W20" s="54"/>
    </row>
    <row r="21" spans="1:23">
      <c r="A21" s="322">
        <v>2015</v>
      </c>
      <c r="B21" s="1707">
        <v>26</v>
      </c>
      <c r="C21" s="590">
        <f t="shared" si="0"/>
        <v>0.11353711790393013</v>
      </c>
      <c r="D21" s="1707">
        <v>76</v>
      </c>
      <c r="E21" s="590">
        <f t="shared" si="1"/>
        <v>0.33187772925764192</v>
      </c>
      <c r="F21" s="348" t="s">
        <v>114</v>
      </c>
      <c r="G21" s="612"/>
      <c r="H21" s="1707">
        <v>59</v>
      </c>
      <c r="I21" s="590">
        <f t="shared" si="2"/>
        <v>0.2576419213973799</v>
      </c>
      <c r="J21" s="348" t="s">
        <v>114</v>
      </c>
      <c r="K21" s="612"/>
      <c r="L21" s="1707">
        <v>13</v>
      </c>
      <c r="M21" s="648">
        <f t="shared" si="4"/>
        <v>5.6768558951965066E-2</v>
      </c>
      <c r="N21" s="348" t="s">
        <v>114</v>
      </c>
      <c r="O21" s="574"/>
      <c r="P21" s="348" t="s">
        <v>114</v>
      </c>
      <c r="Q21" s="574"/>
      <c r="R21" s="1707">
        <v>23</v>
      </c>
      <c r="S21" s="590">
        <f t="shared" si="5"/>
        <v>0.10043668122270742</v>
      </c>
      <c r="T21" s="348" t="s">
        <v>114</v>
      </c>
      <c r="U21" s="612"/>
      <c r="V21" s="1707">
        <v>229</v>
      </c>
      <c r="W21" s="54"/>
    </row>
    <row r="22" spans="1:23">
      <c r="A22" s="317">
        <v>2016</v>
      </c>
      <c r="B22" s="1706">
        <v>52</v>
      </c>
      <c r="C22" s="714">
        <f t="shared" si="0"/>
        <v>0.20967741935483872</v>
      </c>
      <c r="D22" s="1706">
        <v>58</v>
      </c>
      <c r="E22" s="714">
        <f t="shared" si="1"/>
        <v>0.23387096774193547</v>
      </c>
      <c r="F22" s="1706">
        <v>10</v>
      </c>
      <c r="G22" s="714">
        <f t="shared" si="6"/>
        <v>4.0322580645161289E-2</v>
      </c>
      <c r="H22" s="1706">
        <v>51</v>
      </c>
      <c r="I22" s="714">
        <f t="shared" si="2"/>
        <v>0.20564516129032259</v>
      </c>
      <c r="J22" s="1706">
        <v>18</v>
      </c>
      <c r="K22" s="714">
        <f t="shared" si="3"/>
        <v>7.2580645161290328E-2</v>
      </c>
      <c r="L22" s="1706">
        <v>10</v>
      </c>
      <c r="M22" s="645">
        <f t="shared" si="4"/>
        <v>4.0322580645161289E-2</v>
      </c>
      <c r="N22" s="351" t="s">
        <v>114</v>
      </c>
      <c r="O22" s="573"/>
      <c r="P22" s="1706">
        <v>14</v>
      </c>
      <c r="Q22" s="714">
        <f>P22/V22</f>
        <v>5.6451612903225805E-2</v>
      </c>
      <c r="R22" s="1706">
        <v>26</v>
      </c>
      <c r="S22" s="714">
        <f t="shared" si="5"/>
        <v>0.10483870967741936</v>
      </c>
      <c r="T22" s="351" t="s">
        <v>114</v>
      </c>
      <c r="U22" s="573"/>
      <c r="V22" s="1706">
        <v>248</v>
      </c>
      <c r="W22" s="54"/>
    </row>
    <row r="23" spans="1:23">
      <c r="A23" s="322">
        <v>2017</v>
      </c>
      <c r="B23" s="1707">
        <v>29</v>
      </c>
      <c r="C23" s="590">
        <f t="shared" si="0"/>
        <v>0.14009661835748793</v>
      </c>
      <c r="D23" s="1707">
        <v>61</v>
      </c>
      <c r="E23" s="590">
        <f t="shared" si="1"/>
        <v>0.29468599033816423</v>
      </c>
      <c r="F23" s="1707">
        <v>11</v>
      </c>
      <c r="G23" s="590">
        <f t="shared" si="6"/>
        <v>5.3140096618357488E-2</v>
      </c>
      <c r="H23" s="1707">
        <v>46</v>
      </c>
      <c r="I23" s="590">
        <f t="shared" si="2"/>
        <v>0.22222222222222221</v>
      </c>
      <c r="J23" s="1707">
        <v>12</v>
      </c>
      <c r="K23" s="590">
        <f t="shared" si="3"/>
        <v>5.7971014492753624E-2</v>
      </c>
      <c r="L23" s="348" t="s">
        <v>114</v>
      </c>
      <c r="M23" s="715"/>
      <c r="N23" s="348" t="s">
        <v>114</v>
      </c>
      <c r="O23" s="574"/>
      <c r="P23" s="348" t="s">
        <v>114</v>
      </c>
      <c r="Q23" s="612"/>
      <c r="R23" s="1707">
        <v>25</v>
      </c>
      <c r="S23" s="590">
        <f t="shared" si="5"/>
        <v>0.12077294685990338</v>
      </c>
      <c r="T23" s="348" t="s">
        <v>114</v>
      </c>
      <c r="U23" s="574"/>
      <c r="V23" s="1707">
        <v>207</v>
      </c>
      <c r="W23" s="54"/>
    </row>
    <row r="24" spans="1:23">
      <c r="A24" s="60">
        <v>2018</v>
      </c>
      <c r="B24" s="1706">
        <v>27</v>
      </c>
      <c r="C24" s="714">
        <f t="shared" si="0"/>
        <v>0.12735849056603774</v>
      </c>
      <c r="D24" s="1706">
        <v>74</v>
      </c>
      <c r="E24" s="714">
        <f t="shared" si="1"/>
        <v>0.34905660377358488</v>
      </c>
      <c r="F24" s="351" t="s">
        <v>114</v>
      </c>
      <c r="G24" s="717"/>
      <c r="H24" s="1706">
        <v>38</v>
      </c>
      <c r="I24" s="714">
        <f t="shared" si="2"/>
        <v>0.17924528301886791</v>
      </c>
      <c r="J24" s="1706">
        <v>15</v>
      </c>
      <c r="K24" s="714">
        <f t="shared" si="3"/>
        <v>7.0754716981132074E-2</v>
      </c>
      <c r="L24" s="1706">
        <v>16</v>
      </c>
      <c r="M24" s="645">
        <f t="shared" si="4"/>
        <v>7.5471698113207544E-2</v>
      </c>
      <c r="N24" s="351" t="s">
        <v>114</v>
      </c>
      <c r="O24" s="582"/>
      <c r="P24" s="1706">
        <v>10</v>
      </c>
      <c r="Q24" s="714">
        <f>P24/V24</f>
        <v>4.716981132075472E-2</v>
      </c>
      <c r="R24" s="1706">
        <v>20</v>
      </c>
      <c r="S24" s="714">
        <f t="shared" si="5"/>
        <v>9.4339622641509441E-2</v>
      </c>
      <c r="T24" s="351" t="s">
        <v>114</v>
      </c>
      <c r="U24" s="582"/>
      <c r="V24" s="1706">
        <v>212</v>
      </c>
      <c r="W24" s="54"/>
    </row>
    <row r="25" spans="1:23">
      <c r="A25" s="73">
        <v>2019</v>
      </c>
      <c r="B25" s="1707">
        <v>35</v>
      </c>
      <c r="C25" s="590">
        <f t="shared" si="0"/>
        <v>0.16826923076923078</v>
      </c>
      <c r="D25" s="1707">
        <v>64</v>
      </c>
      <c r="E25" s="590">
        <f t="shared" si="1"/>
        <v>0.30769230769230771</v>
      </c>
      <c r="F25" s="348" t="s">
        <v>114</v>
      </c>
      <c r="G25" s="612"/>
      <c r="H25" s="1707">
        <v>40</v>
      </c>
      <c r="I25" s="590">
        <f t="shared" si="2"/>
        <v>0.19230769230769232</v>
      </c>
      <c r="J25" s="1707">
        <v>16</v>
      </c>
      <c r="K25" s="590">
        <f t="shared" si="3"/>
        <v>7.6923076923076927E-2</v>
      </c>
      <c r="L25" s="1707">
        <v>15</v>
      </c>
      <c r="M25" s="648">
        <f t="shared" si="4"/>
        <v>7.2115384615384609E-2</v>
      </c>
      <c r="N25" s="1707">
        <v>0</v>
      </c>
      <c r="O25" s="326">
        <f>N25/V25</f>
        <v>0</v>
      </c>
      <c r="P25" s="1707">
        <v>12</v>
      </c>
      <c r="Q25" s="590">
        <f t="shared" ref="Q25" si="10">P25/V25</f>
        <v>5.7692307692307696E-2</v>
      </c>
      <c r="R25" s="1707">
        <v>15</v>
      </c>
      <c r="S25" s="590">
        <f t="shared" si="5"/>
        <v>7.2115384615384609E-2</v>
      </c>
      <c r="T25" s="348" t="s">
        <v>114</v>
      </c>
      <c r="U25" s="574"/>
      <c r="V25" s="1707">
        <v>208</v>
      </c>
      <c r="W25" s="54"/>
    </row>
    <row r="26" spans="1:23">
      <c r="A26" s="562">
        <v>2020</v>
      </c>
      <c r="B26" s="1706">
        <v>23</v>
      </c>
      <c r="C26" s="714">
        <f t="shared" si="0"/>
        <v>0.12432432432432433</v>
      </c>
      <c r="D26" s="1706">
        <v>53</v>
      </c>
      <c r="E26" s="714">
        <f t="shared" si="1"/>
        <v>0.2864864864864865</v>
      </c>
      <c r="F26" s="351" t="s">
        <v>114</v>
      </c>
      <c r="G26" s="1846"/>
      <c r="H26" s="1706">
        <v>50</v>
      </c>
      <c r="I26" s="714">
        <f t="shared" si="2"/>
        <v>0.27027027027027029</v>
      </c>
      <c r="J26" s="351" t="s">
        <v>114</v>
      </c>
      <c r="K26" s="714"/>
      <c r="L26" s="1706">
        <v>11</v>
      </c>
      <c r="M26" s="645">
        <f t="shared" si="4"/>
        <v>5.9459459459459463E-2</v>
      </c>
      <c r="N26" s="351" t="s">
        <v>114</v>
      </c>
      <c r="O26" s="718"/>
      <c r="P26" s="351" t="s">
        <v>114</v>
      </c>
      <c r="Q26" s="714"/>
      <c r="R26" s="1706">
        <v>27</v>
      </c>
      <c r="S26" s="714">
        <f t="shared" si="5"/>
        <v>0.14594594594594595</v>
      </c>
      <c r="T26" s="351" t="s">
        <v>114</v>
      </c>
      <c r="U26" s="582"/>
      <c r="V26" s="1706">
        <v>185</v>
      </c>
      <c r="W26" s="54"/>
    </row>
    <row r="27" spans="1:23">
      <c r="A27" s="1806">
        <v>2021</v>
      </c>
      <c r="B27" s="1707">
        <v>28</v>
      </c>
      <c r="C27" s="590">
        <f t="shared" si="0"/>
        <v>0.14213197969543148</v>
      </c>
      <c r="D27" s="1707">
        <v>63</v>
      </c>
      <c r="E27" s="590">
        <f t="shared" si="1"/>
        <v>0.31979695431472083</v>
      </c>
      <c r="F27" s="348" t="s">
        <v>114</v>
      </c>
      <c r="G27" s="590"/>
      <c r="H27" s="1707">
        <v>44</v>
      </c>
      <c r="I27" s="590">
        <f t="shared" si="2"/>
        <v>0.2233502538071066</v>
      </c>
      <c r="J27" s="348" t="s">
        <v>114</v>
      </c>
      <c r="K27" s="574"/>
      <c r="L27" s="1707">
        <v>14</v>
      </c>
      <c r="M27" s="648">
        <f t="shared" si="4"/>
        <v>7.1065989847715741E-2</v>
      </c>
      <c r="N27" s="348" t="s">
        <v>114</v>
      </c>
      <c r="O27" s="574"/>
      <c r="P27" s="348" t="s">
        <v>114</v>
      </c>
      <c r="Q27" s="574"/>
      <c r="R27" s="1707">
        <v>24</v>
      </c>
      <c r="S27" s="590">
        <f t="shared" si="5"/>
        <v>0.12182741116751269</v>
      </c>
      <c r="T27" s="348" t="s">
        <v>114</v>
      </c>
      <c r="U27" s="574"/>
      <c r="V27" s="1707">
        <v>197</v>
      </c>
      <c r="W27" s="54"/>
    </row>
    <row r="28" spans="1:23">
      <c r="A28" s="2686" t="s">
        <v>184</v>
      </c>
      <c r="B28" s="2687"/>
      <c r="C28" s="2687"/>
      <c r="D28" s="2687"/>
      <c r="E28" s="2687"/>
      <c r="F28" s="2687"/>
      <c r="G28" s="2687"/>
      <c r="H28" s="2687"/>
      <c r="I28" s="2687"/>
      <c r="J28" s="2687"/>
      <c r="K28" s="2687"/>
      <c r="L28" s="2687"/>
      <c r="M28" s="2687"/>
      <c r="N28" s="2687"/>
      <c r="O28" s="2687"/>
      <c r="P28" s="2687"/>
      <c r="Q28" s="2687"/>
      <c r="R28" s="2687"/>
      <c r="S28" s="2687"/>
      <c r="T28" s="2687"/>
      <c r="U28" s="2687"/>
      <c r="V28" s="2688"/>
    </row>
    <row r="30" spans="1:23">
      <c r="A30" s="2464" t="s">
        <v>347</v>
      </c>
      <c r="B30" s="2464"/>
      <c r="C30" s="2464"/>
      <c r="D30" s="2464"/>
      <c r="E30" s="2464"/>
      <c r="F30" s="2464"/>
      <c r="G30" s="2464"/>
      <c r="H30" s="2464"/>
      <c r="I30" s="2464"/>
      <c r="J30" s="2464"/>
      <c r="K30" s="2464"/>
      <c r="L30" s="2464"/>
      <c r="M30" s="2464"/>
      <c r="N30" s="2464"/>
      <c r="O30" s="2464"/>
      <c r="P30" s="2464"/>
      <c r="Q30" s="2464"/>
      <c r="R30" s="2464"/>
      <c r="S30" s="2464"/>
      <c r="T30" s="2464"/>
      <c r="U30" s="2464"/>
      <c r="V30" s="2464"/>
    </row>
  </sheetData>
  <mergeCells count="16">
    <mergeCell ref="A28:V28"/>
    <mergeCell ref="A30:V30"/>
    <mergeCell ref="A1:V1"/>
    <mergeCell ref="A3:A5"/>
    <mergeCell ref="B3:V3"/>
    <mergeCell ref="B4:C4"/>
    <mergeCell ref="D4:E4"/>
    <mergeCell ref="F4:G4"/>
    <mergeCell ref="H4:I4"/>
    <mergeCell ref="J4:K4"/>
    <mergeCell ref="L4:M4"/>
    <mergeCell ref="N4:O4"/>
    <mergeCell ref="P4:Q4"/>
    <mergeCell ref="R4:S4"/>
    <mergeCell ref="T4:U4"/>
    <mergeCell ref="V4:V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D89DC-3CE0-4784-8F34-85B5470673C8}">
  <dimension ref="A1:K116"/>
  <sheetViews>
    <sheetView workbookViewId="0">
      <selection activeCell="B12" sqref="B12"/>
    </sheetView>
  </sheetViews>
  <sheetFormatPr defaultColWidth="9" defaultRowHeight="13"/>
  <cols>
    <col min="1" max="1" width="11.5" style="316" customWidth="1"/>
    <col min="2" max="3" width="10.58203125" style="270" customWidth="1"/>
    <col min="4" max="5" width="12.08203125" style="270" customWidth="1"/>
    <col min="6" max="7" width="10.58203125" style="270" customWidth="1"/>
    <col min="8" max="9" width="11.75" style="270" customWidth="1"/>
    <col min="10" max="16384" width="9" style="270"/>
  </cols>
  <sheetData>
    <row r="1" spans="1:11" ht="25">
      <c r="A1" s="2690" t="s">
        <v>1309</v>
      </c>
      <c r="B1" s="2690"/>
      <c r="C1" s="2690"/>
      <c r="D1" s="2690"/>
      <c r="E1" s="2690"/>
      <c r="F1" s="2690"/>
      <c r="G1" s="2690"/>
      <c r="H1" s="2690"/>
      <c r="I1" s="2690"/>
      <c r="J1" s="268"/>
    </row>
    <row r="2" spans="1:11" ht="13.5" thickBot="1">
      <c r="B2" s="316"/>
      <c r="C2" s="316"/>
      <c r="D2" s="316"/>
      <c r="E2" s="316"/>
      <c r="F2" s="316"/>
      <c r="G2" s="316"/>
      <c r="H2" s="316"/>
    </row>
    <row r="3" spans="1:11" ht="40.5" customHeight="1" thickTop="1" thickBot="1">
      <c r="A3" s="2691" t="s">
        <v>1310</v>
      </c>
      <c r="B3" s="2691"/>
      <c r="C3" s="2691"/>
      <c r="D3" s="2691"/>
      <c r="E3" s="2691"/>
      <c r="F3" s="2691"/>
      <c r="G3" s="2691"/>
      <c r="H3" s="2691"/>
      <c r="I3" s="2691"/>
    </row>
    <row r="4" spans="1:11" ht="13.5" thickTop="1"/>
    <row r="5" spans="1:11" ht="18" customHeight="1">
      <c r="A5" s="2692" t="s">
        <v>338</v>
      </c>
      <c r="B5" s="2695" t="s">
        <v>1311</v>
      </c>
      <c r="C5" s="2696"/>
      <c r="D5" s="2696"/>
      <c r="E5" s="2696"/>
      <c r="F5" s="2696"/>
      <c r="G5" s="2696"/>
      <c r="H5" s="2696"/>
      <c r="I5" s="2696"/>
      <c r="J5" s="29"/>
    </row>
    <row r="6" spans="1:11" s="344" customFormat="1" ht="18" customHeight="1">
      <c r="A6" s="2693"/>
      <c r="B6" s="2697" t="s">
        <v>173</v>
      </c>
      <c r="C6" s="2698"/>
      <c r="D6" s="2698"/>
      <c r="E6" s="2699"/>
      <c r="F6" s="2697" t="s">
        <v>85</v>
      </c>
      <c r="G6" s="2698"/>
      <c r="H6" s="2698"/>
      <c r="I6" s="2700"/>
      <c r="J6" s="29"/>
      <c r="K6" s="1541"/>
    </row>
    <row r="7" spans="1:11" s="344" customFormat="1" ht="27.5">
      <c r="A7" s="2694"/>
      <c r="B7" s="1542" t="s">
        <v>112</v>
      </c>
      <c r="C7" s="1543" t="s">
        <v>86</v>
      </c>
      <c r="D7" s="1543" t="s">
        <v>662</v>
      </c>
      <c r="E7" s="1544" t="s">
        <v>663</v>
      </c>
      <c r="F7" s="1542" t="s">
        <v>112</v>
      </c>
      <c r="G7" s="1543" t="s">
        <v>86</v>
      </c>
      <c r="H7" s="1543" t="s">
        <v>662</v>
      </c>
      <c r="I7" s="1545" t="s">
        <v>663</v>
      </c>
      <c r="J7" s="49"/>
      <c r="K7" s="1546"/>
    </row>
    <row r="8" spans="1:11" s="344" customFormat="1" ht="14">
      <c r="A8" s="738">
        <v>2000</v>
      </c>
      <c r="B8" s="51">
        <v>100</v>
      </c>
      <c r="C8" s="1054">
        <v>8.0000000000000002E-3</v>
      </c>
      <c r="D8" s="1054">
        <v>5.0000000000000001E-3</v>
      </c>
      <c r="E8" s="1055">
        <v>1.0999999999999999E-2</v>
      </c>
      <c r="F8" s="366">
        <v>100</v>
      </c>
      <c r="G8" s="1035">
        <v>1.6E-2</v>
      </c>
      <c r="H8" s="1035">
        <v>0.01</v>
      </c>
      <c r="I8" s="1035">
        <v>2.5999999999999999E-2</v>
      </c>
      <c r="K8" s="435"/>
    </row>
    <row r="9" spans="1:11" s="344" customFormat="1" ht="14">
      <c r="A9" s="1036">
        <v>2001</v>
      </c>
      <c r="B9" s="56">
        <v>200</v>
      </c>
      <c r="C9" s="1057">
        <v>1.0999999999999999E-2</v>
      </c>
      <c r="D9" s="1057">
        <v>7.0000000000000001E-3</v>
      </c>
      <c r="E9" s="1058">
        <v>1.7000000000000001E-2</v>
      </c>
      <c r="F9" s="374">
        <v>100</v>
      </c>
      <c r="G9" s="1037">
        <v>1.7999999999999999E-2</v>
      </c>
      <c r="H9" s="1037">
        <v>1.2E-2</v>
      </c>
      <c r="I9" s="1037">
        <v>2.8000000000000001E-2</v>
      </c>
      <c r="K9" s="435"/>
    </row>
    <row r="10" spans="1:11" s="344" customFormat="1" ht="14">
      <c r="A10" s="738">
        <v>2002</v>
      </c>
      <c r="B10" s="51">
        <v>400</v>
      </c>
      <c r="C10" s="1054">
        <v>2.1000000000000001E-2</v>
      </c>
      <c r="D10" s="1054">
        <v>1.2999999999999999E-2</v>
      </c>
      <c r="E10" s="1055">
        <v>3.1E-2</v>
      </c>
      <c r="F10" s="366">
        <v>100</v>
      </c>
      <c r="G10" s="1035">
        <v>1.7999999999999999E-2</v>
      </c>
      <c r="H10" s="1035">
        <v>1.0999999999999999E-2</v>
      </c>
      <c r="I10" s="1035">
        <v>0.03</v>
      </c>
      <c r="K10" s="435"/>
    </row>
    <row r="11" spans="1:11" s="344" customFormat="1" ht="14">
      <c r="A11" s="1036">
        <v>2003</v>
      </c>
      <c r="B11" s="56">
        <v>300</v>
      </c>
      <c r="C11" s="1057">
        <v>1.4999999999999999E-2</v>
      </c>
      <c r="D11" s="1057">
        <v>0.01</v>
      </c>
      <c r="E11" s="1058">
        <v>2.3E-2</v>
      </c>
      <c r="F11" s="374">
        <v>100</v>
      </c>
      <c r="G11" s="1037">
        <v>0.02</v>
      </c>
      <c r="H11" s="1037">
        <v>1.2999999999999999E-2</v>
      </c>
      <c r="I11" s="1037">
        <v>3.2000000000000001E-2</v>
      </c>
      <c r="K11" s="435"/>
    </row>
    <row r="12" spans="1:11" s="344" customFormat="1" ht="14">
      <c r="A12" s="738">
        <v>2004</v>
      </c>
      <c r="B12" s="51">
        <v>200</v>
      </c>
      <c r="C12" s="1054">
        <v>1.0999999999999999E-2</v>
      </c>
      <c r="D12" s="1054">
        <v>7.0000000000000001E-3</v>
      </c>
      <c r="E12" s="1055">
        <v>1.7000000000000001E-2</v>
      </c>
      <c r="F12" s="366">
        <v>50</v>
      </c>
      <c r="G12" s="1035">
        <v>5.0000000000000001E-3</v>
      </c>
      <c r="H12" s="1035">
        <v>1E-3</v>
      </c>
      <c r="I12" s="1035">
        <v>2.1999999999999999E-2</v>
      </c>
      <c r="K12" s="435"/>
    </row>
    <row r="13" spans="1:11" s="344" customFormat="1" ht="14">
      <c r="A13" s="1036">
        <v>2005</v>
      </c>
      <c r="B13" s="56">
        <v>200</v>
      </c>
      <c r="C13" s="1057">
        <v>1.2E-2</v>
      </c>
      <c r="D13" s="1057">
        <v>8.0000000000000002E-3</v>
      </c>
      <c r="E13" s="1058">
        <v>1.9E-2</v>
      </c>
      <c r="F13" s="374">
        <v>100</v>
      </c>
      <c r="G13" s="1037">
        <v>1.7999999999999999E-2</v>
      </c>
      <c r="H13" s="1037">
        <v>8.9999999999999993E-3</v>
      </c>
      <c r="I13" s="1037">
        <v>3.7999999999999999E-2</v>
      </c>
      <c r="K13" s="435"/>
    </row>
    <row r="14" spans="1:11" s="344" customFormat="1" ht="14">
      <c r="A14" s="738">
        <v>2006</v>
      </c>
      <c r="B14" s="51">
        <v>300</v>
      </c>
      <c r="C14" s="1054">
        <v>1.4999999999999999E-2</v>
      </c>
      <c r="D14" s="1054">
        <v>0.01</v>
      </c>
      <c r="E14" s="1055">
        <v>2.3E-2</v>
      </c>
      <c r="F14" s="366">
        <v>50</v>
      </c>
      <c r="G14" s="1035">
        <v>8.0000000000000002E-3</v>
      </c>
      <c r="H14" s="1035">
        <v>2E-3</v>
      </c>
      <c r="I14" s="1035">
        <v>2.4E-2</v>
      </c>
      <c r="K14" s="435"/>
    </row>
    <row r="15" spans="1:11" s="344" customFormat="1" ht="14">
      <c r="A15" s="1036">
        <v>2007</v>
      </c>
      <c r="B15" s="56">
        <v>200</v>
      </c>
      <c r="C15" s="1057">
        <v>1.0999999999999999E-2</v>
      </c>
      <c r="D15" s="1057">
        <v>6.0000000000000001E-3</v>
      </c>
      <c r="E15" s="1058">
        <v>1.7000000000000001E-2</v>
      </c>
      <c r="F15" s="374">
        <v>100</v>
      </c>
      <c r="G15" s="1037">
        <v>1.9E-2</v>
      </c>
      <c r="H15" s="1037">
        <v>8.9999999999999993E-3</v>
      </c>
      <c r="I15" s="1037">
        <v>4.1000000000000002E-2</v>
      </c>
      <c r="K15" s="435"/>
    </row>
    <row r="16" spans="1:11" s="344" customFormat="1" ht="14">
      <c r="A16" s="738">
        <v>2008</v>
      </c>
      <c r="B16" s="51">
        <v>200</v>
      </c>
      <c r="C16" s="1054">
        <v>1.2E-2</v>
      </c>
      <c r="D16" s="1054">
        <v>7.0000000000000001E-3</v>
      </c>
      <c r="E16" s="1055">
        <v>1.7999999999999999E-2</v>
      </c>
      <c r="F16" s="366">
        <v>100</v>
      </c>
      <c r="G16" s="1035">
        <v>0.01</v>
      </c>
      <c r="H16" s="1035">
        <v>4.0000000000000001E-3</v>
      </c>
      <c r="I16" s="1035">
        <v>2.5999999999999999E-2</v>
      </c>
      <c r="K16" s="435"/>
    </row>
    <row r="17" spans="1:11" s="344" customFormat="1" ht="14">
      <c r="A17" s="1036">
        <v>2009</v>
      </c>
      <c r="B17" s="56">
        <v>300</v>
      </c>
      <c r="C17" s="1057">
        <v>1.4999999999999999E-2</v>
      </c>
      <c r="D17" s="1057">
        <v>0.01</v>
      </c>
      <c r="E17" s="1058">
        <v>2.1999999999999999E-2</v>
      </c>
      <c r="F17" s="374">
        <v>100</v>
      </c>
      <c r="G17" s="1037">
        <v>1.7000000000000001E-2</v>
      </c>
      <c r="H17" s="1037">
        <v>1.0999999999999999E-2</v>
      </c>
      <c r="I17" s="1037">
        <v>2.7E-2</v>
      </c>
      <c r="K17" s="435"/>
    </row>
    <row r="18" spans="1:11" s="344" customFormat="1" ht="14">
      <c r="A18" s="738">
        <v>2010</v>
      </c>
      <c r="B18" s="51">
        <v>200</v>
      </c>
      <c r="C18" s="1054">
        <v>1.2999999999999999E-2</v>
      </c>
      <c r="D18" s="1054">
        <v>8.9999999999999993E-3</v>
      </c>
      <c r="E18" s="1055">
        <v>0.02</v>
      </c>
      <c r="F18" s="366">
        <v>100</v>
      </c>
      <c r="G18" s="1035">
        <v>2.1999999999999999E-2</v>
      </c>
      <c r="H18" s="1035">
        <v>1.0999999999999999E-2</v>
      </c>
      <c r="I18" s="1035">
        <v>4.3999999999999997E-2</v>
      </c>
      <c r="K18" s="435"/>
    </row>
    <row r="19" spans="1:11" s="344" customFormat="1" ht="14">
      <c r="A19" s="1036">
        <v>2011</v>
      </c>
      <c r="B19" s="56">
        <v>300</v>
      </c>
      <c r="C19" s="1057">
        <v>1.4999999999999999E-2</v>
      </c>
      <c r="D19" s="1057">
        <v>0.01</v>
      </c>
      <c r="E19" s="1058">
        <v>2.1999999999999999E-2</v>
      </c>
      <c r="F19" s="374">
        <v>100</v>
      </c>
      <c r="G19" s="1037">
        <v>1.9E-2</v>
      </c>
      <c r="H19" s="1037">
        <v>8.9999999999999993E-3</v>
      </c>
      <c r="I19" s="1037">
        <v>0.04</v>
      </c>
      <c r="K19" s="435"/>
    </row>
    <row r="20" spans="1:11" s="344" customFormat="1" ht="14">
      <c r="A20" s="738">
        <v>2012</v>
      </c>
      <c r="B20" s="51">
        <v>200</v>
      </c>
      <c r="C20" s="1054">
        <v>1.2E-2</v>
      </c>
      <c r="D20" s="1054">
        <v>8.0000000000000002E-3</v>
      </c>
      <c r="E20" s="1055">
        <v>1.7000000000000001E-2</v>
      </c>
      <c r="F20" s="366">
        <v>100</v>
      </c>
      <c r="G20" s="1035">
        <v>1.2999999999999999E-2</v>
      </c>
      <c r="H20" s="1035">
        <v>7.0000000000000001E-3</v>
      </c>
      <c r="I20" s="1035">
        <v>2.1000000000000001E-2</v>
      </c>
      <c r="K20" s="435"/>
    </row>
    <row r="21" spans="1:11" s="344" customFormat="1" ht="14">
      <c r="A21" s="1036">
        <v>2013</v>
      </c>
      <c r="B21" s="56">
        <v>300</v>
      </c>
      <c r="C21" s="1057">
        <v>1.6E-2</v>
      </c>
      <c r="D21" s="1057">
        <v>1.2999999999999999E-2</v>
      </c>
      <c r="E21" s="1058">
        <v>2.1000000000000001E-2</v>
      </c>
      <c r="F21" s="374">
        <v>100</v>
      </c>
      <c r="G21" s="1037">
        <v>1.7999999999999999E-2</v>
      </c>
      <c r="H21" s="1037">
        <v>1.2E-2</v>
      </c>
      <c r="I21" s="1037">
        <v>2.9000000000000001E-2</v>
      </c>
      <c r="K21" s="435"/>
    </row>
    <row r="22" spans="1:11" s="344" customFormat="1" ht="14">
      <c r="A22" s="738">
        <v>2014</v>
      </c>
      <c r="B22" s="51">
        <v>300</v>
      </c>
      <c r="C22" s="1054">
        <v>1.4E-2</v>
      </c>
      <c r="D22" s="1054">
        <v>0.01</v>
      </c>
      <c r="E22" s="1055">
        <v>1.7999999999999999E-2</v>
      </c>
      <c r="F22" s="366">
        <v>100</v>
      </c>
      <c r="G22" s="1035">
        <v>1.7999999999999999E-2</v>
      </c>
      <c r="H22" s="1035">
        <v>0.01</v>
      </c>
      <c r="I22" s="1035">
        <v>0.03</v>
      </c>
      <c r="K22" s="435"/>
    </row>
    <row r="23" spans="1:11" s="344" customFormat="1" ht="14">
      <c r="A23" s="1036">
        <v>2015</v>
      </c>
      <c r="B23" s="56">
        <v>200</v>
      </c>
      <c r="C23" s="1057">
        <v>1.2999999999999999E-2</v>
      </c>
      <c r="D23" s="1057">
        <v>0.01</v>
      </c>
      <c r="E23" s="1058">
        <v>1.7999999999999999E-2</v>
      </c>
      <c r="F23" s="374">
        <v>100</v>
      </c>
      <c r="G23" s="1037">
        <v>1.4E-2</v>
      </c>
      <c r="H23" s="1037">
        <v>8.0000000000000002E-3</v>
      </c>
      <c r="I23" s="1037">
        <v>2.5999999999999999E-2</v>
      </c>
      <c r="K23" s="435"/>
    </row>
    <row r="24" spans="1:11" s="344" customFormat="1" ht="14">
      <c r="A24" s="1060">
        <v>2016</v>
      </c>
      <c r="B24" s="51">
        <v>200</v>
      </c>
      <c r="C24" s="1054">
        <v>1.2999999999999999E-2</v>
      </c>
      <c r="D24" s="1054">
        <v>0.01</v>
      </c>
      <c r="E24" s="1055">
        <v>1.7999999999999999E-2</v>
      </c>
      <c r="F24" s="366">
        <v>100</v>
      </c>
      <c r="G24" s="1035">
        <v>1.4E-2</v>
      </c>
      <c r="H24" s="1035">
        <v>8.0000000000000002E-3</v>
      </c>
      <c r="I24" s="1035">
        <v>2.5999999999999999E-2</v>
      </c>
      <c r="K24" s="435"/>
    </row>
    <row r="25" spans="1:11" s="344" customFormat="1" ht="14">
      <c r="A25" s="926">
        <v>2017</v>
      </c>
      <c r="B25" s="1547" t="s">
        <v>1312</v>
      </c>
      <c r="C25" s="1547" t="s">
        <v>1312</v>
      </c>
      <c r="D25" s="1547" t="s">
        <v>1312</v>
      </c>
      <c r="E25" s="1548" t="s">
        <v>1312</v>
      </c>
      <c r="F25" s="1547" t="s">
        <v>1312</v>
      </c>
      <c r="G25" s="1547" t="s">
        <v>1312</v>
      </c>
      <c r="H25" s="1547" t="s">
        <v>1312</v>
      </c>
      <c r="I25" s="1547" t="s">
        <v>1312</v>
      </c>
      <c r="K25" s="435"/>
    </row>
    <row r="26" spans="1:11" s="344" customFormat="1" ht="14">
      <c r="A26" s="922">
        <v>2018</v>
      </c>
      <c r="B26" s="1549" t="s">
        <v>1312</v>
      </c>
      <c r="C26" s="1549" t="s">
        <v>1312</v>
      </c>
      <c r="D26" s="1549" t="s">
        <v>1312</v>
      </c>
      <c r="E26" s="1550" t="s">
        <v>1312</v>
      </c>
      <c r="F26" s="1549" t="s">
        <v>1312</v>
      </c>
      <c r="G26" s="1549" t="s">
        <v>1312</v>
      </c>
      <c r="H26" s="1549" t="s">
        <v>1312</v>
      </c>
      <c r="I26" s="1549" t="s">
        <v>1312</v>
      </c>
      <c r="K26" s="435"/>
    </row>
    <row r="27" spans="1:11" s="344" customFormat="1" ht="14">
      <c r="A27" s="1038">
        <v>2019</v>
      </c>
      <c r="B27" s="56">
        <v>300</v>
      </c>
      <c r="C27" s="1517">
        <v>1.6E-2</v>
      </c>
      <c r="D27" s="1517">
        <v>0.01</v>
      </c>
      <c r="E27" s="1551">
        <v>2.4E-2</v>
      </c>
      <c r="F27" s="74">
        <v>100</v>
      </c>
      <c r="G27" s="1517">
        <v>1.4999999999999999E-2</v>
      </c>
      <c r="H27" s="1517">
        <v>6.0000000000000001E-3</v>
      </c>
      <c r="I27" s="1517">
        <v>3.7999999999999999E-2</v>
      </c>
      <c r="K27" s="435"/>
    </row>
    <row r="28" spans="1:11" s="344" customFormat="1" ht="14">
      <c r="A28" s="1060">
        <v>2020</v>
      </c>
      <c r="B28" s="51">
        <v>200</v>
      </c>
      <c r="C28" s="1515">
        <v>1.0999999999999999E-2</v>
      </c>
      <c r="D28" s="1515">
        <v>8.0000000000000002E-3</v>
      </c>
      <c r="E28" s="1516">
        <v>1.4999999999999999E-2</v>
      </c>
      <c r="F28" s="458">
        <v>50</v>
      </c>
      <c r="G28" s="1515">
        <v>1.0999999999999999E-2</v>
      </c>
      <c r="H28" s="1515">
        <v>6.0000000000000001E-3</v>
      </c>
      <c r="I28" s="1515">
        <v>2.1999999999999999E-2</v>
      </c>
      <c r="K28" s="435"/>
    </row>
    <row r="29" spans="1:11" s="344" customFormat="1" ht="14">
      <c r="A29" s="369">
        <v>2021</v>
      </c>
      <c r="B29" s="56">
        <v>200</v>
      </c>
      <c r="C29" s="1517">
        <v>1.4E-2</v>
      </c>
      <c r="D29" s="1517">
        <v>0.01</v>
      </c>
      <c r="E29" s="1518">
        <v>2.1000000000000001E-2</v>
      </c>
      <c r="F29" s="74">
        <v>100</v>
      </c>
      <c r="G29" s="1517">
        <v>2.1000000000000001E-2</v>
      </c>
      <c r="H29" s="1517">
        <v>1.2E-2</v>
      </c>
      <c r="I29" s="1517">
        <v>3.6999999999999998E-2</v>
      </c>
      <c r="K29" s="435"/>
    </row>
    <row r="30" spans="1:11" s="344" customFormat="1" ht="40.5" customHeight="1">
      <c r="A30" s="2701" t="s">
        <v>1313</v>
      </c>
      <c r="B30" s="2702"/>
      <c r="C30" s="2702"/>
      <c r="D30" s="2702"/>
      <c r="E30" s="2702"/>
      <c r="F30" s="2702"/>
      <c r="G30" s="2702"/>
      <c r="H30" s="2702"/>
      <c r="I30" s="2703"/>
    </row>
    <row r="31" spans="1:11" s="344" customFormat="1">
      <c r="A31" s="1552"/>
      <c r="B31" s="1552"/>
      <c r="C31" s="1552"/>
      <c r="D31" s="1552"/>
      <c r="E31" s="1552"/>
      <c r="F31" s="1552"/>
      <c r="G31" s="1552"/>
      <c r="H31" s="1552"/>
      <c r="I31" s="1552"/>
    </row>
    <row r="32" spans="1:11" s="344" customFormat="1"/>
    <row r="33" spans="1:10" s="344" customFormat="1" ht="18" customHeight="1">
      <c r="A33" s="2692" t="s">
        <v>338</v>
      </c>
      <c r="B33" s="2695" t="s">
        <v>1314</v>
      </c>
      <c r="C33" s="2696"/>
      <c r="D33" s="2696"/>
      <c r="E33" s="2696"/>
      <c r="F33" s="2696"/>
      <c r="G33" s="2696"/>
      <c r="H33" s="2696"/>
      <c r="I33" s="2696"/>
      <c r="J33" s="29"/>
    </row>
    <row r="34" spans="1:10" s="344" customFormat="1" ht="18" customHeight="1">
      <c r="A34" s="2693"/>
      <c r="B34" s="2704" t="s">
        <v>173</v>
      </c>
      <c r="C34" s="2705"/>
      <c r="D34" s="2705"/>
      <c r="E34" s="2705"/>
      <c r="F34" s="2704" t="s">
        <v>85</v>
      </c>
      <c r="G34" s="2705"/>
      <c r="H34" s="2705"/>
      <c r="I34" s="2706"/>
      <c r="J34" s="29"/>
    </row>
    <row r="35" spans="1:10" s="344" customFormat="1" ht="27.5">
      <c r="A35" s="2694"/>
      <c r="B35" s="1542" t="s">
        <v>661</v>
      </c>
      <c r="C35" s="1543" t="s">
        <v>86</v>
      </c>
      <c r="D35" s="1543" t="s">
        <v>662</v>
      </c>
      <c r="E35" s="1544" t="s">
        <v>663</v>
      </c>
      <c r="F35" s="1542" t="s">
        <v>661</v>
      </c>
      <c r="G35" s="1543" t="s">
        <v>86</v>
      </c>
      <c r="H35" s="1543" t="s">
        <v>662</v>
      </c>
      <c r="I35" s="1545" t="s">
        <v>663</v>
      </c>
      <c r="J35" s="49"/>
    </row>
    <row r="36" spans="1:10" s="344" customFormat="1">
      <c r="A36" s="738">
        <v>2000</v>
      </c>
      <c r="B36" s="1043">
        <v>1200</v>
      </c>
      <c r="C36" s="1035">
        <v>7.2999999999999995E-2</v>
      </c>
      <c r="D36" s="1035">
        <v>6.2E-2</v>
      </c>
      <c r="E36" s="341">
        <v>8.6999999999999994E-2</v>
      </c>
      <c r="F36" s="366">
        <v>300</v>
      </c>
      <c r="G36" s="1035">
        <v>7.6999999999999999E-2</v>
      </c>
      <c r="H36" s="1035">
        <v>6.3E-2</v>
      </c>
      <c r="I36" s="1035">
        <v>9.4E-2</v>
      </c>
    </row>
    <row r="37" spans="1:10" s="344" customFormat="1">
      <c r="A37" s="1036">
        <v>2001</v>
      </c>
      <c r="B37" s="1045">
        <v>1300</v>
      </c>
      <c r="C37" s="1037">
        <v>7.9000000000000001E-2</v>
      </c>
      <c r="D37" s="1037">
        <v>6.7000000000000004E-2</v>
      </c>
      <c r="E37" s="343">
        <v>9.2999999999999999E-2</v>
      </c>
      <c r="F37" s="374">
        <v>400</v>
      </c>
      <c r="G37" s="1037">
        <v>0.08</v>
      </c>
      <c r="H37" s="1037">
        <v>6.6000000000000003E-2</v>
      </c>
      <c r="I37" s="1037">
        <v>9.6000000000000002E-2</v>
      </c>
    </row>
    <row r="38" spans="1:10" s="344" customFormat="1">
      <c r="A38" s="738">
        <v>2002</v>
      </c>
      <c r="B38" s="1043">
        <v>1500</v>
      </c>
      <c r="C38" s="1035">
        <v>8.5000000000000006E-2</v>
      </c>
      <c r="D38" s="1035">
        <v>7.0000000000000007E-2</v>
      </c>
      <c r="E38" s="341">
        <v>0.10299999999999999</v>
      </c>
      <c r="F38" s="366">
        <v>400</v>
      </c>
      <c r="G38" s="1035">
        <v>8.5000000000000006E-2</v>
      </c>
      <c r="H38" s="1035">
        <v>6.8000000000000005E-2</v>
      </c>
      <c r="I38" s="1035">
        <v>0.107</v>
      </c>
    </row>
    <row r="39" spans="1:10" s="344" customFormat="1">
      <c r="A39" s="1036">
        <v>2003</v>
      </c>
      <c r="B39" s="1045">
        <v>1300</v>
      </c>
      <c r="C39" s="1037">
        <v>7.4999999999999997E-2</v>
      </c>
      <c r="D39" s="1037">
        <v>6.2E-2</v>
      </c>
      <c r="E39" s="343">
        <v>9.0999999999999998E-2</v>
      </c>
      <c r="F39" s="374">
        <v>400</v>
      </c>
      <c r="G39" s="1037">
        <v>8.4000000000000005E-2</v>
      </c>
      <c r="H39" s="1037">
        <v>6.7000000000000004E-2</v>
      </c>
      <c r="I39" s="1037">
        <v>0.105</v>
      </c>
    </row>
    <row r="40" spans="1:10" s="344" customFormat="1">
      <c r="A40" s="738">
        <v>2004</v>
      </c>
      <c r="B40" s="1043">
        <v>1400</v>
      </c>
      <c r="C40" s="1035">
        <v>0.08</v>
      </c>
      <c r="D40" s="1035">
        <v>6.8000000000000005E-2</v>
      </c>
      <c r="E40" s="341">
        <v>9.2999999999999999E-2</v>
      </c>
      <c r="F40" s="366">
        <v>400</v>
      </c>
      <c r="G40" s="1035">
        <v>8.8999999999999996E-2</v>
      </c>
      <c r="H40" s="1035">
        <v>6.5000000000000002E-2</v>
      </c>
      <c r="I40" s="1035">
        <v>0.12</v>
      </c>
    </row>
    <row r="41" spans="1:10" s="344" customFormat="1">
      <c r="A41" s="1036">
        <v>2005</v>
      </c>
      <c r="B41" s="1045">
        <v>1500</v>
      </c>
      <c r="C41" s="1037">
        <v>8.5000000000000006E-2</v>
      </c>
      <c r="D41" s="1037">
        <v>7.1999999999999995E-2</v>
      </c>
      <c r="E41" s="343">
        <v>0.1</v>
      </c>
      <c r="F41" s="374">
        <v>600</v>
      </c>
      <c r="G41" s="1037">
        <v>0.11700000000000001</v>
      </c>
      <c r="H41" s="1037">
        <v>8.7999999999999995E-2</v>
      </c>
      <c r="I41" s="1037">
        <v>0.154</v>
      </c>
    </row>
    <row r="42" spans="1:10" s="344" customFormat="1">
      <c r="A42" s="738">
        <v>2006</v>
      </c>
      <c r="B42" s="1043">
        <v>1600</v>
      </c>
      <c r="C42" s="1035">
        <v>8.5000000000000006E-2</v>
      </c>
      <c r="D42" s="1035">
        <v>7.1999999999999995E-2</v>
      </c>
      <c r="E42" s="341">
        <v>0.1</v>
      </c>
      <c r="F42" s="366">
        <v>400</v>
      </c>
      <c r="G42" s="1035">
        <v>7.2999999999999995E-2</v>
      </c>
      <c r="H42" s="1035">
        <v>0.05</v>
      </c>
      <c r="I42" s="1035">
        <v>0.106</v>
      </c>
    </row>
    <row r="43" spans="1:10" s="344" customFormat="1">
      <c r="A43" s="1036">
        <v>2007</v>
      </c>
      <c r="B43" s="1045">
        <v>1600</v>
      </c>
      <c r="C43" s="1037">
        <v>8.4000000000000005E-2</v>
      </c>
      <c r="D43" s="1037">
        <v>7.1999999999999995E-2</v>
      </c>
      <c r="E43" s="343">
        <v>9.9000000000000005E-2</v>
      </c>
      <c r="F43" s="374">
        <v>400</v>
      </c>
      <c r="G43" s="1037">
        <v>8.2000000000000003E-2</v>
      </c>
      <c r="H43" s="1037">
        <v>5.7000000000000002E-2</v>
      </c>
      <c r="I43" s="1037">
        <v>0.115</v>
      </c>
    </row>
    <row r="44" spans="1:10" s="344" customFormat="1">
      <c r="A44" s="738">
        <v>2008</v>
      </c>
      <c r="B44" s="1043">
        <v>1500</v>
      </c>
      <c r="C44" s="1035">
        <v>7.5999999999999998E-2</v>
      </c>
      <c r="D44" s="1035">
        <v>6.4000000000000001E-2</v>
      </c>
      <c r="E44" s="341">
        <v>0.09</v>
      </c>
      <c r="F44" s="366">
        <v>400</v>
      </c>
      <c r="G44" s="1035">
        <v>7.0000000000000007E-2</v>
      </c>
      <c r="H44" s="1035">
        <v>4.8000000000000001E-2</v>
      </c>
      <c r="I44" s="1035">
        <v>0.1</v>
      </c>
    </row>
    <row r="45" spans="1:10" s="344" customFormat="1">
      <c r="A45" s="1036">
        <v>2009</v>
      </c>
      <c r="B45" s="1045">
        <v>1500</v>
      </c>
      <c r="C45" s="1037">
        <v>7.9000000000000001E-2</v>
      </c>
      <c r="D45" s="1037">
        <v>6.6000000000000003E-2</v>
      </c>
      <c r="E45" s="343">
        <v>9.4E-2</v>
      </c>
      <c r="F45" s="374">
        <v>500</v>
      </c>
      <c r="G45" s="1037">
        <v>7.6999999999999999E-2</v>
      </c>
      <c r="H45" s="1037">
        <v>5.6000000000000001E-2</v>
      </c>
      <c r="I45" s="1037">
        <v>0.105</v>
      </c>
    </row>
    <row r="46" spans="1:10" s="344" customFormat="1">
      <c r="A46" s="738">
        <v>2010</v>
      </c>
      <c r="B46" s="1043">
        <v>1500</v>
      </c>
      <c r="C46" s="1035">
        <v>8.3000000000000004E-2</v>
      </c>
      <c r="D46" s="1035">
        <v>6.9000000000000006E-2</v>
      </c>
      <c r="E46" s="341">
        <v>0.1</v>
      </c>
      <c r="F46" s="366">
        <v>400</v>
      </c>
      <c r="G46" s="1035">
        <v>7.0000000000000007E-2</v>
      </c>
      <c r="H46" s="1035">
        <v>0.05</v>
      </c>
      <c r="I46" s="1035">
        <v>9.7000000000000003E-2</v>
      </c>
    </row>
    <row r="47" spans="1:10" s="344" customFormat="1">
      <c r="A47" s="1036">
        <v>2011</v>
      </c>
      <c r="B47" s="1045">
        <v>1200</v>
      </c>
      <c r="C47" s="1037">
        <v>6.6000000000000003E-2</v>
      </c>
      <c r="D47" s="1037">
        <v>5.5E-2</v>
      </c>
      <c r="E47" s="343">
        <v>7.9000000000000001E-2</v>
      </c>
      <c r="F47" s="374">
        <v>300</v>
      </c>
      <c r="G47" s="1037">
        <v>5.3999999999999999E-2</v>
      </c>
      <c r="H47" s="1037">
        <v>4.1000000000000002E-2</v>
      </c>
      <c r="I47" s="1037">
        <v>7.1999999999999995E-2</v>
      </c>
    </row>
    <row r="48" spans="1:10" s="344" customFormat="1">
      <c r="A48" s="738">
        <v>2012</v>
      </c>
      <c r="B48" s="1043">
        <v>1300</v>
      </c>
      <c r="C48" s="1035">
        <v>7.0000000000000007E-2</v>
      </c>
      <c r="D48" s="1035">
        <v>5.8000000000000003E-2</v>
      </c>
      <c r="E48" s="341">
        <v>8.5000000000000006E-2</v>
      </c>
      <c r="F48" s="366">
        <v>300</v>
      </c>
      <c r="G48" s="1035">
        <v>5.5E-2</v>
      </c>
      <c r="H48" s="1035">
        <v>3.9E-2</v>
      </c>
      <c r="I48" s="1035">
        <v>7.8E-2</v>
      </c>
    </row>
    <row r="49" spans="1:10" s="344" customFormat="1">
      <c r="A49" s="1036">
        <v>2013</v>
      </c>
      <c r="B49" s="1045">
        <v>1400</v>
      </c>
      <c r="C49" s="1037">
        <v>7.4999999999999997E-2</v>
      </c>
      <c r="D49" s="1037">
        <v>6.0999999999999999E-2</v>
      </c>
      <c r="E49" s="343">
        <v>9.1999999999999998E-2</v>
      </c>
      <c r="F49" s="374">
        <v>400</v>
      </c>
      <c r="G49" s="1037">
        <v>7.8E-2</v>
      </c>
      <c r="H49" s="1037">
        <v>5.5E-2</v>
      </c>
      <c r="I49" s="1037">
        <v>0.108</v>
      </c>
    </row>
    <row r="50" spans="1:10" s="344" customFormat="1">
      <c r="A50" s="738">
        <v>2014</v>
      </c>
      <c r="B50" s="1043">
        <v>1500</v>
      </c>
      <c r="C50" s="1035">
        <v>8.2000000000000003E-2</v>
      </c>
      <c r="D50" s="1035">
        <v>6.7000000000000004E-2</v>
      </c>
      <c r="E50" s="341">
        <v>0.1</v>
      </c>
      <c r="F50" s="366">
        <v>400</v>
      </c>
      <c r="G50" s="1035">
        <v>8.6999999999999994E-2</v>
      </c>
      <c r="H50" s="1035">
        <v>0.06</v>
      </c>
      <c r="I50" s="1035">
        <v>0.124</v>
      </c>
    </row>
    <row r="51" spans="1:10" s="344" customFormat="1">
      <c r="A51" s="1036">
        <v>2015</v>
      </c>
      <c r="B51" s="1045">
        <v>1400</v>
      </c>
      <c r="C51" s="1037">
        <v>7.9000000000000001E-2</v>
      </c>
      <c r="D51" s="1037">
        <v>6.4000000000000001E-2</v>
      </c>
      <c r="E51" s="343">
        <v>9.8000000000000004E-2</v>
      </c>
      <c r="F51" s="374">
        <v>400</v>
      </c>
      <c r="G51" s="1037">
        <v>7.5999999999999998E-2</v>
      </c>
      <c r="H51" s="1037">
        <v>5.3999999999999999E-2</v>
      </c>
      <c r="I51" s="1037">
        <v>0.105</v>
      </c>
    </row>
    <row r="52" spans="1:10" s="344" customFormat="1">
      <c r="A52" s="1060">
        <v>2016</v>
      </c>
      <c r="B52" s="1043">
        <v>1400</v>
      </c>
      <c r="C52" s="1035">
        <v>0.08</v>
      </c>
      <c r="D52" s="1035">
        <v>6.3E-2</v>
      </c>
      <c r="E52" s="341">
        <v>0.10199999999999999</v>
      </c>
      <c r="F52" s="366">
        <v>400</v>
      </c>
      <c r="G52" s="1035">
        <v>8.4000000000000005E-2</v>
      </c>
      <c r="H52" s="1035">
        <v>5.6000000000000001E-2</v>
      </c>
      <c r="I52" s="1035">
        <v>0.123</v>
      </c>
    </row>
    <row r="53" spans="1:10" s="344" customFormat="1">
      <c r="A53" s="1553">
        <v>2017</v>
      </c>
      <c r="B53" s="1547" t="s">
        <v>1312</v>
      </c>
      <c r="C53" s="1547" t="s">
        <v>1312</v>
      </c>
      <c r="D53" s="1547" t="s">
        <v>1312</v>
      </c>
      <c r="E53" s="1548" t="s">
        <v>1312</v>
      </c>
      <c r="F53" s="1547" t="s">
        <v>1312</v>
      </c>
      <c r="G53" s="1547" t="s">
        <v>1312</v>
      </c>
      <c r="H53" s="1547" t="s">
        <v>1312</v>
      </c>
      <c r="I53" s="1547" t="s">
        <v>1312</v>
      </c>
    </row>
    <row r="54" spans="1:10" s="344" customFormat="1">
      <c r="A54" s="331">
        <v>2018</v>
      </c>
      <c r="B54" s="1549" t="s">
        <v>1312</v>
      </c>
      <c r="C54" s="1549" t="s">
        <v>1312</v>
      </c>
      <c r="D54" s="1549" t="s">
        <v>1312</v>
      </c>
      <c r="E54" s="1550" t="s">
        <v>1312</v>
      </c>
      <c r="F54" s="1549" t="s">
        <v>1312</v>
      </c>
      <c r="G54" s="1549" t="s">
        <v>1312</v>
      </c>
      <c r="H54" s="1549" t="s">
        <v>1312</v>
      </c>
      <c r="I54" s="1549" t="s">
        <v>1312</v>
      </c>
    </row>
    <row r="55" spans="1:10" s="344" customFormat="1">
      <c r="A55" s="1038">
        <v>2019</v>
      </c>
      <c r="B55" s="56">
        <v>1600</v>
      </c>
      <c r="C55" s="1517">
        <v>9.2999999999999999E-2</v>
      </c>
      <c r="D55" s="1517">
        <v>6.7000000000000004E-2</v>
      </c>
      <c r="E55" s="1551">
        <v>0.126</v>
      </c>
      <c r="F55" s="74">
        <v>500</v>
      </c>
      <c r="G55" s="1517">
        <v>9.7000000000000003E-2</v>
      </c>
      <c r="H55" s="1517">
        <v>5.6000000000000001E-2</v>
      </c>
      <c r="I55" s="1517">
        <v>0.16200000000000001</v>
      </c>
    </row>
    <row r="56" spans="1:10" s="344" customFormat="1">
      <c r="A56" s="1060">
        <v>2020</v>
      </c>
      <c r="B56" s="51">
        <v>1300</v>
      </c>
      <c r="C56" s="1515">
        <v>8.1000000000000003E-2</v>
      </c>
      <c r="D56" s="1515">
        <v>6.5000000000000002E-2</v>
      </c>
      <c r="E56" s="1516">
        <v>0.1</v>
      </c>
      <c r="F56" s="458">
        <v>400</v>
      </c>
      <c r="G56" s="1515">
        <v>9.5000000000000001E-2</v>
      </c>
      <c r="H56" s="1515">
        <v>6.2E-2</v>
      </c>
      <c r="I56" s="1515">
        <v>0.14199999999999999</v>
      </c>
    </row>
    <row r="57" spans="1:10" s="344" customFormat="1">
      <c r="A57" s="369">
        <v>2021</v>
      </c>
      <c r="B57" s="56">
        <v>1100</v>
      </c>
      <c r="C57" s="1517">
        <v>7.0000000000000007E-2</v>
      </c>
      <c r="D57" s="1517">
        <v>5.7000000000000002E-2</v>
      </c>
      <c r="E57" s="1554">
        <v>8.5000000000000006E-2</v>
      </c>
      <c r="F57" s="74">
        <v>400</v>
      </c>
      <c r="G57" s="1517">
        <v>0.105</v>
      </c>
      <c r="H57" s="1517">
        <v>7.4999999999999997E-2</v>
      </c>
      <c r="I57" s="1517">
        <v>0.14499999999999999</v>
      </c>
    </row>
    <row r="58" spans="1:10" s="344" customFormat="1">
      <c r="A58" s="2689" t="s">
        <v>1315</v>
      </c>
      <c r="B58" s="2689"/>
      <c r="C58" s="2689"/>
      <c r="D58" s="2689"/>
      <c r="E58" s="2689"/>
      <c r="F58" s="2689"/>
      <c r="G58" s="2689"/>
      <c r="H58" s="2689"/>
      <c r="I58" s="2689"/>
    </row>
    <row r="59" spans="1:10" s="344" customFormat="1"/>
    <row r="60" spans="1:10" s="344" customFormat="1"/>
    <row r="61" spans="1:10" s="344" customFormat="1" ht="18" customHeight="1">
      <c r="A61" s="2692" t="s">
        <v>338</v>
      </c>
      <c r="B61" s="2695" t="s">
        <v>1316</v>
      </c>
      <c r="C61" s="2696"/>
      <c r="D61" s="2696"/>
      <c r="E61" s="2696"/>
      <c r="F61" s="2696"/>
      <c r="G61" s="2696"/>
      <c r="H61" s="2696"/>
      <c r="I61" s="2696"/>
      <c r="J61" s="29"/>
    </row>
    <row r="62" spans="1:10" s="344" customFormat="1" ht="18" customHeight="1">
      <c r="A62" s="2693"/>
      <c r="B62" s="2704" t="s">
        <v>173</v>
      </c>
      <c r="C62" s="2705"/>
      <c r="D62" s="2705"/>
      <c r="E62" s="2705"/>
      <c r="F62" s="2704" t="s">
        <v>85</v>
      </c>
      <c r="G62" s="2705"/>
      <c r="H62" s="2705"/>
      <c r="I62" s="2706"/>
      <c r="J62" s="29"/>
    </row>
    <row r="63" spans="1:10" s="433" customFormat="1" ht="27.5">
      <c r="A63" s="2694"/>
      <c r="B63" s="1542" t="s">
        <v>661</v>
      </c>
      <c r="C63" s="1543" t="s">
        <v>86</v>
      </c>
      <c r="D63" s="1543" t="s">
        <v>662</v>
      </c>
      <c r="E63" s="1544" t="s">
        <v>663</v>
      </c>
      <c r="F63" s="1542" t="s">
        <v>661</v>
      </c>
      <c r="G63" s="1543" t="s">
        <v>86</v>
      </c>
      <c r="H63" s="1543" t="s">
        <v>662</v>
      </c>
      <c r="I63" s="1545" t="s">
        <v>663</v>
      </c>
      <c r="J63" s="49"/>
    </row>
    <row r="64" spans="1:10" s="344" customFormat="1">
      <c r="A64" s="738">
        <v>2000</v>
      </c>
      <c r="B64" s="1043">
        <v>14800</v>
      </c>
      <c r="C64" s="1035">
        <v>0.90100000000000002</v>
      </c>
      <c r="D64" s="1035">
        <v>0.88600000000000001</v>
      </c>
      <c r="E64" s="341">
        <v>0.91500000000000004</v>
      </c>
      <c r="F64" s="366">
        <v>4000</v>
      </c>
      <c r="G64" s="1035">
        <v>0.89500000000000002</v>
      </c>
      <c r="H64" s="1035">
        <v>0.876</v>
      </c>
      <c r="I64" s="1035">
        <v>0.91200000000000003</v>
      </c>
    </row>
    <row r="65" spans="1:9" s="344" customFormat="1">
      <c r="A65" s="1036">
        <v>2001</v>
      </c>
      <c r="B65" s="1045">
        <v>15000</v>
      </c>
      <c r="C65" s="1037">
        <v>0.89900000000000002</v>
      </c>
      <c r="D65" s="1037">
        <v>0.88400000000000001</v>
      </c>
      <c r="E65" s="343">
        <v>0.91300000000000003</v>
      </c>
      <c r="F65" s="374">
        <v>4000</v>
      </c>
      <c r="G65" s="1037">
        <v>0.89600000000000002</v>
      </c>
      <c r="H65" s="1037">
        <v>0.878</v>
      </c>
      <c r="I65" s="1037">
        <v>0.91200000000000003</v>
      </c>
    </row>
    <row r="66" spans="1:9" s="344" customFormat="1">
      <c r="A66" s="738">
        <v>2002</v>
      </c>
      <c r="B66" s="1043">
        <v>15100</v>
      </c>
      <c r="C66" s="1035">
        <v>0.88800000000000001</v>
      </c>
      <c r="D66" s="1035">
        <v>0.86799999999999999</v>
      </c>
      <c r="E66" s="341">
        <v>0.90600000000000003</v>
      </c>
      <c r="F66" s="366">
        <v>4200</v>
      </c>
      <c r="G66" s="1035">
        <v>0.89300000000000002</v>
      </c>
      <c r="H66" s="1035">
        <v>0.87</v>
      </c>
      <c r="I66" s="1035">
        <v>0.91300000000000003</v>
      </c>
    </row>
    <row r="67" spans="1:9" s="344" customFormat="1">
      <c r="A67" s="1036">
        <v>2003</v>
      </c>
      <c r="B67" s="1045">
        <v>15900</v>
      </c>
      <c r="C67" s="1037">
        <v>0.89900000000000002</v>
      </c>
      <c r="D67" s="1037">
        <v>0.88100000000000001</v>
      </c>
      <c r="E67" s="343">
        <v>0.91500000000000004</v>
      </c>
      <c r="F67" s="374">
        <v>4300</v>
      </c>
      <c r="G67" s="1037">
        <v>0.89</v>
      </c>
      <c r="H67" s="1037">
        <v>0.86699999999999999</v>
      </c>
      <c r="I67" s="1037">
        <v>0.90900000000000003</v>
      </c>
    </row>
    <row r="68" spans="1:9" s="344" customFormat="1">
      <c r="A68" s="738">
        <v>2004</v>
      </c>
      <c r="B68" s="1043">
        <v>16100</v>
      </c>
      <c r="C68" s="1035">
        <v>0.90300000000000002</v>
      </c>
      <c r="D68" s="1035">
        <v>0.88800000000000001</v>
      </c>
      <c r="E68" s="341">
        <v>0.91600000000000004</v>
      </c>
      <c r="F68" s="366">
        <v>4400</v>
      </c>
      <c r="G68" s="1035">
        <v>0.90400000000000003</v>
      </c>
      <c r="H68" s="1035">
        <v>0.872</v>
      </c>
      <c r="I68" s="1035">
        <v>0.92900000000000005</v>
      </c>
    </row>
    <row r="69" spans="1:9" s="344" customFormat="1">
      <c r="A69" s="1036">
        <v>2005</v>
      </c>
      <c r="B69" s="1045">
        <v>15700</v>
      </c>
      <c r="C69" s="1037">
        <v>0.89700000000000002</v>
      </c>
      <c r="D69" s="1037">
        <v>0.88100000000000001</v>
      </c>
      <c r="E69" s="343">
        <v>0.91100000000000003</v>
      </c>
      <c r="F69" s="374">
        <v>4300</v>
      </c>
      <c r="G69" s="1037">
        <v>0.86499999999999999</v>
      </c>
      <c r="H69" s="1037">
        <v>0.82599999999999996</v>
      </c>
      <c r="I69" s="1037">
        <v>0.89600000000000002</v>
      </c>
    </row>
    <row r="70" spans="1:9" s="344" customFormat="1">
      <c r="A70" s="738">
        <v>2006</v>
      </c>
      <c r="B70" s="1043">
        <v>16500</v>
      </c>
      <c r="C70" s="1035">
        <v>0.89300000000000002</v>
      </c>
      <c r="D70" s="1035">
        <v>0.877</v>
      </c>
      <c r="E70" s="341">
        <v>0.90800000000000003</v>
      </c>
      <c r="F70" s="366">
        <v>4600</v>
      </c>
      <c r="G70" s="1035">
        <v>0.91400000000000003</v>
      </c>
      <c r="H70" s="1035">
        <v>0.879</v>
      </c>
      <c r="I70" s="1035">
        <v>0.93899999999999995</v>
      </c>
    </row>
    <row r="71" spans="1:9" s="344" customFormat="1">
      <c r="A71" s="1036">
        <v>2007</v>
      </c>
      <c r="B71" s="1045">
        <v>16900</v>
      </c>
      <c r="C71" s="1037">
        <v>0.90300000000000002</v>
      </c>
      <c r="D71" s="1037">
        <v>0.88800000000000001</v>
      </c>
      <c r="E71" s="343">
        <v>0.91700000000000004</v>
      </c>
      <c r="F71" s="374">
        <v>4600</v>
      </c>
      <c r="G71" s="1037">
        <v>0.89900000000000002</v>
      </c>
      <c r="H71" s="1037">
        <v>0.86299999999999999</v>
      </c>
      <c r="I71" s="1037">
        <v>0.92600000000000005</v>
      </c>
    </row>
    <row r="72" spans="1:9" s="344" customFormat="1">
      <c r="A72" s="738">
        <v>2008</v>
      </c>
      <c r="B72" s="1043">
        <v>17300</v>
      </c>
      <c r="C72" s="1035">
        <v>0.90800000000000003</v>
      </c>
      <c r="D72" s="1035">
        <v>0.89200000000000002</v>
      </c>
      <c r="E72" s="341">
        <v>0.92100000000000004</v>
      </c>
      <c r="F72" s="366">
        <v>4900</v>
      </c>
      <c r="G72" s="1035">
        <v>0.91800000000000004</v>
      </c>
      <c r="H72" s="1035">
        <v>0.88600000000000001</v>
      </c>
      <c r="I72" s="1035">
        <v>0.94099999999999995</v>
      </c>
    </row>
    <row r="73" spans="1:9" s="344" customFormat="1">
      <c r="A73" s="1036">
        <v>2009</v>
      </c>
      <c r="B73" s="1045">
        <v>16600</v>
      </c>
      <c r="C73" s="1037">
        <v>0.90200000000000002</v>
      </c>
      <c r="D73" s="1037">
        <v>0.88600000000000001</v>
      </c>
      <c r="E73" s="343">
        <v>0.91700000000000004</v>
      </c>
      <c r="F73" s="374">
        <v>5300</v>
      </c>
      <c r="G73" s="1037">
        <v>0.90500000000000003</v>
      </c>
      <c r="H73" s="1037">
        <v>0.877</v>
      </c>
      <c r="I73" s="1037">
        <v>0.92800000000000005</v>
      </c>
    </row>
    <row r="74" spans="1:9" s="344" customFormat="1">
      <c r="A74" s="738">
        <v>2010</v>
      </c>
      <c r="B74" s="1043">
        <v>16800</v>
      </c>
      <c r="C74" s="1035">
        <v>0.90300000000000002</v>
      </c>
      <c r="D74" s="1035">
        <v>0.88500000000000001</v>
      </c>
      <c r="E74" s="341">
        <v>0.91800000000000004</v>
      </c>
      <c r="F74" s="366">
        <v>5100</v>
      </c>
      <c r="G74" s="1035">
        <v>0.90800000000000003</v>
      </c>
      <c r="H74" s="1035">
        <v>0.877</v>
      </c>
      <c r="I74" s="1035">
        <v>0.93200000000000005</v>
      </c>
    </row>
    <row r="75" spans="1:9" s="344" customFormat="1">
      <c r="A75" s="1036">
        <v>2011</v>
      </c>
      <c r="B75" s="1045">
        <v>16900</v>
      </c>
      <c r="C75" s="1037">
        <v>0.91200000000000003</v>
      </c>
      <c r="D75" s="1037">
        <v>0.89700000000000002</v>
      </c>
      <c r="E75" s="343">
        <v>0.92500000000000004</v>
      </c>
      <c r="F75" s="374">
        <v>4800</v>
      </c>
      <c r="G75" s="1037">
        <v>0.92300000000000004</v>
      </c>
      <c r="H75" s="1037">
        <v>0.89900000000000002</v>
      </c>
      <c r="I75" s="1037">
        <v>0.94199999999999995</v>
      </c>
    </row>
    <row r="76" spans="1:9" s="344" customFormat="1">
      <c r="A76" s="738">
        <v>2012</v>
      </c>
      <c r="B76" s="1043">
        <v>16900</v>
      </c>
      <c r="C76" s="1035">
        <v>0.91400000000000003</v>
      </c>
      <c r="D76" s="1035">
        <v>0.89900000000000002</v>
      </c>
      <c r="E76" s="341">
        <v>0.92800000000000005</v>
      </c>
      <c r="F76" s="366">
        <v>4900</v>
      </c>
      <c r="G76" s="1035">
        <v>0.93200000000000005</v>
      </c>
      <c r="H76" s="1035">
        <v>0.90900000000000003</v>
      </c>
      <c r="I76" s="1035">
        <v>0.95</v>
      </c>
    </row>
    <row r="77" spans="1:9" s="344" customFormat="1">
      <c r="A77" s="1036">
        <v>2013</v>
      </c>
      <c r="B77" s="1045">
        <v>16800</v>
      </c>
      <c r="C77" s="1037">
        <v>0.90700000000000003</v>
      </c>
      <c r="D77" s="1037">
        <v>0.89</v>
      </c>
      <c r="E77" s="343">
        <v>0.92200000000000004</v>
      </c>
      <c r="F77" s="374">
        <v>5000</v>
      </c>
      <c r="G77" s="1037">
        <v>0.90400000000000003</v>
      </c>
      <c r="H77" s="1037">
        <v>0.873</v>
      </c>
      <c r="I77" s="1037">
        <v>0.92800000000000005</v>
      </c>
    </row>
    <row r="78" spans="1:9" s="344" customFormat="1">
      <c r="A78" s="738">
        <v>2014</v>
      </c>
      <c r="B78" s="1043">
        <v>16200</v>
      </c>
      <c r="C78" s="1035">
        <v>0.89500000000000002</v>
      </c>
      <c r="D78" s="1035">
        <v>0.876</v>
      </c>
      <c r="E78" s="341">
        <v>0.91200000000000003</v>
      </c>
      <c r="F78" s="366">
        <v>4300</v>
      </c>
      <c r="G78" s="1035">
        <v>0.89400000000000002</v>
      </c>
      <c r="H78" s="1035">
        <v>0.85499999999999998</v>
      </c>
      <c r="I78" s="1035">
        <v>0.92300000000000004</v>
      </c>
    </row>
    <row r="79" spans="1:9" s="344" customFormat="1">
      <c r="A79" s="1036">
        <v>2015</v>
      </c>
      <c r="B79" s="1045">
        <v>16400</v>
      </c>
      <c r="C79" s="1037">
        <v>0.90300000000000002</v>
      </c>
      <c r="D79" s="1037">
        <v>0.88400000000000001</v>
      </c>
      <c r="E79" s="343">
        <v>0.92</v>
      </c>
      <c r="F79" s="374">
        <v>4200</v>
      </c>
      <c r="G79" s="1037">
        <v>0.91</v>
      </c>
      <c r="H79" s="1037">
        <v>0.88</v>
      </c>
      <c r="I79" s="1037">
        <v>0.93300000000000005</v>
      </c>
    </row>
    <row r="80" spans="1:9" s="344" customFormat="1">
      <c r="A80" s="1060">
        <v>2016</v>
      </c>
      <c r="B80" s="366">
        <v>15800</v>
      </c>
      <c r="C80" s="1035">
        <v>0.89800000000000002</v>
      </c>
      <c r="D80" s="1035">
        <v>0.875</v>
      </c>
      <c r="E80" s="341">
        <v>0.91700000000000004</v>
      </c>
      <c r="F80" s="366">
        <v>4700</v>
      </c>
      <c r="G80" s="1035">
        <v>0.89</v>
      </c>
      <c r="H80" s="1035">
        <v>0.84499999999999997</v>
      </c>
      <c r="I80" s="1035">
        <v>0.92300000000000004</v>
      </c>
    </row>
    <row r="81" spans="1:10" s="344" customFormat="1">
      <c r="A81" s="926">
        <v>2017</v>
      </c>
      <c r="B81" s="1547" t="s">
        <v>1312</v>
      </c>
      <c r="C81" s="1547" t="s">
        <v>1312</v>
      </c>
      <c r="D81" s="1547" t="s">
        <v>1312</v>
      </c>
      <c r="E81" s="1548" t="s">
        <v>1312</v>
      </c>
      <c r="F81" s="1547" t="s">
        <v>1312</v>
      </c>
      <c r="G81" s="1547" t="s">
        <v>1312</v>
      </c>
      <c r="H81" s="1547" t="s">
        <v>1312</v>
      </c>
      <c r="I81" s="1547" t="s">
        <v>1312</v>
      </c>
    </row>
    <row r="82" spans="1:10" s="344" customFormat="1">
      <c r="A82" s="922">
        <v>2018</v>
      </c>
      <c r="B82" s="1549" t="s">
        <v>1312</v>
      </c>
      <c r="C82" s="1549" t="s">
        <v>1312</v>
      </c>
      <c r="D82" s="1549" t="s">
        <v>1312</v>
      </c>
      <c r="E82" s="1550" t="s">
        <v>1312</v>
      </c>
      <c r="F82" s="1549" t="s">
        <v>1312</v>
      </c>
      <c r="G82" s="1549" t="s">
        <v>1312</v>
      </c>
      <c r="H82" s="1549" t="s">
        <v>1312</v>
      </c>
      <c r="I82" s="1549" t="s">
        <v>1312</v>
      </c>
    </row>
    <row r="83" spans="1:10" s="344" customFormat="1">
      <c r="A83" s="1038">
        <v>2019</v>
      </c>
      <c r="B83" s="56">
        <v>15000</v>
      </c>
      <c r="C83" s="1517">
        <v>0.88700000000000001</v>
      </c>
      <c r="D83" s="1517">
        <v>0.85199999999999998</v>
      </c>
      <c r="E83" s="1551">
        <v>0.91400000000000003</v>
      </c>
      <c r="F83" s="74">
        <v>4400</v>
      </c>
      <c r="G83" s="1517">
        <v>0.88700000000000001</v>
      </c>
      <c r="H83" s="1517">
        <v>0.82199999999999995</v>
      </c>
      <c r="I83" s="1517">
        <v>0.93100000000000005</v>
      </c>
    </row>
    <row r="84" spans="1:10" s="344" customFormat="1">
      <c r="A84" s="1555">
        <v>2020</v>
      </c>
      <c r="B84" s="51">
        <v>14100</v>
      </c>
      <c r="C84" s="1515">
        <v>0.90600000000000003</v>
      </c>
      <c r="D84" s="1515">
        <v>0.88700000000000001</v>
      </c>
      <c r="E84" s="1516">
        <v>0.92300000000000004</v>
      </c>
      <c r="F84" s="458">
        <v>3400</v>
      </c>
      <c r="G84" s="1515">
        <v>0.89400000000000002</v>
      </c>
      <c r="H84" s="1515">
        <v>0.84699999999999998</v>
      </c>
      <c r="I84" s="1515">
        <v>0.92800000000000005</v>
      </c>
    </row>
    <row r="85" spans="1:10" s="344" customFormat="1">
      <c r="A85" s="369">
        <v>2021</v>
      </c>
      <c r="B85" s="56">
        <v>14000</v>
      </c>
      <c r="C85" s="1517">
        <v>0.91400000000000003</v>
      </c>
      <c r="D85" s="1517">
        <v>0.89700000000000002</v>
      </c>
      <c r="E85" s="1554">
        <v>0.92800000000000005</v>
      </c>
      <c r="F85" s="74">
        <v>3300</v>
      </c>
      <c r="G85" s="1517">
        <v>0.874</v>
      </c>
      <c r="H85" s="1517">
        <v>0.83299999999999996</v>
      </c>
      <c r="I85" s="1517">
        <v>0.90700000000000003</v>
      </c>
    </row>
    <row r="86" spans="1:10" s="344" customFormat="1">
      <c r="A86" s="2689" t="s">
        <v>1315</v>
      </c>
      <c r="B86" s="2689"/>
      <c r="C86" s="2689"/>
      <c r="D86" s="2689"/>
      <c r="E86" s="2689"/>
      <c r="F86" s="2689"/>
      <c r="G86" s="2689"/>
      <c r="H86" s="2689"/>
      <c r="I86" s="2689"/>
    </row>
    <row r="87" spans="1:10" s="344" customFormat="1"/>
    <row r="88" spans="1:10" s="344" customFormat="1"/>
    <row r="89" spans="1:10" s="344" customFormat="1" ht="18" customHeight="1">
      <c r="A89" s="2692" t="s">
        <v>338</v>
      </c>
      <c r="B89" s="2695" t="s">
        <v>1317</v>
      </c>
      <c r="C89" s="2696"/>
      <c r="D89" s="2696"/>
      <c r="E89" s="2696"/>
      <c r="F89" s="2696"/>
      <c r="G89" s="2696"/>
      <c r="H89" s="2696"/>
      <c r="I89" s="2696"/>
      <c r="J89" s="29"/>
    </row>
    <row r="90" spans="1:10" s="344" customFormat="1" ht="18" customHeight="1">
      <c r="A90" s="2693"/>
      <c r="B90" s="2704" t="s">
        <v>173</v>
      </c>
      <c r="C90" s="2705"/>
      <c r="D90" s="2705"/>
      <c r="E90" s="2705"/>
      <c r="F90" s="2704" t="s">
        <v>85</v>
      </c>
      <c r="G90" s="2705"/>
      <c r="H90" s="2705"/>
      <c r="I90" s="2706"/>
      <c r="J90" s="29"/>
    </row>
    <row r="91" spans="1:10" s="433" customFormat="1" ht="27.5">
      <c r="A91" s="2694"/>
      <c r="B91" s="1542" t="s">
        <v>661</v>
      </c>
      <c r="C91" s="1543" t="s">
        <v>86</v>
      </c>
      <c r="D91" s="1543" t="s">
        <v>662</v>
      </c>
      <c r="E91" s="1544" t="s">
        <v>663</v>
      </c>
      <c r="F91" s="1542" t="s">
        <v>661</v>
      </c>
      <c r="G91" s="1543" t="s">
        <v>86</v>
      </c>
      <c r="H91" s="1543" t="s">
        <v>662</v>
      </c>
      <c r="I91" s="1545" t="s">
        <v>663</v>
      </c>
      <c r="J91" s="49"/>
    </row>
    <row r="92" spans="1:10" s="344" customFormat="1">
      <c r="A92" s="738">
        <v>2000</v>
      </c>
      <c r="B92" s="1177">
        <v>300</v>
      </c>
      <c r="C92" s="1054">
        <v>1.7999999999999999E-2</v>
      </c>
      <c r="D92" s="1054">
        <v>1.2999999999999999E-2</v>
      </c>
      <c r="E92" s="1055">
        <v>2.5000000000000001E-2</v>
      </c>
      <c r="F92" s="366">
        <v>100</v>
      </c>
      <c r="G92" s="1035">
        <v>1.2E-2</v>
      </c>
      <c r="H92" s="1035">
        <v>7.0000000000000001E-3</v>
      </c>
      <c r="I92" s="1035">
        <v>2.1000000000000001E-2</v>
      </c>
    </row>
    <row r="93" spans="1:10" s="344" customFormat="1">
      <c r="A93" s="1036">
        <v>2001</v>
      </c>
      <c r="B93" s="1178">
        <v>200</v>
      </c>
      <c r="C93" s="1057">
        <v>1.0999999999999999E-2</v>
      </c>
      <c r="D93" s="1057">
        <v>7.0000000000000001E-3</v>
      </c>
      <c r="E93" s="1058">
        <v>1.7000000000000001E-2</v>
      </c>
      <c r="F93" s="374">
        <v>50</v>
      </c>
      <c r="G93" s="1037">
        <v>6.0000000000000001E-3</v>
      </c>
      <c r="H93" s="1037">
        <v>3.0000000000000001E-3</v>
      </c>
      <c r="I93" s="1037">
        <v>1.2E-2</v>
      </c>
    </row>
    <row r="94" spans="1:10" s="344" customFormat="1">
      <c r="A94" s="738">
        <v>2002</v>
      </c>
      <c r="B94" s="1177">
        <v>100</v>
      </c>
      <c r="C94" s="1054">
        <v>6.0000000000000001E-3</v>
      </c>
      <c r="D94" s="1054">
        <v>3.0000000000000001E-3</v>
      </c>
      <c r="E94" s="1055">
        <v>1.4E-2</v>
      </c>
      <c r="F94" s="366">
        <v>50</v>
      </c>
      <c r="G94" s="1035">
        <v>3.0000000000000001E-3</v>
      </c>
      <c r="H94" s="1035">
        <v>1E-3</v>
      </c>
      <c r="I94" s="1035">
        <v>8.0000000000000002E-3</v>
      </c>
    </row>
    <row r="95" spans="1:10" s="344" customFormat="1">
      <c r="A95" s="1036">
        <v>2003</v>
      </c>
      <c r="B95" s="1178">
        <v>200</v>
      </c>
      <c r="C95" s="1057">
        <v>1.0999999999999999E-2</v>
      </c>
      <c r="D95" s="1057">
        <v>6.0000000000000001E-3</v>
      </c>
      <c r="E95" s="1058">
        <v>1.7999999999999999E-2</v>
      </c>
      <c r="F95" s="374">
        <v>50</v>
      </c>
      <c r="G95" s="1037">
        <v>6.0000000000000001E-3</v>
      </c>
      <c r="H95" s="1037">
        <v>3.0000000000000001E-3</v>
      </c>
      <c r="I95" s="1037">
        <v>1.2999999999999999E-2</v>
      </c>
    </row>
    <row r="96" spans="1:10" s="344" customFormat="1">
      <c r="A96" s="738">
        <v>2004</v>
      </c>
      <c r="B96" s="1177">
        <v>100</v>
      </c>
      <c r="C96" s="1054">
        <v>6.0000000000000001E-3</v>
      </c>
      <c r="D96" s="1054">
        <v>4.0000000000000001E-3</v>
      </c>
      <c r="E96" s="1055">
        <v>1.0999999999999999E-2</v>
      </c>
      <c r="F96" s="366">
        <v>50</v>
      </c>
      <c r="G96" s="1035">
        <v>2E-3</v>
      </c>
      <c r="H96" s="1035">
        <v>0</v>
      </c>
      <c r="I96" s="1035">
        <v>1.4E-2</v>
      </c>
    </row>
    <row r="97" spans="1:9" s="344" customFormat="1">
      <c r="A97" s="1036">
        <v>2005</v>
      </c>
      <c r="B97" s="1178">
        <v>100</v>
      </c>
      <c r="C97" s="1057">
        <v>5.0000000000000001E-3</v>
      </c>
      <c r="D97" s="1057">
        <v>3.0000000000000001E-3</v>
      </c>
      <c r="E97" s="1058">
        <v>0.01</v>
      </c>
      <c r="F97" s="374">
        <v>50</v>
      </c>
      <c r="G97" s="1171" t="s">
        <v>114</v>
      </c>
      <c r="H97" s="1171" t="s">
        <v>114</v>
      </c>
      <c r="I97" s="1171" t="s">
        <v>114</v>
      </c>
    </row>
    <row r="98" spans="1:9" s="344" customFormat="1">
      <c r="A98" s="738">
        <v>2006</v>
      </c>
      <c r="B98" s="1177">
        <v>100</v>
      </c>
      <c r="C98" s="1054">
        <v>6.0000000000000001E-3</v>
      </c>
      <c r="D98" s="1054">
        <v>3.0000000000000001E-3</v>
      </c>
      <c r="E98" s="1055">
        <v>1.2E-2</v>
      </c>
      <c r="F98" s="366">
        <v>50</v>
      </c>
      <c r="G98" s="1035">
        <v>5.0000000000000001E-3</v>
      </c>
      <c r="H98" s="1035">
        <v>1E-3</v>
      </c>
      <c r="I98" s="1035">
        <v>0.02</v>
      </c>
    </row>
    <row r="99" spans="1:9" s="344" customFormat="1">
      <c r="A99" s="1036">
        <v>2007</v>
      </c>
      <c r="B99" s="1178">
        <v>50</v>
      </c>
      <c r="C99" s="1057">
        <v>2E-3</v>
      </c>
      <c r="D99" s="1057">
        <v>1E-3</v>
      </c>
      <c r="E99" s="1058">
        <v>6.0000000000000001E-3</v>
      </c>
      <c r="F99" s="374">
        <v>50</v>
      </c>
      <c r="G99" s="1171" t="s">
        <v>114</v>
      </c>
      <c r="H99" s="1171" t="s">
        <v>114</v>
      </c>
      <c r="I99" s="1171" t="s">
        <v>114</v>
      </c>
    </row>
    <row r="100" spans="1:9" s="344" customFormat="1">
      <c r="A100" s="738">
        <v>2008</v>
      </c>
      <c r="B100" s="1177">
        <v>100</v>
      </c>
      <c r="C100" s="1054">
        <v>4.0000000000000001E-3</v>
      </c>
      <c r="D100" s="1054">
        <v>2E-3</v>
      </c>
      <c r="E100" s="1055">
        <v>8.9999999999999993E-3</v>
      </c>
      <c r="F100" s="366">
        <v>50</v>
      </c>
      <c r="G100" s="1035">
        <v>2E-3</v>
      </c>
      <c r="H100" s="1035">
        <v>0</v>
      </c>
      <c r="I100" s="1035">
        <v>1.7000000000000001E-2</v>
      </c>
    </row>
    <row r="101" spans="1:9" s="344" customFormat="1">
      <c r="A101" s="1036">
        <v>2009</v>
      </c>
      <c r="B101" s="1178">
        <v>100</v>
      </c>
      <c r="C101" s="1057">
        <v>4.0000000000000001E-3</v>
      </c>
      <c r="D101" s="1057">
        <v>2E-3</v>
      </c>
      <c r="E101" s="1058">
        <v>8.0000000000000002E-3</v>
      </c>
      <c r="F101" s="374">
        <v>50</v>
      </c>
      <c r="G101" s="1171" t="s">
        <v>114</v>
      </c>
      <c r="H101" s="1171" t="s">
        <v>114</v>
      </c>
      <c r="I101" s="1171" t="s">
        <v>114</v>
      </c>
    </row>
    <row r="102" spans="1:9" s="344" customFormat="1">
      <c r="A102" s="738">
        <v>2010</v>
      </c>
      <c r="B102" s="1177">
        <v>50</v>
      </c>
      <c r="C102" s="1054">
        <v>1E-3</v>
      </c>
      <c r="D102" s="1054">
        <v>0</v>
      </c>
      <c r="E102" s="1055">
        <v>3.0000000000000001E-3</v>
      </c>
      <c r="F102" s="366">
        <v>50</v>
      </c>
      <c r="G102" s="1170" t="s">
        <v>114</v>
      </c>
      <c r="H102" s="1170" t="s">
        <v>114</v>
      </c>
      <c r="I102" s="1170" t="s">
        <v>114</v>
      </c>
    </row>
    <row r="103" spans="1:9" s="344" customFormat="1">
      <c r="A103" s="1036">
        <v>2011</v>
      </c>
      <c r="B103" s="1178">
        <v>100</v>
      </c>
      <c r="C103" s="1057">
        <v>7.0000000000000001E-3</v>
      </c>
      <c r="D103" s="1057">
        <v>4.0000000000000001E-3</v>
      </c>
      <c r="E103" s="1058">
        <v>1.4E-2</v>
      </c>
      <c r="F103" s="374">
        <v>50</v>
      </c>
      <c r="G103" s="1037">
        <v>3.0000000000000001E-3</v>
      </c>
      <c r="H103" s="1037">
        <v>1E-3</v>
      </c>
      <c r="I103" s="1037">
        <v>1.0999999999999999E-2</v>
      </c>
    </row>
    <row r="104" spans="1:9" s="344" customFormat="1">
      <c r="A104" s="738">
        <v>2012</v>
      </c>
      <c r="B104" s="1177">
        <v>100</v>
      </c>
      <c r="C104" s="1054">
        <v>4.0000000000000001E-3</v>
      </c>
      <c r="D104" s="1054">
        <v>1E-3</v>
      </c>
      <c r="E104" s="1055">
        <v>8.9999999999999993E-3</v>
      </c>
      <c r="F104" s="366">
        <v>50</v>
      </c>
      <c r="G104" s="1170" t="s">
        <v>114</v>
      </c>
      <c r="H104" s="1170" t="s">
        <v>114</v>
      </c>
      <c r="I104" s="1170" t="s">
        <v>114</v>
      </c>
    </row>
    <row r="105" spans="1:9" s="344" customFormat="1">
      <c r="A105" s="1036">
        <v>2013</v>
      </c>
      <c r="B105" s="1178">
        <v>50</v>
      </c>
      <c r="C105" s="1057">
        <v>1E-3</v>
      </c>
      <c r="D105" s="1057">
        <v>0</v>
      </c>
      <c r="E105" s="1058">
        <v>5.0000000000000001E-3</v>
      </c>
      <c r="F105" s="374">
        <v>50</v>
      </c>
      <c r="G105" s="1171" t="s">
        <v>114</v>
      </c>
      <c r="H105" s="1171" t="s">
        <v>114</v>
      </c>
      <c r="I105" s="1171" t="s">
        <v>114</v>
      </c>
    </row>
    <row r="106" spans="1:9" s="344" customFormat="1">
      <c r="A106" s="738">
        <v>2014</v>
      </c>
      <c r="B106" s="1177">
        <v>200</v>
      </c>
      <c r="C106" s="1054">
        <v>8.9999999999999993E-3</v>
      </c>
      <c r="D106" s="1054">
        <v>4.0000000000000001E-3</v>
      </c>
      <c r="E106" s="1055">
        <v>1.9E-2</v>
      </c>
      <c r="F106" s="366">
        <v>50</v>
      </c>
      <c r="G106" s="1035">
        <v>2E-3</v>
      </c>
      <c r="H106" s="1035">
        <v>0</v>
      </c>
      <c r="I106" s="1035">
        <v>1.0999999999999999E-2</v>
      </c>
    </row>
    <row r="107" spans="1:9" s="344" customFormat="1">
      <c r="A107" s="1036">
        <v>2015</v>
      </c>
      <c r="B107" s="1178">
        <v>100</v>
      </c>
      <c r="C107" s="1057">
        <v>4.0000000000000001E-3</v>
      </c>
      <c r="D107" s="1057">
        <v>1E-3</v>
      </c>
      <c r="E107" s="1058">
        <v>1.2E-2</v>
      </c>
      <c r="F107" s="374">
        <v>50</v>
      </c>
      <c r="G107" s="1171" t="s">
        <v>114</v>
      </c>
      <c r="H107" s="1171" t="s">
        <v>114</v>
      </c>
      <c r="I107" s="1171" t="s">
        <v>114</v>
      </c>
    </row>
    <row r="108" spans="1:9" s="344" customFormat="1">
      <c r="A108" s="1060">
        <v>2016</v>
      </c>
      <c r="B108" s="1177">
        <v>200</v>
      </c>
      <c r="C108" s="1054">
        <v>8.9999999999999993E-3</v>
      </c>
      <c r="D108" s="1054">
        <v>4.0000000000000001E-3</v>
      </c>
      <c r="E108" s="1055">
        <v>2.1999999999999999E-2</v>
      </c>
      <c r="F108" s="366">
        <v>100</v>
      </c>
      <c r="G108" s="1035">
        <v>1.2E-2</v>
      </c>
      <c r="H108" s="1035">
        <v>2E-3</v>
      </c>
      <c r="I108" s="1035">
        <v>6.3E-2</v>
      </c>
    </row>
    <row r="109" spans="1:9" s="344" customFormat="1">
      <c r="A109" s="926">
        <v>2017</v>
      </c>
      <c r="B109" s="1547" t="s">
        <v>1312</v>
      </c>
      <c r="C109" s="1547" t="s">
        <v>1312</v>
      </c>
      <c r="D109" s="1547" t="s">
        <v>1312</v>
      </c>
      <c r="E109" s="1548" t="s">
        <v>1312</v>
      </c>
      <c r="F109" s="1547" t="s">
        <v>1312</v>
      </c>
      <c r="G109" s="1547" t="s">
        <v>1312</v>
      </c>
      <c r="H109" s="1547" t="s">
        <v>1312</v>
      </c>
      <c r="I109" s="1547" t="s">
        <v>1312</v>
      </c>
    </row>
    <row r="110" spans="1:9" s="344" customFormat="1">
      <c r="A110" s="922">
        <v>2018</v>
      </c>
      <c r="B110" s="1549" t="s">
        <v>1312</v>
      </c>
      <c r="C110" s="1549" t="s">
        <v>1312</v>
      </c>
      <c r="D110" s="1549" t="s">
        <v>1312</v>
      </c>
      <c r="E110" s="1550" t="s">
        <v>1312</v>
      </c>
      <c r="F110" s="1549" t="s">
        <v>1312</v>
      </c>
      <c r="G110" s="1549" t="s">
        <v>1312</v>
      </c>
      <c r="H110" s="1549" t="s">
        <v>1312</v>
      </c>
      <c r="I110" s="1549" t="s">
        <v>1312</v>
      </c>
    </row>
    <row r="111" spans="1:9" s="344" customFormat="1">
      <c r="A111" s="1038">
        <v>2019</v>
      </c>
      <c r="B111" s="56">
        <v>100</v>
      </c>
      <c r="C111" s="1517">
        <v>5.0000000000000001E-3</v>
      </c>
      <c r="D111" s="1517">
        <v>1E-3</v>
      </c>
      <c r="E111" s="1551">
        <v>3.1E-2</v>
      </c>
      <c r="F111" s="74">
        <v>50</v>
      </c>
      <c r="G111" s="1171" t="s">
        <v>114</v>
      </c>
      <c r="H111" s="1171" t="s">
        <v>114</v>
      </c>
      <c r="I111" s="1171" t="s">
        <v>114</v>
      </c>
    </row>
    <row r="112" spans="1:9" s="344" customFormat="1">
      <c r="A112" s="1060">
        <v>2020</v>
      </c>
      <c r="B112" s="51">
        <v>50</v>
      </c>
      <c r="C112" s="1515">
        <v>2E-3</v>
      </c>
      <c r="D112" s="1515">
        <v>1E-3</v>
      </c>
      <c r="E112" s="1516">
        <v>5.0000000000000001E-3</v>
      </c>
      <c r="F112" s="458">
        <v>50</v>
      </c>
      <c r="G112" s="1170" t="s">
        <v>114</v>
      </c>
      <c r="H112" s="1170" t="s">
        <v>114</v>
      </c>
      <c r="I112" s="1170" t="s">
        <v>114</v>
      </c>
    </row>
    <row r="113" spans="1:9" s="344" customFormat="1">
      <c r="A113" s="369">
        <v>2021</v>
      </c>
      <c r="B113" s="56">
        <v>50</v>
      </c>
      <c r="C113" s="1517">
        <v>2E-3</v>
      </c>
      <c r="D113" s="1517">
        <v>1E-3</v>
      </c>
      <c r="E113" s="1518">
        <v>7.0000000000000001E-3</v>
      </c>
      <c r="F113" s="74">
        <v>50</v>
      </c>
      <c r="G113" s="1171" t="s">
        <v>114</v>
      </c>
      <c r="H113" s="1171" t="s">
        <v>114</v>
      </c>
      <c r="I113" s="1171" t="s">
        <v>114</v>
      </c>
    </row>
    <row r="114" spans="1:9" s="344" customFormat="1" ht="39" customHeight="1">
      <c r="A114" s="2701" t="s">
        <v>1313</v>
      </c>
      <c r="B114" s="2702"/>
      <c r="C114" s="2702"/>
      <c r="D114" s="2702"/>
      <c r="E114" s="2702"/>
      <c r="F114" s="2702"/>
      <c r="G114" s="2702"/>
      <c r="H114" s="2702"/>
      <c r="I114" s="2703"/>
    </row>
    <row r="116" spans="1:9" ht="26" customHeight="1">
      <c r="A116" s="2707" t="s">
        <v>1318</v>
      </c>
      <c r="B116" s="2707"/>
      <c r="C116" s="2707"/>
      <c r="D116" s="2707"/>
      <c r="E116" s="2707"/>
      <c r="F116" s="2707"/>
      <c r="G116" s="2707"/>
      <c r="H116" s="2707"/>
      <c r="I116" s="2707"/>
    </row>
  </sheetData>
  <mergeCells count="23">
    <mergeCell ref="A114:I114"/>
    <mergeCell ref="A116:I116"/>
    <mergeCell ref="A61:A63"/>
    <mergeCell ref="B61:I61"/>
    <mergeCell ref="B62:E62"/>
    <mergeCell ref="F62:I62"/>
    <mergeCell ref="A86:I86"/>
    <mergeCell ref="A89:A91"/>
    <mergeCell ref="B89:I89"/>
    <mergeCell ref="B90:E90"/>
    <mergeCell ref="F90:I90"/>
    <mergeCell ref="A58:I58"/>
    <mergeCell ref="A1:I1"/>
    <mergeCell ref="A3:I3"/>
    <mergeCell ref="A5:A7"/>
    <mergeCell ref="B5:I5"/>
    <mergeCell ref="B6:E6"/>
    <mergeCell ref="F6:I6"/>
    <mergeCell ref="A30:I30"/>
    <mergeCell ref="A33:A35"/>
    <mergeCell ref="B33:I33"/>
    <mergeCell ref="B34:E34"/>
    <mergeCell ref="F34:I3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1E67-86E9-4E23-B869-BFB78BD3B11E}">
  <dimension ref="A1:L41"/>
  <sheetViews>
    <sheetView workbookViewId="0">
      <selection sqref="A1:XFD1048576"/>
    </sheetView>
  </sheetViews>
  <sheetFormatPr defaultColWidth="9" defaultRowHeight="13"/>
  <cols>
    <col min="1" max="1" width="11.1640625" style="619" customWidth="1"/>
    <col min="2" max="11" width="10.58203125" style="533" customWidth="1"/>
    <col min="12" max="16384" width="9" style="533"/>
  </cols>
  <sheetData>
    <row r="1" spans="1:11" ht="25">
      <c r="A1" s="2708" t="s">
        <v>1319</v>
      </c>
      <c r="B1" s="2708"/>
      <c r="C1" s="2708"/>
      <c r="D1" s="2708"/>
      <c r="E1" s="2708"/>
      <c r="F1" s="2708"/>
      <c r="G1" s="2708"/>
      <c r="H1" s="2708"/>
      <c r="I1" s="2708"/>
      <c r="J1" s="1059"/>
    </row>
    <row r="2" spans="1:11" ht="13.5" thickBot="1">
      <c r="A2" s="62"/>
    </row>
    <row r="3" spans="1:11" ht="39.75" customHeight="1" thickTop="1" thickBot="1">
      <c r="A3" s="2709" t="s">
        <v>1320</v>
      </c>
      <c r="B3" s="2710"/>
      <c r="C3" s="2710"/>
      <c r="D3" s="2710"/>
      <c r="E3" s="2710"/>
      <c r="F3" s="2710"/>
      <c r="G3" s="2710"/>
      <c r="H3" s="2710"/>
      <c r="I3" s="2711"/>
    </row>
    <row r="4" spans="1:11" ht="13.5" thickTop="1">
      <c r="A4" s="63"/>
      <c r="B4" s="1556"/>
      <c r="C4" s="1556"/>
      <c r="D4" s="1556"/>
      <c r="E4" s="1556"/>
      <c r="F4" s="1556"/>
      <c r="G4" s="1556"/>
      <c r="H4" s="1556"/>
    </row>
    <row r="5" spans="1:11" ht="18" customHeight="1">
      <c r="A5" s="2638" t="s">
        <v>338</v>
      </c>
      <c r="B5" s="2712" t="s">
        <v>1321</v>
      </c>
      <c r="C5" s="2713"/>
      <c r="D5" s="2713"/>
      <c r="E5" s="2713"/>
      <c r="F5" s="2713"/>
      <c r="G5" s="2713"/>
      <c r="H5" s="2713"/>
      <c r="I5" s="2713"/>
      <c r="J5" s="29"/>
      <c r="K5" s="45"/>
    </row>
    <row r="6" spans="1:11" ht="18" customHeight="1">
      <c r="A6" s="2638"/>
      <c r="B6" s="2640" t="s">
        <v>173</v>
      </c>
      <c r="C6" s="2641"/>
      <c r="D6" s="2641"/>
      <c r="E6" s="2642"/>
      <c r="F6" s="2640" t="s">
        <v>85</v>
      </c>
      <c r="G6" s="2641"/>
      <c r="H6" s="2641"/>
      <c r="I6" s="2643"/>
      <c r="J6" s="29"/>
      <c r="K6" s="29"/>
    </row>
    <row r="7" spans="1:11" s="270" customFormat="1" ht="27.5">
      <c r="A7" s="2639"/>
      <c r="B7" s="1031" t="s">
        <v>112</v>
      </c>
      <c r="C7" s="1032" t="s">
        <v>86</v>
      </c>
      <c r="D7" s="1032" t="s">
        <v>662</v>
      </c>
      <c r="E7" s="1033" t="s">
        <v>663</v>
      </c>
      <c r="F7" s="1031" t="s">
        <v>112</v>
      </c>
      <c r="G7" s="1032" t="s">
        <v>86</v>
      </c>
      <c r="H7" s="1032" t="s">
        <v>662</v>
      </c>
      <c r="I7" s="1034" t="s">
        <v>663</v>
      </c>
      <c r="J7" s="49"/>
      <c r="K7" s="49"/>
    </row>
    <row r="8" spans="1:11">
      <c r="A8" s="1060">
        <v>2009</v>
      </c>
      <c r="B8" s="366">
        <v>2200</v>
      </c>
      <c r="C8" s="1035">
        <v>0.122</v>
      </c>
      <c r="D8" s="1035">
        <v>0.10199999999999999</v>
      </c>
      <c r="E8" s="341">
        <v>0.14499999999999999</v>
      </c>
      <c r="F8" s="366">
        <v>800</v>
      </c>
      <c r="G8" s="1035">
        <v>0.14000000000000001</v>
      </c>
      <c r="H8" s="1035">
        <v>0.104</v>
      </c>
      <c r="I8" s="1035">
        <v>0.187</v>
      </c>
    </row>
    <row r="9" spans="1:11">
      <c r="A9" s="1038">
        <v>2010</v>
      </c>
      <c r="B9" s="374">
        <v>2100</v>
      </c>
      <c r="C9" s="1037">
        <v>0.11600000000000001</v>
      </c>
      <c r="D9" s="1037">
        <v>9.6000000000000002E-2</v>
      </c>
      <c r="E9" s="343">
        <v>0.13900000000000001</v>
      </c>
      <c r="F9" s="374">
        <v>600</v>
      </c>
      <c r="G9" s="1037">
        <v>0.108</v>
      </c>
      <c r="H9" s="1037">
        <v>7.6999999999999999E-2</v>
      </c>
      <c r="I9" s="1037">
        <v>0.15</v>
      </c>
    </row>
    <row r="10" spans="1:11">
      <c r="A10" s="1060">
        <v>2011</v>
      </c>
      <c r="B10" s="366">
        <v>1900</v>
      </c>
      <c r="C10" s="1035">
        <v>0.106</v>
      </c>
      <c r="D10" s="1035">
        <v>8.6999999999999994E-2</v>
      </c>
      <c r="E10" s="341">
        <v>0.128</v>
      </c>
      <c r="F10" s="366">
        <v>500</v>
      </c>
      <c r="G10" s="1035">
        <v>9.0999999999999998E-2</v>
      </c>
      <c r="H10" s="1035">
        <v>6.2E-2</v>
      </c>
      <c r="I10" s="1035">
        <v>0.13100000000000001</v>
      </c>
    </row>
    <row r="11" spans="1:11">
      <c r="A11" s="1038">
        <v>2012</v>
      </c>
      <c r="B11" s="374">
        <v>1900</v>
      </c>
      <c r="C11" s="1037">
        <v>0.104</v>
      </c>
      <c r="D11" s="1037">
        <v>8.5999999999999993E-2</v>
      </c>
      <c r="E11" s="343">
        <v>0.125</v>
      </c>
      <c r="F11" s="374">
        <v>500</v>
      </c>
      <c r="G11" s="1037">
        <v>9.2999999999999999E-2</v>
      </c>
      <c r="H11" s="1037">
        <v>6.3E-2</v>
      </c>
      <c r="I11" s="1037">
        <v>0.13300000000000001</v>
      </c>
    </row>
    <row r="12" spans="1:11">
      <c r="A12" s="1060">
        <v>2013</v>
      </c>
      <c r="B12" s="366">
        <v>2100</v>
      </c>
      <c r="C12" s="1035">
        <v>0.114</v>
      </c>
      <c r="D12" s="1035">
        <v>9.2999999999999999E-2</v>
      </c>
      <c r="E12" s="341">
        <v>0.13800000000000001</v>
      </c>
      <c r="F12" s="366">
        <v>600</v>
      </c>
      <c r="G12" s="1035">
        <v>0.115</v>
      </c>
      <c r="H12" s="1035">
        <v>0.08</v>
      </c>
      <c r="I12" s="1035">
        <v>0.16400000000000001</v>
      </c>
    </row>
    <row r="13" spans="1:11">
      <c r="A13" s="1038">
        <v>2014</v>
      </c>
      <c r="B13" s="374">
        <v>2500</v>
      </c>
      <c r="C13" s="1037">
        <v>0.13700000000000001</v>
      </c>
      <c r="D13" s="1037">
        <v>0.112</v>
      </c>
      <c r="E13" s="343">
        <v>0.16500000000000001</v>
      </c>
      <c r="F13" s="374">
        <v>400</v>
      </c>
      <c r="G13" s="1037">
        <v>0.09</v>
      </c>
      <c r="H13" s="1037">
        <v>5.7000000000000002E-2</v>
      </c>
      <c r="I13" s="1037">
        <v>0.13900000000000001</v>
      </c>
    </row>
    <row r="14" spans="1:11">
      <c r="A14" s="1060">
        <v>2015</v>
      </c>
      <c r="B14" s="366">
        <v>2600</v>
      </c>
      <c r="C14" s="1035">
        <v>0.14399999999999999</v>
      </c>
      <c r="D14" s="1035">
        <v>0.11899999999999999</v>
      </c>
      <c r="E14" s="341">
        <v>0.17299999999999999</v>
      </c>
      <c r="F14" s="366">
        <v>500</v>
      </c>
      <c r="G14" s="1035">
        <v>0.11799999999999999</v>
      </c>
      <c r="H14" s="1035">
        <v>0.08</v>
      </c>
      <c r="I14" s="1035">
        <v>0.17</v>
      </c>
    </row>
    <row r="15" spans="1:11">
      <c r="A15" s="1038">
        <v>2016</v>
      </c>
      <c r="B15" s="374">
        <v>2400</v>
      </c>
      <c r="C15" s="1037">
        <v>0.13900000000000001</v>
      </c>
      <c r="D15" s="1037">
        <v>0.112</v>
      </c>
      <c r="E15" s="343">
        <v>0.17299999999999999</v>
      </c>
      <c r="F15" s="374">
        <v>600</v>
      </c>
      <c r="G15" s="1037">
        <v>0.121</v>
      </c>
      <c r="H15" s="1037">
        <v>7.8E-2</v>
      </c>
      <c r="I15" s="1037">
        <v>0.183</v>
      </c>
    </row>
    <row r="16" spans="1:11">
      <c r="A16" s="922">
        <v>2017</v>
      </c>
      <c r="B16" s="1549" t="s">
        <v>1312</v>
      </c>
      <c r="C16" s="1549" t="s">
        <v>1312</v>
      </c>
      <c r="D16" s="1549" t="s">
        <v>1312</v>
      </c>
      <c r="E16" s="1557" t="s">
        <v>1312</v>
      </c>
      <c r="F16" s="1549" t="s">
        <v>1312</v>
      </c>
      <c r="G16" s="1549" t="s">
        <v>1312</v>
      </c>
      <c r="H16" s="1549" t="s">
        <v>1312</v>
      </c>
      <c r="I16" s="1549" t="s">
        <v>1312</v>
      </c>
    </row>
    <row r="17" spans="1:12">
      <c r="A17" s="926">
        <v>2018</v>
      </c>
      <c r="B17" s="1547" t="s">
        <v>1312</v>
      </c>
      <c r="C17" s="1547" t="s">
        <v>1312</v>
      </c>
      <c r="D17" s="1547" t="s">
        <v>1312</v>
      </c>
      <c r="E17" s="1558" t="s">
        <v>1312</v>
      </c>
      <c r="F17" s="1547" t="s">
        <v>1312</v>
      </c>
      <c r="G17" s="1547" t="s">
        <v>1312</v>
      </c>
      <c r="H17" s="1547" t="s">
        <v>1312</v>
      </c>
      <c r="I17" s="1547" t="s">
        <v>1312</v>
      </c>
    </row>
    <row r="18" spans="1:12">
      <c r="A18" s="1060">
        <v>2019</v>
      </c>
      <c r="B18" s="51">
        <v>2500</v>
      </c>
      <c r="C18" s="1515">
        <v>0.14699999999999999</v>
      </c>
      <c r="D18" s="1515">
        <v>0.112</v>
      </c>
      <c r="E18" s="1559">
        <v>0.191</v>
      </c>
      <c r="F18" s="1560">
        <v>1000</v>
      </c>
      <c r="G18" s="1515">
        <v>0.20399999999999999</v>
      </c>
      <c r="H18" s="1515">
        <v>0.13500000000000001</v>
      </c>
      <c r="I18" s="1515">
        <v>0.29799999999999999</v>
      </c>
    </row>
    <row r="19" spans="1:12">
      <c r="A19" s="1561">
        <v>2020</v>
      </c>
      <c r="B19" s="56">
        <v>2100</v>
      </c>
      <c r="C19" s="1517">
        <v>0.14000000000000001</v>
      </c>
      <c r="D19" s="1517">
        <v>0.115</v>
      </c>
      <c r="E19" s="1518">
        <v>0.16900000000000001</v>
      </c>
      <c r="F19" s="1562">
        <v>500</v>
      </c>
      <c r="G19" s="1517">
        <v>0.13500000000000001</v>
      </c>
      <c r="H19" s="1517">
        <v>0.09</v>
      </c>
      <c r="I19" s="1517">
        <v>0.19500000000000001</v>
      </c>
    </row>
    <row r="20" spans="1:12">
      <c r="A20" s="361">
        <v>2021</v>
      </c>
      <c r="B20" s="51">
        <v>1600</v>
      </c>
      <c r="C20" s="1515">
        <v>0.108</v>
      </c>
      <c r="D20" s="1515">
        <v>8.6999999999999994E-2</v>
      </c>
      <c r="E20" s="1563">
        <v>0.13200000000000001</v>
      </c>
      <c r="F20" s="1560">
        <v>500</v>
      </c>
      <c r="G20" s="1515">
        <v>0.123</v>
      </c>
      <c r="H20" s="1515">
        <v>8.5000000000000006E-2</v>
      </c>
      <c r="I20" s="1515">
        <v>0.17599999999999999</v>
      </c>
    </row>
    <row r="21" spans="1:12">
      <c r="A21" s="2689" t="s">
        <v>1315</v>
      </c>
      <c r="B21" s="2689"/>
      <c r="C21" s="2689"/>
      <c r="D21" s="2689"/>
      <c r="E21" s="2689"/>
      <c r="F21" s="2689"/>
      <c r="G21" s="2689"/>
      <c r="H21" s="2689"/>
      <c r="I21" s="2689"/>
    </row>
    <row r="24" spans="1:12" ht="18" customHeight="1">
      <c r="A24" s="2714" t="s">
        <v>338</v>
      </c>
      <c r="B24" s="2716" t="s">
        <v>1321</v>
      </c>
      <c r="C24" s="2717"/>
      <c r="D24" s="2717"/>
      <c r="E24" s="2717"/>
      <c r="F24" s="2717"/>
      <c r="G24" s="2717"/>
      <c r="H24" s="2717"/>
      <c r="I24" s="2717"/>
      <c r="J24" s="2717"/>
      <c r="K24" s="2718"/>
      <c r="L24" s="29"/>
    </row>
    <row r="25" spans="1:12" s="615" customFormat="1" ht="60" customHeight="1">
      <c r="A25" s="2715"/>
      <c r="B25" s="1564" t="s">
        <v>89</v>
      </c>
      <c r="C25" s="1565" t="s">
        <v>85</v>
      </c>
      <c r="D25" s="1565" t="s">
        <v>90</v>
      </c>
      <c r="E25" s="1565" t="s">
        <v>91</v>
      </c>
      <c r="F25" s="1565" t="s">
        <v>92</v>
      </c>
      <c r="G25" s="1565" t="s">
        <v>93</v>
      </c>
      <c r="H25" s="1565" t="s">
        <v>94</v>
      </c>
      <c r="I25" s="1565" t="s">
        <v>95</v>
      </c>
      <c r="J25" s="1565" t="s">
        <v>96</v>
      </c>
      <c r="K25" s="1566" t="s">
        <v>97</v>
      </c>
    </row>
    <row r="26" spans="1:12" ht="14">
      <c r="A26" s="1060">
        <v>2009</v>
      </c>
      <c r="B26" s="1086">
        <v>8.7999999999999995E-2</v>
      </c>
      <c r="C26" s="1035">
        <v>0.14000000000000001</v>
      </c>
      <c r="D26" s="1035">
        <v>8.7999999999999995E-2</v>
      </c>
      <c r="E26" s="1035">
        <v>0.111</v>
      </c>
      <c r="F26" s="1035">
        <v>0.11</v>
      </c>
      <c r="G26" s="1035">
        <v>0.14799999999999999</v>
      </c>
      <c r="H26" s="1170" t="s">
        <v>114</v>
      </c>
      <c r="I26" s="1035">
        <v>0.16</v>
      </c>
      <c r="J26" s="1035">
        <v>0.20899999999999999</v>
      </c>
      <c r="K26" s="1170" t="s">
        <v>114</v>
      </c>
      <c r="L26" s="78"/>
    </row>
    <row r="27" spans="1:12" ht="14">
      <c r="A27" s="1038">
        <v>2010</v>
      </c>
      <c r="B27" s="1088">
        <v>8.2000000000000003E-2</v>
      </c>
      <c r="C27" s="1037">
        <v>0.108</v>
      </c>
      <c r="D27" s="1037">
        <v>9.9000000000000005E-2</v>
      </c>
      <c r="E27" s="1037">
        <v>0.156</v>
      </c>
      <c r="F27" s="1037">
        <v>8.5999999999999993E-2</v>
      </c>
      <c r="G27" s="1171" t="s">
        <v>114</v>
      </c>
      <c r="H27" s="1171" t="s">
        <v>114</v>
      </c>
      <c r="I27" s="1037">
        <v>0.14399999999999999</v>
      </c>
      <c r="J27" s="1037">
        <v>0.157</v>
      </c>
      <c r="K27" s="1171" t="s">
        <v>114</v>
      </c>
      <c r="L27" s="78"/>
    </row>
    <row r="28" spans="1:12" ht="14">
      <c r="A28" s="1060">
        <v>2011</v>
      </c>
      <c r="B28" s="1086">
        <v>5.7000000000000002E-2</v>
      </c>
      <c r="C28" s="1035">
        <v>9.0999999999999998E-2</v>
      </c>
      <c r="D28" s="1035">
        <v>0.129</v>
      </c>
      <c r="E28" s="1035">
        <v>0.159</v>
      </c>
      <c r="F28" s="1035">
        <v>0.127</v>
      </c>
      <c r="G28" s="1035">
        <v>8.0000000000000002E-3</v>
      </c>
      <c r="H28" s="1170" t="s">
        <v>114</v>
      </c>
      <c r="I28" s="1035">
        <v>0.109</v>
      </c>
      <c r="J28" s="1035">
        <v>0.16</v>
      </c>
      <c r="K28" s="1170" t="s">
        <v>114</v>
      </c>
      <c r="L28" s="78"/>
    </row>
    <row r="29" spans="1:12" ht="14">
      <c r="A29" s="1038">
        <v>2012</v>
      </c>
      <c r="B29" s="1088">
        <v>6.5000000000000002E-2</v>
      </c>
      <c r="C29" s="1037">
        <v>9.2999999999999999E-2</v>
      </c>
      <c r="D29" s="1037">
        <v>7.5999999999999998E-2</v>
      </c>
      <c r="E29" s="1037">
        <v>0.18</v>
      </c>
      <c r="F29" s="1037">
        <v>0.111</v>
      </c>
      <c r="G29" s="1171" t="s">
        <v>114</v>
      </c>
      <c r="H29" s="1171" t="s">
        <v>114</v>
      </c>
      <c r="I29" s="1037">
        <v>5.1999999999999998E-2</v>
      </c>
      <c r="J29" s="1037">
        <v>0.14799999999999999</v>
      </c>
      <c r="K29" s="1171" t="s">
        <v>114</v>
      </c>
      <c r="L29" s="78"/>
    </row>
    <row r="30" spans="1:12" ht="14">
      <c r="A30" s="1060">
        <v>2013</v>
      </c>
      <c r="B30" s="1086">
        <v>0.04</v>
      </c>
      <c r="C30" s="1035">
        <v>0.115</v>
      </c>
      <c r="D30" s="1035">
        <v>0.106</v>
      </c>
      <c r="E30" s="1035">
        <v>0.13200000000000001</v>
      </c>
      <c r="F30" s="1035">
        <v>0.16</v>
      </c>
      <c r="G30" s="1035">
        <v>8.7999999999999995E-2</v>
      </c>
      <c r="H30" s="1170" t="s">
        <v>114</v>
      </c>
      <c r="I30" s="1035">
        <v>0.14299999999999999</v>
      </c>
      <c r="J30" s="1035">
        <v>0.26</v>
      </c>
      <c r="K30" s="1170" t="s">
        <v>114</v>
      </c>
      <c r="L30" s="78"/>
    </row>
    <row r="31" spans="1:12" ht="14">
      <c r="A31" s="1038">
        <v>2014</v>
      </c>
      <c r="B31" s="1088">
        <v>8.5999999999999993E-2</v>
      </c>
      <c r="C31" s="1037">
        <v>0.09</v>
      </c>
      <c r="D31" s="1037">
        <v>0.14599999999999999</v>
      </c>
      <c r="E31" s="1037">
        <v>0.22500000000000001</v>
      </c>
      <c r="F31" s="1037">
        <v>0.151</v>
      </c>
      <c r="G31" s="1037">
        <v>0.17899999999999999</v>
      </c>
      <c r="H31" s="1171" t="s">
        <v>114</v>
      </c>
      <c r="I31" s="1037">
        <v>0.309</v>
      </c>
      <c r="J31" s="1037">
        <v>0.17699999999999999</v>
      </c>
      <c r="K31" s="1171" t="s">
        <v>114</v>
      </c>
      <c r="L31" s="78"/>
    </row>
    <row r="32" spans="1:12" ht="14">
      <c r="A32" s="1060">
        <v>2015</v>
      </c>
      <c r="B32" s="1086">
        <v>7.3999999999999996E-2</v>
      </c>
      <c r="C32" s="1035">
        <v>0.11799999999999999</v>
      </c>
      <c r="D32" s="1035">
        <v>0.182</v>
      </c>
      <c r="E32" s="1035">
        <v>0.27200000000000002</v>
      </c>
      <c r="F32" s="1035">
        <v>0.14299999999999999</v>
      </c>
      <c r="G32" s="1035">
        <v>4.7E-2</v>
      </c>
      <c r="H32" s="1170" t="s">
        <v>114</v>
      </c>
      <c r="I32" s="1035">
        <v>0.16300000000000001</v>
      </c>
      <c r="J32" s="1035">
        <v>0.18</v>
      </c>
      <c r="K32" s="1170" t="s">
        <v>114</v>
      </c>
      <c r="L32" s="78"/>
    </row>
    <row r="33" spans="1:12" ht="14">
      <c r="A33" s="1038">
        <v>2016</v>
      </c>
      <c r="B33" s="1088">
        <v>7.1999999999999995E-2</v>
      </c>
      <c r="C33" s="1037">
        <v>0.121</v>
      </c>
      <c r="D33" s="1037">
        <v>0.121</v>
      </c>
      <c r="E33" s="1037">
        <v>0.23799999999999999</v>
      </c>
      <c r="F33" s="1037">
        <v>0.121</v>
      </c>
      <c r="G33" s="1171" t="s">
        <v>114</v>
      </c>
      <c r="H33" s="1171" t="s">
        <v>114</v>
      </c>
      <c r="I33" s="1171" t="s">
        <v>114</v>
      </c>
      <c r="J33" s="1037">
        <v>0.187</v>
      </c>
      <c r="K33" s="1171" t="s">
        <v>114</v>
      </c>
      <c r="L33" s="78"/>
    </row>
    <row r="34" spans="1:12" ht="14">
      <c r="A34" s="922">
        <v>2017</v>
      </c>
      <c r="B34" s="1549" t="s">
        <v>1312</v>
      </c>
      <c r="C34" s="1549" t="s">
        <v>1312</v>
      </c>
      <c r="D34" s="1549" t="s">
        <v>1312</v>
      </c>
      <c r="E34" s="1549" t="s">
        <v>1312</v>
      </c>
      <c r="F34" s="1549" t="s">
        <v>1312</v>
      </c>
      <c r="G34" s="1549" t="s">
        <v>1312</v>
      </c>
      <c r="H34" s="1549" t="s">
        <v>1312</v>
      </c>
      <c r="I34" s="1549" t="s">
        <v>1312</v>
      </c>
      <c r="J34" s="1549" t="s">
        <v>1312</v>
      </c>
      <c r="K34" s="1549" t="s">
        <v>1312</v>
      </c>
      <c r="L34" s="78"/>
    </row>
    <row r="35" spans="1:12" ht="14">
      <c r="A35" s="926">
        <v>2018</v>
      </c>
      <c r="B35" s="1547" t="s">
        <v>1312</v>
      </c>
      <c r="C35" s="1547" t="s">
        <v>1312</v>
      </c>
      <c r="D35" s="1547" t="s">
        <v>1312</v>
      </c>
      <c r="E35" s="1547" t="s">
        <v>1312</v>
      </c>
      <c r="F35" s="1547" t="s">
        <v>1312</v>
      </c>
      <c r="G35" s="1547" t="s">
        <v>1312</v>
      </c>
      <c r="H35" s="1547" t="s">
        <v>1312</v>
      </c>
      <c r="I35" s="1547" t="s">
        <v>1312</v>
      </c>
      <c r="J35" s="1547" t="s">
        <v>1312</v>
      </c>
      <c r="K35" s="1547" t="s">
        <v>1312</v>
      </c>
      <c r="L35" s="78"/>
    </row>
    <row r="36" spans="1:12" ht="14">
      <c r="A36" s="1060">
        <v>2019</v>
      </c>
      <c r="B36" s="1086">
        <v>5.8999999999999997E-2</v>
      </c>
      <c r="C36" s="1035">
        <v>0.20399999999999999</v>
      </c>
      <c r="D36" s="1170" t="s">
        <v>114</v>
      </c>
      <c r="E36" s="1035">
        <v>0.24399999999999999</v>
      </c>
      <c r="F36" s="1035">
        <v>9.0999999999999998E-2</v>
      </c>
      <c r="G36" s="1170" t="s">
        <v>114</v>
      </c>
      <c r="H36" s="1170" t="s">
        <v>114</v>
      </c>
      <c r="I36" s="1170" t="s">
        <v>114</v>
      </c>
      <c r="J36" s="1170" t="s">
        <v>114</v>
      </c>
      <c r="K36" s="1170" t="s">
        <v>114</v>
      </c>
      <c r="L36" s="78"/>
    </row>
    <row r="37" spans="1:12" ht="14">
      <c r="A37" s="1561">
        <v>2020</v>
      </c>
      <c r="B37" s="1088">
        <v>8.7999999999999995E-2</v>
      </c>
      <c r="C37" s="1037">
        <v>0.13500000000000001</v>
      </c>
      <c r="D37" s="1037">
        <v>0.18</v>
      </c>
      <c r="E37" s="1037">
        <v>0.21199999999999999</v>
      </c>
      <c r="F37" s="1037">
        <v>0.11700000000000001</v>
      </c>
      <c r="G37" s="1037">
        <v>7.1999999999999995E-2</v>
      </c>
      <c r="H37" s="1171" t="s">
        <v>114</v>
      </c>
      <c r="I37" s="1037">
        <v>0.26400000000000001</v>
      </c>
      <c r="J37" s="1037">
        <v>0.13700000000000001</v>
      </c>
      <c r="K37" s="1171" t="s">
        <v>114</v>
      </c>
      <c r="L37" s="78"/>
    </row>
    <row r="38" spans="1:12" ht="14">
      <c r="A38" s="361">
        <v>2021</v>
      </c>
      <c r="B38" s="1515">
        <v>6.9000000000000006E-2</v>
      </c>
      <c r="C38" s="1515">
        <v>0.123</v>
      </c>
      <c r="D38" s="1515">
        <v>0.122</v>
      </c>
      <c r="E38" s="1515">
        <v>0.17599999999999999</v>
      </c>
      <c r="F38" s="1515">
        <v>0.13</v>
      </c>
      <c r="G38" s="1170" t="s">
        <v>114</v>
      </c>
      <c r="H38" s="1170" t="s">
        <v>114</v>
      </c>
      <c r="I38" s="1515">
        <v>1.2E-2</v>
      </c>
      <c r="J38" s="1515">
        <v>5.1999999999999998E-2</v>
      </c>
      <c r="K38" s="1170" t="s">
        <v>114</v>
      </c>
      <c r="L38" s="78"/>
    </row>
    <row r="39" spans="1:12" ht="45.5" customHeight="1">
      <c r="A39" s="2719" t="s">
        <v>1313</v>
      </c>
      <c r="B39" s="2720"/>
      <c r="C39" s="2720"/>
      <c r="D39" s="2720"/>
      <c r="E39" s="2720"/>
      <c r="F39" s="2720"/>
      <c r="G39" s="2720"/>
      <c r="H39" s="2720"/>
      <c r="I39" s="2720"/>
      <c r="J39" s="2720"/>
      <c r="K39" s="2721"/>
    </row>
    <row r="41" spans="1:12">
      <c r="A41" s="2636" t="s">
        <v>1322</v>
      </c>
      <c r="B41" s="2636"/>
      <c r="C41" s="2636"/>
      <c r="D41" s="2636"/>
      <c r="E41" s="2636"/>
      <c r="F41" s="2636"/>
      <c r="G41" s="2636"/>
      <c r="H41" s="2636"/>
      <c r="I41" s="2636"/>
      <c r="J41" s="2636"/>
      <c r="K41" s="2636"/>
    </row>
  </sheetData>
  <mergeCells count="11">
    <mergeCell ref="A21:I21"/>
    <mergeCell ref="A24:A25"/>
    <mergeCell ref="B24:K24"/>
    <mergeCell ref="A39:K39"/>
    <mergeCell ref="A41:K41"/>
    <mergeCell ref="A1:I1"/>
    <mergeCell ref="A3:I3"/>
    <mergeCell ref="A5:A7"/>
    <mergeCell ref="B5:I5"/>
    <mergeCell ref="B6:E6"/>
    <mergeCell ref="F6:I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70D21-9BAF-4DEC-ABCD-EC382E5A1325}">
  <dimension ref="A1:L41"/>
  <sheetViews>
    <sheetView workbookViewId="0">
      <selection sqref="A1:XFD1048576"/>
    </sheetView>
  </sheetViews>
  <sheetFormatPr defaultColWidth="9" defaultRowHeight="13"/>
  <cols>
    <col min="1" max="1" width="11.9140625" style="63" customWidth="1"/>
    <col min="2" max="11" width="11.08203125" style="45" customWidth="1"/>
    <col min="12" max="16384" width="9" style="45"/>
  </cols>
  <sheetData>
    <row r="1" spans="1:11" ht="25">
      <c r="A1" s="2722" t="s">
        <v>1323</v>
      </c>
      <c r="B1" s="2722"/>
      <c r="C1" s="2722"/>
      <c r="D1" s="2722"/>
      <c r="E1" s="2722"/>
      <c r="F1" s="2722"/>
      <c r="G1" s="2722"/>
      <c r="H1" s="2722"/>
      <c r="I1" s="2722"/>
      <c r="J1" s="1059"/>
    </row>
    <row r="2" spans="1:11" ht="13.5" thickBot="1">
      <c r="A2" s="1567"/>
      <c r="B2" s="1567"/>
      <c r="C2" s="1567"/>
      <c r="D2" s="1567"/>
      <c r="E2" s="1567"/>
      <c r="F2" s="1567"/>
      <c r="G2" s="1567"/>
      <c r="H2" s="1567"/>
    </row>
    <row r="3" spans="1:11" ht="40.5" customHeight="1" thickTop="1" thickBot="1">
      <c r="A3" s="2709" t="s">
        <v>1324</v>
      </c>
      <c r="B3" s="2710"/>
      <c r="C3" s="2710"/>
      <c r="D3" s="2710"/>
      <c r="E3" s="2710"/>
      <c r="F3" s="2710"/>
      <c r="G3" s="2710"/>
      <c r="H3" s="2710"/>
      <c r="I3" s="2711"/>
    </row>
    <row r="4" spans="1:11" ht="13.5" thickTop="1">
      <c r="A4" s="1567"/>
      <c r="B4" s="1567"/>
      <c r="C4" s="1567"/>
      <c r="D4" s="1567"/>
      <c r="E4" s="1567"/>
      <c r="F4" s="1567"/>
      <c r="G4" s="1567"/>
      <c r="H4" s="1567"/>
    </row>
    <row r="5" spans="1:11" ht="18" customHeight="1">
      <c r="A5" s="2723" t="s">
        <v>338</v>
      </c>
      <c r="B5" s="2712" t="s">
        <v>1325</v>
      </c>
      <c r="C5" s="2713"/>
      <c r="D5" s="2713"/>
      <c r="E5" s="2713"/>
      <c r="F5" s="2713"/>
      <c r="G5" s="2713"/>
      <c r="H5" s="2713"/>
      <c r="I5" s="2713"/>
      <c r="J5" s="29"/>
    </row>
    <row r="6" spans="1:11" s="270" customFormat="1" ht="18" customHeight="1">
      <c r="A6" s="2723"/>
      <c r="B6" s="2640" t="s">
        <v>173</v>
      </c>
      <c r="C6" s="2641"/>
      <c r="D6" s="2641"/>
      <c r="E6" s="2642"/>
      <c r="F6" s="2640" t="s">
        <v>85</v>
      </c>
      <c r="G6" s="2641"/>
      <c r="H6" s="2641"/>
      <c r="I6" s="2643"/>
      <c r="J6" s="29"/>
      <c r="K6" s="29"/>
    </row>
    <row r="7" spans="1:11" s="270" customFormat="1" ht="27.5">
      <c r="A7" s="2724"/>
      <c r="B7" s="1031" t="s">
        <v>112</v>
      </c>
      <c r="C7" s="1032" t="s">
        <v>86</v>
      </c>
      <c r="D7" s="1032" t="s">
        <v>662</v>
      </c>
      <c r="E7" s="1033" t="s">
        <v>663</v>
      </c>
      <c r="F7" s="1031" t="s">
        <v>112</v>
      </c>
      <c r="G7" s="1032" t="s">
        <v>86</v>
      </c>
      <c r="H7" s="1032" t="s">
        <v>662</v>
      </c>
      <c r="I7" s="1034" t="s">
        <v>663</v>
      </c>
      <c r="J7" s="49"/>
      <c r="K7" s="49"/>
    </row>
    <row r="8" spans="1:11" s="270" customFormat="1" ht="14">
      <c r="A8" s="92">
        <v>2009</v>
      </c>
      <c r="B8" s="1043">
        <v>800</v>
      </c>
      <c r="C8" s="1035">
        <v>4.1000000000000002E-2</v>
      </c>
      <c r="D8" s="1035">
        <v>2.9000000000000001E-2</v>
      </c>
      <c r="E8" s="341">
        <v>5.7000000000000002E-2</v>
      </c>
      <c r="F8" s="366">
        <v>400</v>
      </c>
      <c r="G8" s="1035">
        <v>7.0000000000000007E-2</v>
      </c>
      <c r="H8" s="1035">
        <v>4.2999999999999997E-2</v>
      </c>
      <c r="I8" s="1035">
        <v>0.11</v>
      </c>
      <c r="J8" s="269"/>
    </row>
    <row r="9" spans="1:11" s="270" customFormat="1" ht="14">
      <c r="A9" s="98">
        <v>2010</v>
      </c>
      <c r="B9" s="1045">
        <v>600</v>
      </c>
      <c r="C9" s="1037">
        <v>0.03</v>
      </c>
      <c r="D9" s="1037">
        <v>2.1999999999999999E-2</v>
      </c>
      <c r="E9" s="343">
        <v>4.1000000000000002E-2</v>
      </c>
      <c r="F9" s="374">
        <v>300</v>
      </c>
      <c r="G9" s="1037">
        <v>5.0999999999999997E-2</v>
      </c>
      <c r="H9" s="1037">
        <v>3.3000000000000002E-2</v>
      </c>
      <c r="I9" s="1037">
        <v>7.9000000000000001E-2</v>
      </c>
      <c r="J9" s="269"/>
    </row>
    <row r="10" spans="1:11" s="270" customFormat="1" ht="14">
      <c r="A10" s="92">
        <v>2011</v>
      </c>
      <c r="B10" s="1043">
        <v>500</v>
      </c>
      <c r="C10" s="1035">
        <v>2.8000000000000001E-2</v>
      </c>
      <c r="D10" s="1035">
        <v>1.9E-2</v>
      </c>
      <c r="E10" s="341">
        <v>4.2000000000000003E-2</v>
      </c>
      <c r="F10" s="366">
        <v>300</v>
      </c>
      <c r="G10" s="1035">
        <v>5.7000000000000002E-2</v>
      </c>
      <c r="H10" s="1035">
        <v>3.3000000000000002E-2</v>
      </c>
      <c r="I10" s="1035">
        <v>9.5000000000000001E-2</v>
      </c>
      <c r="J10" s="269"/>
    </row>
    <row r="11" spans="1:11" s="270" customFormat="1" ht="14">
      <c r="A11" s="98">
        <v>2012</v>
      </c>
      <c r="B11" s="1045">
        <v>400</v>
      </c>
      <c r="C11" s="1037">
        <v>0.02</v>
      </c>
      <c r="D11" s="1037">
        <v>1.2999999999999999E-2</v>
      </c>
      <c r="E11" s="343">
        <v>3.2000000000000001E-2</v>
      </c>
      <c r="F11" s="374">
        <v>200</v>
      </c>
      <c r="G11" s="1037">
        <v>3.2000000000000001E-2</v>
      </c>
      <c r="H11" s="1037">
        <v>1.6E-2</v>
      </c>
      <c r="I11" s="1037">
        <v>6.0999999999999999E-2</v>
      </c>
      <c r="J11" s="269"/>
    </row>
    <row r="12" spans="1:11" s="270" customFormat="1" ht="14">
      <c r="A12" s="92">
        <v>2013</v>
      </c>
      <c r="B12" s="1043">
        <v>600</v>
      </c>
      <c r="C12" s="1035">
        <v>0.03</v>
      </c>
      <c r="D12" s="1035">
        <v>2.1000000000000001E-2</v>
      </c>
      <c r="E12" s="341">
        <v>4.4999999999999998E-2</v>
      </c>
      <c r="F12" s="366">
        <v>300</v>
      </c>
      <c r="G12" s="1035">
        <v>6.4000000000000001E-2</v>
      </c>
      <c r="H12" s="1035">
        <v>3.9E-2</v>
      </c>
      <c r="I12" s="1035">
        <v>0.104</v>
      </c>
      <c r="J12" s="269"/>
    </row>
    <row r="13" spans="1:11" s="270" customFormat="1" ht="14">
      <c r="A13" s="98">
        <v>2014</v>
      </c>
      <c r="B13" s="1045">
        <v>400</v>
      </c>
      <c r="C13" s="1037">
        <v>0.02</v>
      </c>
      <c r="D13" s="1037">
        <v>1.2E-2</v>
      </c>
      <c r="E13" s="343">
        <v>3.3000000000000002E-2</v>
      </c>
      <c r="F13" s="374">
        <v>100</v>
      </c>
      <c r="G13" s="1037">
        <v>3.2000000000000001E-2</v>
      </c>
      <c r="H13" s="1037">
        <v>1.4E-2</v>
      </c>
      <c r="I13" s="1037">
        <v>6.9000000000000006E-2</v>
      </c>
      <c r="J13" s="269"/>
    </row>
    <row r="14" spans="1:11" s="270" customFormat="1" ht="14">
      <c r="A14" s="92">
        <v>2015</v>
      </c>
      <c r="B14" s="1043">
        <v>500</v>
      </c>
      <c r="C14" s="1035">
        <v>2.8000000000000001E-2</v>
      </c>
      <c r="D14" s="1035">
        <v>1.7000000000000001E-2</v>
      </c>
      <c r="E14" s="341">
        <v>4.3999999999999997E-2</v>
      </c>
      <c r="F14" s="366">
        <v>200</v>
      </c>
      <c r="G14" s="1035">
        <v>4.4999999999999998E-2</v>
      </c>
      <c r="H14" s="1035">
        <v>2.1999999999999999E-2</v>
      </c>
      <c r="I14" s="1035">
        <v>8.7999999999999995E-2</v>
      </c>
      <c r="J14" s="269"/>
    </row>
    <row r="15" spans="1:11" s="270" customFormat="1" ht="14">
      <c r="A15" s="393">
        <v>2016</v>
      </c>
      <c r="B15" s="1045">
        <v>300</v>
      </c>
      <c r="C15" s="1037">
        <v>1.4999999999999999E-2</v>
      </c>
      <c r="D15" s="1037">
        <v>8.0000000000000002E-3</v>
      </c>
      <c r="E15" s="343">
        <v>2.9000000000000001E-2</v>
      </c>
      <c r="F15" s="374">
        <v>100</v>
      </c>
      <c r="G15" s="1037">
        <v>2.5999999999999999E-2</v>
      </c>
      <c r="H15" s="1037">
        <v>1.0999999999999999E-2</v>
      </c>
      <c r="I15" s="1037">
        <v>6.0999999999999999E-2</v>
      </c>
      <c r="J15" s="269"/>
    </row>
    <row r="16" spans="1:11" s="270" customFormat="1" ht="14">
      <c r="A16" s="1568">
        <v>2017</v>
      </c>
      <c r="B16" s="1549" t="s">
        <v>1312</v>
      </c>
      <c r="C16" s="1549" t="s">
        <v>1312</v>
      </c>
      <c r="D16" s="1549" t="s">
        <v>1312</v>
      </c>
      <c r="E16" s="1557" t="s">
        <v>1312</v>
      </c>
      <c r="F16" s="1549" t="s">
        <v>1312</v>
      </c>
      <c r="G16" s="1549" t="s">
        <v>1312</v>
      </c>
      <c r="H16" s="1549" t="s">
        <v>1312</v>
      </c>
      <c r="I16" s="1549" t="s">
        <v>1312</v>
      </c>
      <c r="J16" s="269"/>
    </row>
    <row r="17" spans="1:12" s="270" customFormat="1" ht="14">
      <c r="A17" s="926">
        <v>2018</v>
      </c>
      <c r="B17" s="1547" t="s">
        <v>1312</v>
      </c>
      <c r="C17" s="1547" t="s">
        <v>1312</v>
      </c>
      <c r="D17" s="1547" t="s">
        <v>1312</v>
      </c>
      <c r="E17" s="1558" t="s">
        <v>1312</v>
      </c>
      <c r="F17" s="1547" t="s">
        <v>1312</v>
      </c>
      <c r="G17" s="1547" t="s">
        <v>1312</v>
      </c>
      <c r="H17" s="1547" t="s">
        <v>1312</v>
      </c>
      <c r="I17" s="1547" t="s">
        <v>1312</v>
      </c>
      <c r="J17" s="269"/>
    </row>
    <row r="18" spans="1:12" s="270" customFormat="1" ht="14">
      <c r="A18" s="1569">
        <v>2019</v>
      </c>
      <c r="B18" s="51">
        <v>200</v>
      </c>
      <c r="C18" s="1515">
        <v>1.4999999999999999E-2</v>
      </c>
      <c r="D18" s="1515">
        <v>8.0000000000000002E-3</v>
      </c>
      <c r="E18" s="1559">
        <v>2.9000000000000001E-2</v>
      </c>
      <c r="F18" s="334">
        <v>100</v>
      </c>
      <c r="G18" s="890">
        <v>1.0999999999999999E-2</v>
      </c>
      <c r="H18" s="890">
        <v>2E-3</v>
      </c>
      <c r="I18" s="890">
        <v>0.06</v>
      </c>
      <c r="J18" s="269"/>
    </row>
    <row r="19" spans="1:12" s="270" customFormat="1" ht="14">
      <c r="A19" s="1570">
        <v>2020</v>
      </c>
      <c r="B19" s="56">
        <v>200</v>
      </c>
      <c r="C19" s="1517">
        <v>1.6E-2</v>
      </c>
      <c r="D19" s="1517">
        <v>8.9999999999999993E-3</v>
      </c>
      <c r="E19" s="1518">
        <v>2.8000000000000001E-2</v>
      </c>
      <c r="F19" s="79">
        <v>100</v>
      </c>
      <c r="G19" s="1521">
        <v>3.7999999999999999E-2</v>
      </c>
      <c r="H19" s="1521">
        <v>1.7000000000000001E-2</v>
      </c>
      <c r="I19" s="1521">
        <v>8.3000000000000004E-2</v>
      </c>
      <c r="J19" s="269"/>
    </row>
    <row r="20" spans="1:12" s="270" customFormat="1" ht="14">
      <c r="A20" s="361">
        <v>2021</v>
      </c>
      <c r="B20" s="51">
        <v>200</v>
      </c>
      <c r="C20" s="1515">
        <v>1.6E-2</v>
      </c>
      <c r="D20" s="1515">
        <v>8.9999999999999993E-3</v>
      </c>
      <c r="E20" s="1516">
        <v>2.9000000000000001E-2</v>
      </c>
      <c r="F20" s="334">
        <v>100</v>
      </c>
      <c r="G20" s="890">
        <v>2.1000000000000001E-2</v>
      </c>
      <c r="H20" s="890">
        <v>8.9999999999999993E-3</v>
      </c>
      <c r="I20" s="890">
        <v>0.05</v>
      </c>
      <c r="J20" s="269"/>
    </row>
    <row r="21" spans="1:12" s="270" customFormat="1" ht="55.5" customHeight="1">
      <c r="A21" s="2725" t="s">
        <v>1313</v>
      </c>
      <c r="B21" s="2726"/>
      <c r="C21" s="2726"/>
      <c r="D21" s="2726"/>
      <c r="E21" s="2726"/>
      <c r="F21" s="2726"/>
      <c r="G21" s="2726"/>
      <c r="H21" s="2726"/>
      <c r="I21" s="2727"/>
    </row>
    <row r="24" spans="1:12" s="270" customFormat="1" ht="18" customHeight="1">
      <c r="A24" s="2728" t="s">
        <v>338</v>
      </c>
      <c r="B24" s="2473" t="s">
        <v>1326</v>
      </c>
      <c r="C24" s="2487"/>
      <c r="D24" s="2487"/>
      <c r="E24" s="2487"/>
      <c r="F24" s="2487"/>
      <c r="G24" s="2487"/>
      <c r="H24" s="2487"/>
      <c r="I24" s="2487"/>
      <c r="J24" s="2487"/>
      <c r="K24" s="2487"/>
      <c r="L24" s="29"/>
    </row>
    <row r="25" spans="1:12" s="405" customFormat="1" ht="52" customHeight="1">
      <c r="A25" s="2728"/>
      <c r="B25" s="585" t="s">
        <v>89</v>
      </c>
      <c r="C25" s="1571" t="s">
        <v>85</v>
      </c>
      <c r="D25" s="1571" t="s">
        <v>90</v>
      </c>
      <c r="E25" s="1571" t="s">
        <v>91</v>
      </c>
      <c r="F25" s="1571" t="s">
        <v>92</v>
      </c>
      <c r="G25" s="1571" t="s">
        <v>93</v>
      </c>
      <c r="H25" s="1571" t="s">
        <v>94</v>
      </c>
      <c r="I25" s="1571" t="s">
        <v>95</v>
      </c>
      <c r="J25" s="1571" t="s">
        <v>96</v>
      </c>
      <c r="K25" s="1571" t="s">
        <v>97</v>
      </c>
    </row>
    <row r="26" spans="1:12" s="270" customFormat="1" ht="14">
      <c r="A26" s="1572">
        <v>2009</v>
      </c>
      <c r="B26" s="1176">
        <v>1.2E-2</v>
      </c>
      <c r="C26" s="1176">
        <v>7.0000000000000007E-2</v>
      </c>
      <c r="D26" s="1549" t="s">
        <v>1312</v>
      </c>
      <c r="E26" s="1176">
        <v>0.02</v>
      </c>
      <c r="F26" s="1176">
        <v>7.5999999999999998E-2</v>
      </c>
      <c r="G26" s="1176">
        <v>0.01</v>
      </c>
      <c r="H26" s="1170" t="s">
        <v>114</v>
      </c>
      <c r="I26" s="1549" t="s">
        <v>1312</v>
      </c>
      <c r="J26" s="1176">
        <v>7.6999999999999999E-2</v>
      </c>
      <c r="K26" s="1176">
        <v>3.4000000000000002E-2</v>
      </c>
      <c r="L26" s="269"/>
    </row>
    <row r="27" spans="1:12" s="270" customFormat="1" ht="14">
      <c r="A27" s="98">
        <v>2010</v>
      </c>
      <c r="B27" s="1076">
        <v>2.7E-2</v>
      </c>
      <c r="C27" s="1076">
        <v>5.0999999999999997E-2</v>
      </c>
      <c r="D27" s="1076">
        <v>8.0000000000000002E-3</v>
      </c>
      <c r="E27" s="1076">
        <v>1.2999999999999999E-2</v>
      </c>
      <c r="F27" s="1076">
        <v>0.02</v>
      </c>
      <c r="G27" s="1171" t="s">
        <v>114</v>
      </c>
      <c r="H27" s="1171" t="s">
        <v>114</v>
      </c>
      <c r="I27" s="1547" t="s">
        <v>1312</v>
      </c>
      <c r="J27" s="1076">
        <v>0.02</v>
      </c>
      <c r="K27" s="1171" t="s">
        <v>114</v>
      </c>
      <c r="L27" s="269"/>
    </row>
    <row r="28" spans="1:12" s="270" customFormat="1" ht="14">
      <c r="A28" s="92">
        <v>2011</v>
      </c>
      <c r="B28" s="1176">
        <v>1E-3</v>
      </c>
      <c r="C28" s="1176">
        <v>5.7000000000000002E-2</v>
      </c>
      <c r="D28" s="1176">
        <v>4.7E-2</v>
      </c>
      <c r="E28" s="1176">
        <v>0.01</v>
      </c>
      <c r="F28" s="1176">
        <v>0.02</v>
      </c>
      <c r="G28" s="1176">
        <v>1.2999999999999999E-2</v>
      </c>
      <c r="H28" s="1170" t="s">
        <v>114</v>
      </c>
      <c r="I28" s="1549" t="s">
        <v>1312</v>
      </c>
      <c r="J28" s="1176">
        <v>6.8000000000000005E-2</v>
      </c>
      <c r="K28" s="1170" t="s">
        <v>114</v>
      </c>
      <c r="L28" s="269"/>
    </row>
    <row r="29" spans="1:12" s="270" customFormat="1" ht="14">
      <c r="A29" s="98">
        <v>2012</v>
      </c>
      <c r="B29" s="1076">
        <v>1.2999999999999999E-2</v>
      </c>
      <c r="C29" s="1076">
        <v>3.2000000000000001E-2</v>
      </c>
      <c r="D29" s="1076">
        <v>1.2E-2</v>
      </c>
      <c r="E29" s="1076">
        <v>1.0999999999999999E-2</v>
      </c>
      <c r="F29" s="1076">
        <v>3.5999999999999997E-2</v>
      </c>
      <c r="G29" s="1171" t="s">
        <v>114</v>
      </c>
      <c r="H29" s="1171" t="s">
        <v>114</v>
      </c>
      <c r="I29" s="1076">
        <v>6.0000000000000001E-3</v>
      </c>
      <c r="J29" s="1076">
        <v>2.1000000000000001E-2</v>
      </c>
      <c r="K29" s="1171" t="s">
        <v>114</v>
      </c>
      <c r="L29" s="269"/>
    </row>
    <row r="30" spans="1:12" s="270" customFormat="1" ht="14">
      <c r="A30" s="92">
        <v>2013</v>
      </c>
      <c r="B30" s="1176">
        <v>8.0000000000000002E-3</v>
      </c>
      <c r="C30" s="1176">
        <v>6.4000000000000001E-2</v>
      </c>
      <c r="D30" s="1176">
        <v>8.0000000000000002E-3</v>
      </c>
      <c r="E30" s="1176">
        <v>2.7E-2</v>
      </c>
      <c r="F30" s="1176">
        <v>8.0000000000000002E-3</v>
      </c>
      <c r="G30" s="1170" t="s">
        <v>114</v>
      </c>
      <c r="H30" s="1170" t="s">
        <v>114</v>
      </c>
      <c r="I30" s="1549" t="s">
        <v>1312</v>
      </c>
      <c r="J30" s="1549" t="s">
        <v>1312</v>
      </c>
      <c r="K30" s="1170" t="s">
        <v>114</v>
      </c>
      <c r="L30" s="269"/>
    </row>
    <row r="31" spans="1:12" s="270" customFormat="1" ht="14">
      <c r="A31" s="98">
        <v>2014</v>
      </c>
      <c r="B31" s="1076">
        <v>3.0000000000000001E-3</v>
      </c>
      <c r="C31" s="1076">
        <v>3.2000000000000001E-2</v>
      </c>
      <c r="D31" s="1547" t="s">
        <v>1312</v>
      </c>
      <c r="E31" s="1076">
        <v>3.9E-2</v>
      </c>
      <c r="F31" s="1076">
        <v>0.01</v>
      </c>
      <c r="G31" s="1547" t="s">
        <v>1312</v>
      </c>
      <c r="H31" s="1171" t="s">
        <v>114</v>
      </c>
      <c r="I31" s="1547" t="s">
        <v>1312</v>
      </c>
      <c r="J31" s="1076">
        <v>4.1000000000000002E-2</v>
      </c>
      <c r="K31" s="1171" t="s">
        <v>114</v>
      </c>
      <c r="L31" s="269"/>
    </row>
    <row r="32" spans="1:12" s="270" customFormat="1" ht="14">
      <c r="A32" s="92">
        <v>2015</v>
      </c>
      <c r="B32" s="1176">
        <v>8.9999999999999993E-3</v>
      </c>
      <c r="C32" s="1176">
        <v>4.4999999999999998E-2</v>
      </c>
      <c r="D32" s="1176">
        <v>5.0000000000000001E-3</v>
      </c>
      <c r="E32" s="1176">
        <v>4.4999999999999998E-2</v>
      </c>
      <c r="F32" s="1176">
        <v>2.4E-2</v>
      </c>
      <c r="G32" s="1176">
        <v>1.2999999999999999E-2</v>
      </c>
      <c r="H32" s="1170" t="s">
        <v>114</v>
      </c>
      <c r="I32" s="1176">
        <v>0.06</v>
      </c>
      <c r="J32" s="1176">
        <v>4.0000000000000001E-3</v>
      </c>
      <c r="K32" s="1170" t="s">
        <v>114</v>
      </c>
      <c r="L32" s="269"/>
    </row>
    <row r="33" spans="1:12" s="270" customFormat="1" ht="14">
      <c r="A33" s="393">
        <v>2016</v>
      </c>
      <c r="B33" s="1076">
        <v>1.4999999999999999E-2</v>
      </c>
      <c r="C33" s="1076">
        <v>2.5999999999999999E-2</v>
      </c>
      <c r="D33" s="1547" t="s">
        <v>1312</v>
      </c>
      <c r="E33" s="1076">
        <v>8.0000000000000002E-3</v>
      </c>
      <c r="F33" s="1076">
        <v>3.0000000000000001E-3</v>
      </c>
      <c r="G33" s="1171" t="s">
        <v>114</v>
      </c>
      <c r="H33" s="1171" t="s">
        <v>114</v>
      </c>
      <c r="I33" s="1171" t="s">
        <v>114</v>
      </c>
      <c r="J33" s="1076">
        <v>4.2000000000000003E-2</v>
      </c>
      <c r="K33" s="1171" t="s">
        <v>114</v>
      </c>
      <c r="L33" s="269"/>
    </row>
    <row r="34" spans="1:12" s="270" customFormat="1" ht="14">
      <c r="A34" s="1569">
        <v>2017</v>
      </c>
      <c r="B34" s="1549" t="s">
        <v>1312</v>
      </c>
      <c r="C34" s="1549" t="s">
        <v>1312</v>
      </c>
      <c r="D34" s="1549" t="s">
        <v>1312</v>
      </c>
      <c r="E34" s="1549" t="s">
        <v>1312</v>
      </c>
      <c r="F34" s="1549" t="s">
        <v>1312</v>
      </c>
      <c r="G34" s="1549" t="s">
        <v>1312</v>
      </c>
      <c r="H34" s="1549" t="s">
        <v>1312</v>
      </c>
      <c r="I34" s="1549" t="s">
        <v>1312</v>
      </c>
      <c r="J34" s="1549" t="s">
        <v>1312</v>
      </c>
      <c r="K34" s="1549" t="s">
        <v>1312</v>
      </c>
      <c r="L34" s="269"/>
    </row>
    <row r="35" spans="1:12" s="270" customFormat="1" ht="14">
      <c r="A35" s="1570">
        <v>2018</v>
      </c>
      <c r="B35" s="1547" t="s">
        <v>1312</v>
      </c>
      <c r="C35" s="1547" t="s">
        <v>1312</v>
      </c>
      <c r="D35" s="1547" t="s">
        <v>1312</v>
      </c>
      <c r="E35" s="1547" t="s">
        <v>1312</v>
      </c>
      <c r="F35" s="1547" t="s">
        <v>1312</v>
      </c>
      <c r="G35" s="1547" t="s">
        <v>1312</v>
      </c>
      <c r="H35" s="1547" t="s">
        <v>1312</v>
      </c>
      <c r="I35" s="1547" t="s">
        <v>1312</v>
      </c>
      <c r="J35" s="1547" t="s">
        <v>1312</v>
      </c>
      <c r="K35" s="1547" t="s">
        <v>1312</v>
      </c>
      <c r="L35" s="269"/>
    </row>
    <row r="36" spans="1:12" s="270" customFormat="1" ht="14">
      <c r="A36" s="1569">
        <v>2019</v>
      </c>
      <c r="B36" s="1176">
        <v>1.7999999999999999E-2</v>
      </c>
      <c r="C36" s="1176">
        <v>1.0999999999999999E-2</v>
      </c>
      <c r="D36" s="1170" t="s">
        <v>114</v>
      </c>
      <c r="E36" s="1176">
        <v>2.3E-2</v>
      </c>
      <c r="F36" s="1549" t="s">
        <v>1312</v>
      </c>
      <c r="G36" s="1170" t="s">
        <v>114</v>
      </c>
      <c r="H36" s="1170" t="s">
        <v>114</v>
      </c>
      <c r="I36" s="1170" t="s">
        <v>114</v>
      </c>
      <c r="J36" s="1170" t="s">
        <v>114</v>
      </c>
      <c r="K36" s="1170" t="s">
        <v>114</v>
      </c>
      <c r="L36" s="269"/>
    </row>
    <row r="37" spans="1:12" s="270" customFormat="1" ht="14">
      <c r="A37" s="1573">
        <v>2020</v>
      </c>
      <c r="B37" s="1574">
        <v>5.0000000000000001E-3</v>
      </c>
      <c r="C37" s="1574">
        <v>3.7999999999999999E-2</v>
      </c>
      <c r="D37" s="1575" t="s">
        <v>1312</v>
      </c>
      <c r="E37" s="1574">
        <v>1.4E-2</v>
      </c>
      <c r="F37" s="1575" t="s">
        <v>1312</v>
      </c>
      <c r="G37" s="1574">
        <v>4.2000000000000003E-2</v>
      </c>
      <c r="H37" s="1576" t="s">
        <v>114</v>
      </c>
      <c r="I37" s="1575" t="s">
        <v>1312</v>
      </c>
      <c r="J37" s="1575" t="s">
        <v>1312</v>
      </c>
      <c r="K37" s="1576" t="s">
        <v>114</v>
      </c>
      <c r="L37" s="269"/>
    </row>
    <row r="38" spans="1:12" s="270" customFormat="1" ht="14">
      <c r="A38" s="361">
        <v>2021</v>
      </c>
      <c r="B38" s="890">
        <v>8.9999999999999993E-3</v>
      </c>
      <c r="C38" s="890">
        <v>2.1000000000000001E-2</v>
      </c>
      <c r="D38" s="890">
        <v>4.8000000000000001E-2</v>
      </c>
      <c r="E38" s="890">
        <v>1.4999999999999999E-2</v>
      </c>
      <c r="F38" s="1549" t="s">
        <v>1312</v>
      </c>
      <c r="G38" s="1170" t="s">
        <v>114</v>
      </c>
      <c r="H38" s="1170" t="s">
        <v>114</v>
      </c>
      <c r="I38" s="1549" t="s">
        <v>1312</v>
      </c>
      <c r="J38" s="890">
        <v>4.2000000000000003E-2</v>
      </c>
      <c r="K38" s="1170" t="s">
        <v>114</v>
      </c>
      <c r="L38" s="269"/>
    </row>
    <row r="39" spans="1:12" s="270" customFormat="1" ht="44" customHeight="1">
      <c r="A39" s="2719" t="s">
        <v>1313</v>
      </c>
      <c r="B39" s="2720"/>
      <c r="C39" s="2720"/>
      <c r="D39" s="2720"/>
      <c r="E39" s="2720"/>
      <c r="F39" s="2720"/>
      <c r="G39" s="2720"/>
      <c r="H39" s="2720"/>
      <c r="I39" s="2720"/>
      <c r="J39" s="2720"/>
      <c r="K39" s="2721"/>
    </row>
    <row r="41" spans="1:12">
      <c r="A41" s="2636" t="s">
        <v>1266</v>
      </c>
      <c r="B41" s="2636"/>
      <c r="C41" s="2636"/>
      <c r="D41" s="2636"/>
      <c r="E41" s="2636"/>
      <c r="F41" s="2636"/>
      <c r="G41" s="2636"/>
      <c r="H41" s="2636"/>
      <c r="I41" s="2636"/>
      <c r="J41" s="2636"/>
      <c r="K41" s="2636"/>
    </row>
  </sheetData>
  <mergeCells count="11">
    <mergeCell ref="A21:I21"/>
    <mergeCell ref="A24:A25"/>
    <mergeCell ref="B24:K24"/>
    <mergeCell ref="A39:K39"/>
    <mergeCell ref="A41:K41"/>
    <mergeCell ref="A1:I1"/>
    <mergeCell ref="A3:I3"/>
    <mergeCell ref="A5:A7"/>
    <mergeCell ref="B5:I5"/>
    <mergeCell ref="B6:E6"/>
    <mergeCell ref="F6:I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8F43-C489-49FD-804E-D58D6B282CA9}">
  <dimension ref="A1:K41"/>
  <sheetViews>
    <sheetView workbookViewId="0">
      <selection activeCell="K10" sqref="K10"/>
    </sheetView>
  </sheetViews>
  <sheetFormatPr defaultColWidth="9" defaultRowHeight="13"/>
  <cols>
    <col min="1" max="1" width="13.33203125" style="63" customWidth="1"/>
    <col min="2" max="11" width="10.58203125" style="45" customWidth="1"/>
    <col min="12" max="12" width="12" style="45" customWidth="1"/>
    <col min="13" max="16384" width="9" style="45"/>
  </cols>
  <sheetData>
    <row r="1" spans="1:11" ht="25">
      <c r="A1" s="2453" t="s">
        <v>1327</v>
      </c>
      <c r="B1" s="2453"/>
      <c r="C1" s="2453"/>
      <c r="D1" s="2453"/>
      <c r="E1" s="2453"/>
      <c r="F1" s="2453"/>
      <c r="G1" s="2453"/>
      <c r="H1" s="2453"/>
      <c r="I1" s="2453"/>
      <c r="J1" s="44"/>
    </row>
    <row r="2" spans="1:11" ht="13.5" thickBot="1"/>
    <row r="3" spans="1:11" ht="40.5" customHeight="1" thickTop="1" thickBot="1">
      <c r="A3" s="2709" t="s">
        <v>1328</v>
      </c>
      <c r="B3" s="2710"/>
      <c r="C3" s="2710"/>
      <c r="D3" s="2710"/>
      <c r="E3" s="2710"/>
      <c r="F3" s="2710"/>
      <c r="G3" s="2710"/>
      <c r="H3" s="2710"/>
      <c r="I3" s="2711"/>
    </row>
    <row r="4" spans="1:11" ht="13.5" thickTop="1">
      <c r="A4" s="217"/>
      <c r="B4" s="217"/>
      <c r="C4" s="217"/>
      <c r="D4" s="217"/>
      <c r="E4" s="217"/>
      <c r="F4" s="217"/>
      <c r="G4" s="217"/>
      <c r="H4" s="217"/>
    </row>
    <row r="5" spans="1:11" ht="18" customHeight="1">
      <c r="A5" s="2723" t="s">
        <v>338</v>
      </c>
      <c r="B5" s="2712" t="s">
        <v>1329</v>
      </c>
      <c r="C5" s="2713"/>
      <c r="D5" s="2713"/>
      <c r="E5" s="2713"/>
      <c r="F5" s="2713"/>
      <c r="G5" s="2713"/>
      <c r="H5" s="2713"/>
      <c r="I5" s="2713"/>
    </row>
    <row r="6" spans="1:11" s="270" customFormat="1" ht="18" customHeight="1">
      <c r="A6" s="2723"/>
      <c r="B6" s="2640" t="s">
        <v>173</v>
      </c>
      <c r="C6" s="2641"/>
      <c r="D6" s="2641"/>
      <c r="E6" s="2642"/>
      <c r="F6" s="2640" t="s">
        <v>85</v>
      </c>
      <c r="G6" s="2641"/>
      <c r="H6" s="2641"/>
      <c r="I6" s="2643"/>
      <c r="J6" s="54"/>
      <c r="K6" s="29"/>
    </row>
    <row r="7" spans="1:11" s="270" customFormat="1" ht="27.5">
      <c r="A7" s="2724"/>
      <c r="B7" s="1031" t="s">
        <v>112</v>
      </c>
      <c r="C7" s="1032" t="s">
        <v>86</v>
      </c>
      <c r="D7" s="1032" t="s">
        <v>662</v>
      </c>
      <c r="E7" s="1033" t="s">
        <v>663</v>
      </c>
      <c r="F7" s="1031" t="s">
        <v>112</v>
      </c>
      <c r="G7" s="1032" t="s">
        <v>86</v>
      </c>
      <c r="H7" s="1032" t="s">
        <v>662</v>
      </c>
      <c r="I7" s="1034" t="s">
        <v>663</v>
      </c>
      <c r="J7" s="54"/>
      <c r="K7" s="49"/>
    </row>
    <row r="8" spans="1:11" s="270" customFormat="1">
      <c r="A8" s="1572">
        <v>2009</v>
      </c>
      <c r="B8" s="51">
        <v>600</v>
      </c>
      <c r="C8" s="1515">
        <v>3.2000000000000001E-2</v>
      </c>
      <c r="D8" s="1515">
        <v>2.1999999999999999E-2</v>
      </c>
      <c r="E8" s="1516">
        <v>4.7E-2</v>
      </c>
      <c r="F8" s="366">
        <v>300</v>
      </c>
      <c r="G8" s="1035">
        <v>5.3999999999999999E-2</v>
      </c>
      <c r="H8" s="1035">
        <v>3.2000000000000001E-2</v>
      </c>
      <c r="I8" s="1035">
        <v>8.8999999999999996E-2</v>
      </c>
    </row>
    <row r="9" spans="1:11" s="270" customFormat="1">
      <c r="A9" s="98">
        <v>2010</v>
      </c>
      <c r="B9" s="56">
        <v>500</v>
      </c>
      <c r="C9" s="1517">
        <v>2.8000000000000001E-2</v>
      </c>
      <c r="D9" s="1517">
        <v>1.9E-2</v>
      </c>
      <c r="E9" s="1518">
        <v>0.04</v>
      </c>
      <c r="F9" s="374">
        <v>300</v>
      </c>
      <c r="G9" s="1037">
        <v>5.6000000000000001E-2</v>
      </c>
      <c r="H9" s="1037">
        <v>3.5000000000000003E-2</v>
      </c>
      <c r="I9" s="1037">
        <v>8.6999999999999994E-2</v>
      </c>
    </row>
    <row r="10" spans="1:11" s="270" customFormat="1">
      <c r="A10" s="92">
        <v>2011</v>
      </c>
      <c r="B10" s="51">
        <v>400</v>
      </c>
      <c r="C10" s="1515">
        <v>0.02</v>
      </c>
      <c r="D10" s="1515">
        <v>1.2999999999999999E-2</v>
      </c>
      <c r="E10" s="1516">
        <v>3.1E-2</v>
      </c>
      <c r="F10" s="366">
        <v>100</v>
      </c>
      <c r="G10" s="1035">
        <v>2.5000000000000001E-2</v>
      </c>
      <c r="H10" s="1035">
        <v>1.2999999999999999E-2</v>
      </c>
      <c r="I10" s="1035">
        <v>0.05</v>
      </c>
    </row>
    <row r="11" spans="1:11" s="270" customFormat="1">
      <c r="A11" s="98">
        <v>2012</v>
      </c>
      <c r="B11" s="56">
        <v>400</v>
      </c>
      <c r="C11" s="1517">
        <v>2.1000000000000001E-2</v>
      </c>
      <c r="D11" s="1517">
        <v>1.4E-2</v>
      </c>
      <c r="E11" s="1518">
        <v>3.4000000000000002E-2</v>
      </c>
      <c r="F11" s="374">
        <v>100</v>
      </c>
      <c r="G11" s="1037">
        <v>2.5999999999999999E-2</v>
      </c>
      <c r="H11" s="1037">
        <v>1.0999999999999999E-2</v>
      </c>
      <c r="I11" s="1037">
        <v>5.8999999999999997E-2</v>
      </c>
    </row>
    <row r="12" spans="1:11" s="270" customFormat="1">
      <c r="A12" s="92">
        <v>2013</v>
      </c>
      <c r="B12" s="51">
        <v>600</v>
      </c>
      <c r="C12" s="1515">
        <v>3.2000000000000001E-2</v>
      </c>
      <c r="D12" s="1515">
        <v>2.1000000000000001E-2</v>
      </c>
      <c r="E12" s="1516">
        <v>4.7E-2</v>
      </c>
      <c r="F12" s="366">
        <v>300</v>
      </c>
      <c r="G12" s="1035">
        <v>6.0999999999999999E-2</v>
      </c>
      <c r="H12" s="1035">
        <v>3.5000000000000003E-2</v>
      </c>
      <c r="I12" s="1035">
        <v>0.10299999999999999</v>
      </c>
    </row>
    <row r="13" spans="1:11" s="270" customFormat="1">
      <c r="A13" s="98">
        <v>2014</v>
      </c>
      <c r="B13" s="56">
        <v>300</v>
      </c>
      <c r="C13" s="1517">
        <v>1.7000000000000001E-2</v>
      </c>
      <c r="D13" s="1517">
        <v>8.9999999999999993E-3</v>
      </c>
      <c r="E13" s="1518">
        <v>0.03</v>
      </c>
      <c r="F13" s="374">
        <v>100</v>
      </c>
      <c r="G13" s="1037">
        <v>1.6E-2</v>
      </c>
      <c r="H13" s="1037">
        <v>5.0000000000000001E-3</v>
      </c>
      <c r="I13" s="1037">
        <v>4.8000000000000001E-2</v>
      </c>
    </row>
    <row r="14" spans="1:11" s="270" customFormat="1">
      <c r="A14" s="92">
        <v>2015</v>
      </c>
      <c r="B14" s="51">
        <v>400</v>
      </c>
      <c r="C14" s="1515">
        <v>2.1999999999999999E-2</v>
      </c>
      <c r="D14" s="1515">
        <v>1.2999999999999999E-2</v>
      </c>
      <c r="E14" s="1516">
        <v>3.6999999999999998E-2</v>
      </c>
      <c r="F14" s="366">
        <v>100</v>
      </c>
      <c r="G14" s="1035">
        <v>3.2000000000000001E-2</v>
      </c>
      <c r="H14" s="1035">
        <v>1.4E-2</v>
      </c>
      <c r="I14" s="1035">
        <v>7.2999999999999995E-2</v>
      </c>
    </row>
    <row r="15" spans="1:11" s="270" customFormat="1">
      <c r="A15" s="393">
        <v>2016</v>
      </c>
      <c r="B15" s="56">
        <v>300</v>
      </c>
      <c r="C15" s="1517">
        <v>1.9E-2</v>
      </c>
      <c r="D15" s="1517">
        <v>0.01</v>
      </c>
      <c r="E15" s="1518">
        <v>3.3000000000000002E-2</v>
      </c>
      <c r="F15" s="374">
        <v>100</v>
      </c>
      <c r="G15" s="1037">
        <v>2.4E-2</v>
      </c>
      <c r="H15" s="1037">
        <v>0.01</v>
      </c>
      <c r="I15" s="1037">
        <v>0.06</v>
      </c>
    </row>
    <row r="16" spans="1:11" s="270" customFormat="1">
      <c r="A16" s="1569">
        <v>2017</v>
      </c>
      <c r="B16" s="1549" t="s">
        <v>1312</v>
      </c>
      <c r="C16" s="1549" t="s">
        <v>1312</v>
      </c>
      <c r="D16" s="1549" t="s">
        <v>1312</v>
      </c>
      <c r="E16" s="1557" t="s">
        <v>1312</v>
      </c>
      <c r="F16" s="1549" t="s">
        <v>1312</v>
      </c>
      <c r="G16" s="1549" t="s">
        <v>1312</v>
      </c>
      <c r="H16" s="1549" t="s">
        <v>1312</v>
      </c>
      <c r="I16" s="1549" t="s">
        <v>1312</v>
      </c>
    </row>
    <row r="17" spans="1:11" s="270" customFormat="1">
      <c r="A17" s="1570">
        <v>2018</v>
      </c>
      <c r="B17" s="1547" t="s">
        <v>1312</v>
      </c>
      <c r="C17" s="1547" t="s">
        <v>1312</v>
      </c>
      <c r="D17" s="1547" t="s">
        <v>1312</v>
      </c>
      <c r="E17" s="1558" t="s">
        <v>1312</v>
      </c>
      <c r="F17" s="1547" t="s">
        <v>1312</v>
      </c>
      <c r="G17" s="1547" t="s">
        <v>1312</v>
      </c>
      <c r="H17" s="1547" t="s">
        <v>1312</v>
      </c>
      <c r="I17" s="1547" t="s">
        <v>1312</v>
      </c>
    </row>
    <row r="18" spans="1:11" s="270" customFormat="1">
      <c r="A18" s="1569">
        <v>2019</v>
      </c>
      <c r="B18" s="51">
        <v>200</v>
      </c>
      <c r="C18" s="1515">
        <v>1.4E-2</v>
      </c>
      <c r="D18" s="1515">
        <v>7.0000000000000001E-3</v>
      </c>
      <c r="E18" s="1559">
        <v>2.8000000000000001E-2</v>
      </c>
      <c r="F18" s="458">
        <v>100</v>
      </c>
      <c r="G18" s="1515">
        <v>2.4E-2</v>
      </c>
      <c r="H18" s="1515">
        <v>7.0000000000000001E-3</v>
      </c>
      <c r="I18" s="1515">
        <v>7.5999999999999998E-2</v>
      </c>
    </row>
    <row r="19" spans="1:11" s="270" customFormat="1">
      <c r="A19" s="1570">
        <v>2020</v>
      </c>
      <c r="B19" s="56">
        <v>200</v>
      </c>
      <c r="C19" s="1517">
        <v>1.4E-2</v>
      </c>
      <c r="D19" s="1517">
        <v>8.0000000000000002E-3</v>
      </c>
      <c r="E19" s="1518">
        <v>2.7E-2</v>
      </c>
      <c r="F19" s="74">
        <v>200</v>
      </c>
      <c r="G19" s="1517">
        <v>4.4999999999999998E-2</v>
      </c>
      <c r="H19" s="1517">
        <v>2.1999999999999999E-2</v>
      </c>
      <c r="I19" s="1517">
        <v>9.2999999999999999E-2</v>
      </c>
    </row>
    <row r="20" spans="1:11" s="270" customFormat="1">
      <c r="A20" s="361">
        <v>2021</v>
      </c>
      <c r="B20" s="51">
        <v>200</v>
      </c>
      <c r="C20" s="1515">
        <v>1.2999999999999999E-2</v>
      </c>
      <c r="D20" s="1515">
        <v>6.0000000000000001E-3</v>
      </c>
      <c r="E20" s="1516">
        <v>2.5000000000000001E-2</v>
      </c>
      <c r="F20" s="458">
        <v>100</v>
      </c>
      <c r="G20" s="1515">
        <v>1.9E-2</v>
      </c>
      <c r="H20" s="1515">
        <v>7.0000000000000001E-3</v>
      </c>
      <c r="I20" s="1515">
        <v>4.9000000000000002E-2</v>
      </c>
    </row>
    <row r="21" spans="1:11" s="270" customFormat="1" ht="44" customHeight="1">
      <c r="A21" s="2701" t="s">
        <v>1313</v>
      </c>
      <c r="B21" s="2702"/>
      <c r="C21" s="2702"/>
      <c r="D21" s="2702"/>
      <c r="E21" s="2702"/>
      <c r="F21" s="2702"/>
      <c r="G21" s="2702"/>
      <c r="H21" s="2702"/>
      <c r="I21" s="2703"/>
    </row>
    <row r="24" spans="1:11" s="270" customFormat="1" ht="18" customHeight="1">
      <c r="A24" s="2729" t="s">
        <v>338</v>
      </c>
      <c r="B24" s="2473" t="s">
        <v>1329</v>
      </c>
      <c r="C24" s="2487"/>
      <c r="D24" s="2487"/>
      <c r="E24" s="2487"/>
      <c r="F24" s="2487"/>
      <c r="G24" s="2487"/>
      <c r="H24" s="2487"/>
      <c r="I24" s="2487"/>
      <c r="J24" s="2487"/>
      <c r="K24" s="2487"/>
    </row>
    <row r="25" spans="1:11" s="405" customFormat="1" ht="46">
      <c r="A25" s="2729"/>
      <c r="B25" s="585" t="s">
        <v>89</v>
      </c>
      <c r="C25" s="1571" t="s">
        <v>85</v>
      </c>
      <c r="D25" s="1571" t="s">
        <v>90</v>
      </c>
      <c r="E25" s="1571" t="s">
        <v>91</v>
      </c>
      <c r="F25" s="1571" t="s">
        <v>92</v>
      </c>
      <c r="G25" s="1571" t="s">
        <v>93</v>
      </c>
      <c r="H25" s="1571" t="s">
        <v>94</v>
      </c>
      <c r="I25" s="1571" t="s">
        <v>95</v>
      </c>
      <c r="J25" s="1571" t="s">
        <v>96</v>
      </c>
      <c r="K25" s="1571" t="s">
        <v>97</v>
      </c>
    </row>
    <row r="26" spans="1:11" s="270" customFormat="1">
      <c r="A26" s="1572">
        <v>2009</v>
      </c>
      <c r="B26" s="1035">
        <v>8.0000000000000002E-3</v>
      </c>
      <c r="C26" s="1035">
        <v>5.3999999999999999E-2</v>
      </c>
      <c r="D26" s="1549" t="s">
        <v>1312</v>
      </c>
      <c r="E26" s="1035">
        <v>2.8000000000000001E-2</v>
      </c>
      <c r="F26" s="1035">
        <v>4.2000000000000003E-2</v>
      </c>
      <c r="G26" s="1035">
        <v>0.01</v>
      </c>
      <c r="H26" s="1170" t="s">
        <v>114</v>
      </c>
      <c r="I26" s="1035">
        <v>4.2999999999999997E-2</v>
      </c>
      <c r="J26" s="1035">
        <v>0.04</v>
      </c>
      <c r="K26" s="1035">
        <v>2.4E-2</v>
      </c>
    </row>
    <row r="27" spans="1:11" s="270" customFormat="1">
      <c r="A27" s="98">
        <v>2010</v>
      </c>
      <c r="B27" s="1037">
        <v>1.7000000000000001E-2</v>
      </c>
      <c r="C27" s="1037">
        <v>5.6000000000000001E-2</v>
      </c>
      <c r="D27" s="1037">
        <v>8.0000000000000002E-3</v>
      </c>
      <c r="E27" s="1037">
        <v>1.6E-2</v>
      </c>
      <c r="F27" s="1037">
        <v>1.7000000000000001E-2</v>
      </c>
      <c r="G27" s="1171" t="s">
        <v>114</v>
      </c>
      <c r="H27" s="1171" t="s">
        <v>114</v>
      </c>
      <c r="I27" s="1547" t="s">
        <v>1312</v>
      </c>
      <c r="J27" s="1037">
        <v>0.02</v>
      </c>
      <c r="K27" s="1171" t="s">
        <v>114</v>
      </c>
    </row>
    <row r="28" spans="1:11" s="270" customFormat="1">
      <c r="A28" s="92">
        <v>2011</v>
      </c>
      <c r="B28" s="1035">
        <v>2E-3</v>
      </c>
      <c r="C28" s="1035">
        <v>2.5000000000000001E-2</v>
      </c>
      <c r="D28" s="1035">
        <v>0.06</v>
      </c>
      <c r="E28" s="1035">
        <v>1.2E-2</v>
      </c>
      <c r="F28" s="1035">
        <v>1.2999999999999999E-2</v>
      </c>
      <c r="G28" s="1035">
        <v>0.01</v>
      </c>
      <c r="H28" s="1170" t="s">
        <v>114</v>
      </c>
      <c r="I28" s="1549" t="s">
        <v>1312</v>
      </c>
      <c r="J28" s="1035">
        <v>7.0000000000000007E-2</v>
      </c>
      <c r="K28" s="1170" t="s">
        <v>114</v>
      </c>
    </row>
    <row r="29" spans="1:11" s="270" customFormat="1">
      <c r="A29" s="98">
        <v>2012</v>
      </c>
      <c r="B29" s="1037">
        <v>1.2999999999999999E-2</v>
      </c>
      <c r="C29" s="1037">
        <v>2.5999999999999999E-2</v>
      </c>
      <c r="D29" s="1037">
        <v>1.2E-2</v>
      </c>
      <c r="E29" s="1037">
        <v>1.9E-2</v>
      </c>
      <c r="F29" s="1037">
        <v>0.02</v>
      </c>
      <c r="G29" s="1171" t="s">
        <v>114</v>
      </c>
      <c r="H29" s="1171" t="s">
        <v>114</v>
      </c>
      <c r="I29" s="1037">
        <v>6.0000000000000001E-3</v>
      </c>
      <c r="J29" s="1037">
        <v>0.04</v>
      </c>
      <c r="K29" s="1171" t="s">
        <v>114</v>
      </c>
    </row>
    <row r="30" spans="1:11" s="270" customFormat="1">
      <c r="A30" s="92">
        <v>2013</v>
      </c>
      <c r="B30" s="1035">
        <v>6.0000000000000001E-3</v>
      </c>
      <c r="C30" s="1035">
        <v>6.0999999999999999E-2</v>
      </c>
      <c r="D30" s="1035">
        <v>4.0000000000000001E-3</v>
      </c>
      <c r="E30" s="1035">
        <v>0.03</v>
      </c>
      <c r="F30" s="1035">
        <v>2.5000000000000001E-2</v>
      </c>
      <c r="G30" s="1170" t="s">
        <v>114</v>
      </c>
      <c r="H30" s="1170" t="s">
        <v>114</v>
      </c>
      <c r="I30" s="1549" t="s">
        <v>1312</v>
      </c>
      <c r="J30" s="1035">
        <v>7.0000000000000001E-3</v>
      </c>
      <c r="K30" s="1170" t="s">
        <v>114</v>
      </c>
    </row>
    <row r="31" spans="1:11" s="270" customFormat="1">
      <c r="A31" s="98">
        <v>2014</v>
      </c>
      <c r="B31" s="1037">
        <v>1.6E-2</v>
      </c>
      <c r="C31" s="1037">
        <v>1.6E-2</v>
      </c>
      <c r="D31" s="1547" t="s">
        <v>1312</v>
      </c>
      <c r="E31" s="1037">
        <v>2.1000000000000001E-2</v>
      </c>
      <c r="F31" s="1037">
        <v>5.0000000000000001E-3</v>
      </c>
      <c r="G31" s="1547" t="s">
        <v>1312</v>
      </c>
      <c r="H31" s="1171" t="s">
        <v>114</v>
      </c>
      <c r="I31" s="1547" t="s">
        <v>1312</v>
      </c>
      <c r="J31" s="1037">
        <v>7.4999999999999997E-2</v>
      </c>
      <c r="K31" s="1171" t="s">
        <v>114</v>
      </c>
    </row>
    <row r="32" spans="1:11" s="270" customFormat="1">
      <c r="A32" s="92">
        <v>2015</v>
      </c>
      <c r="B32" s="1035">
        <v>0.02</v>
      </c>
      <c r="C32" s="1035">
        <v>3.2000000000000001E-2</v>
      </c>
      <c r="D32" s="1035">
        <v>5.0000000000000001E-3</v>
      </c>
      <c r="E32" s="1035">
        <v>3.3000000000000002E-2</v>
      </c>
      <c r="F32" s="1035" t="s">
        <v>723</v>
      </c>
      <c r="G32" s="1035">
        <v>1.2999999999999999E-2</v>
      </c>
      <c r="H32" s="1170" t="s">
        <v>114</v>
      </c>
      <c r="I32" s="1035">
        <v>0.05</v>
      </c>
      <c r="J32" s="1035">
        <v>4.0000000000000001E-3</v>
      </c>
      <c r="K32" s="1170" t="s">
        <v>114</v>
      </c>
    </row>
    <row r="33" spans="1:11" s="270" customFormat="1">
      <c r="A33" s="393">
        <v>2016</v>
      </c>
      <c r="B33" s="1037">
        <v>1.6E-2</v>
      </c>
      <c r="C33" s="1037">
        <v>2.4E-2</v>
      </c>
      <c r="D33" s="1547" t="s">
        <v>1312</v>
      </c>
      <c r="E33" s="1037">
        <v>2.5999999999999999E-2</v>
      </c>
      <c r="F33" s="1037">
        <v>3.0000000000000001E-3</v>
      </c>
      <c r="G33" s="1171" t="s">
        <v>114</v>
      </c>
      <c r="H33" s="1171" t="s">
        <v>114</v>
      </c>
      <c r="I33" s="1171" t="s">
        <v>114</v>
      </c>
      <c r="J33" s="1037">
        <v>5.7000000000000002E-2</v>
      </c>
      <c r="K33" s="1171" t="s">
        <v>114</v>
      </c>
    </row>
    <row r="34" spans="1:11" s="270" customFormat="1">
      <c r="A34" s="1569">
        <v>2017</v>
      </c>
      <c r="B34" s="1549" t="s">
        <v>1312</v>
      </c>
      <c r="C34" s="1549" t="s">
        <v>1312</v>
      </c>
      <c r="D34" s="1549" t="s">
        <v>1312</v>
      </c>
      <c r="E34" s="1549" t="s">
        <v>1312</v>
      </c>
      <c r="F34" s="1549" t="s">
        <v>1312</v>
      </c>
      <c r="G34" s="1549" t="s">
        <v>1312</v>
      </c>
      <c r="H34" s="1549" t="s">
        <v>1312</v>
      </c>
      <c r="I34" s="1549" t="s">
        <v>1312</v>
      </c>
      <c r="J34" s="1549" t="s">
        <v>1312</v>
      </c>
      <c r="K34" s="1549" t="s">
        <v>1312</v>
      </c>
    </row>
    <row r="35" spans="1:11" s="270" customFormat="1">
      <c r="A35" s="1570">
        <v>2018</v>
      </c>
      <c r="B35" s="1547" t="s">
        <v>1312</v>
      </c>
      <c r="C35" s="1547" t="s">
        <v>1312</v>
      </c>
      <c r="D35" s="1547" t="s">
        <v>1312</v>
      </c>
      <c r="E35" s="1547" t="s">
        <v>1312</v>
      </c>
      <c r="F35" s="1547" t="s">
        <v>1312</v>
      </c>
      <c r="G35" s="1547" t="s">
        <v>1312</v>
      </c>
      <c r="H35" s="1547" t="s">
        <v>1312</v>
      </c>
      <c r="I35" s="1547" t="s">
        <v>1312</v>
      </c>
      <c r="J35" s="1547" t="s">
        <v>1312</v>
      </c>
      <c r="K35" s="1547" t="s">
        <v>1312</v>
      </c>
    </row>
    <row r="36" spans="1:11" s="270" customFormat="1">
      <c r="A36" s="1569">
        <v>2019</v>
      </c>
      <c r="B36" s="1035">
        <v>3.0000000000000001E-3</v>
      </c>
      <c r="C36" s="1035">
        <v>2.4E-2</v>
      </c>
      <c r="D36" s="1170" t="s">
        <v>114</v>
      </c>
      <c r="E36" s="1035">
        <v>1.2999999999999999E-2</v>
      </c>
      <c r="F36" s="1035">
        <v>1.7999999999999999E-2</v>
      </c>
      <c r="G36" s="1170" t="s">
        <v>114</v>
      </c>
      <c r="H36" s="1170" t="s">
        <v>114</v>
      </c>
      <c r="I36" s="1170" t="s">
        <v>114</v>
      </c>
      <c r="J36" s="1170" t="s">
        <v>114</v>
      </c>
      <c r="K36" s="1170" t="s">
        <v>114</v>
      </c>
    </row>
    <row r="37" spans="1:11" s="270" customFormat="1">
      <c r="A37" s="1570">
        <v>2020</v>
      </c>
      <c r="B37" s="1037">
        <v>4.0000000000000001E-3</v>
      </c>
      <c r="C37" s="1037">
        <v>4.4999999999999998E-2</v>
      </c>
      <c r="D37" s="1547" t="s">
        <v>1312</v>
      </c>
      <c r="E37" s="1037">
        <v>1E-3</v>
      </c>
      <c r="F37" s="1547" t="s">
        <v>1312</v>
      </c>
      <c r="G37" s="1037">
        <v>4.2000000000000003E-2</v>
      </c>
      <c r="H37" s="1171" t="s">
        <v>114</v>
      </c>
      <c r="I37" s="1547" t="s">
        <v>1312</v>
      </c>
      <c r="J37" s="1547" t="s">
        <v>1312</v>
      </c>
      <c r="K37" s="1171" t="s">
        <v>114</v>
      </c>
    </row>
    <row r="38" spans="1:11" s="270" customFormat="1">
      <c r="A38" s="361">
        <v>2021</v>
      </c>
      <c r="B38" s="1515">
        <v>0.01</v>
      </c>
      <c r="C38" s="1515">
        <v>1.9E-2</v>
      </c>
      <c r="D38" s="1549" t="s">
        <v>1312</v>
      </c>
      <c r="E38" s="1515">
        <v>1.4E-2</v>
      </c>
      <c r="F38" s="1515">
        <v>2E-3</v>
      </c>
      <c r="G38" s="1170" t="s">
        <v>114</v>
      </c>
      <c r="H38" s="1170" t="s">
        <v>114</v>
      </c>
      <c r="I38" s="1549" t="s">
        <v>1312</v>
      </c>
      <c r="J38" s="1515">
        <v>3.2000000000000001E-2</v>
      </c>
      <c r="K38" s="1170" t="s">
        <v>114</v>
      </c>
    </row>
    <row r="39" spans="1:11" s="270" customFormat="1" ht="38.5" customHeight="1">
      <c r="A39" s="2719" t="s">
        <v>1313</v>
      </c>
      <c r="B39" s="2720"/>
      <c r="C39" s="2720"/>
      <c r="D39" s="2720"/>
      <c r="E39" s="2720"/>
      <c r="F39" s="2720"/>
      <c r="G39" s="2720"/>
      <c r="H39" s="2720"/>
      <c r="I39" s="2720"/>
      <c r="J39" s="2720"/>
      <c r="K39" s="2721"/>
    </row>
    <row r="41" spans="1:11">
      <c r="A41" s="2636" t="s">
        <v>1266</v>
      </c>
      <c r="B41" s="2636"/>
      <c r="C41" s="2636"/>
      <c r="D41" s="2636"/>
      <c r="E41" s="2636"/>
      <c r="F41" s="2636"/>
      <c r="G41" s="2636"/>
      <c r="H41" s="2636"/>
      <c r="I41" s="2636"/>
      <c r="J41" s="2636"/>
      <c r="K41" s="2636"/>
    </row>
  </sheetData>
  <mergeCells count="11">
    <mergeCell ref="A21:I21"/>
    <mergeCell ref="A24:A25"/>
    <mergeCell ref="B24:K24"/>
    <mergeCell ref="A39:K39"/>
    <mergeCell ref="A41:K41"/>
    <mergeCell ref="A1:I1"/>
    <mergeCell ref="A3:I3"/>
    <mergeCell ref="A5:A7"/>
    <mergeCell ref="B5:I5"/>
    <mergeCell ref="B6:E6"/>
    <mergeCell ref="F6:I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0DF02-10C1-4190-B96A-812A755C00AB}">
  <dimension ref="A1:V148"/>
  <sheetViews>
    <sheetView workbookViewId="0">
      <selection sqref="A1:XFD1048576"/>
    </sheetView>
  </sheetViews>
  <sheetFormatPr defaultColWidth="9" defaultRowHeight="13"/>
  <cols>
    <col min="1" max="1" width="28.75" style="316" customWidth="1"/>
    <col min="2" max="3" width="8.58203125" style="316" customWidth="1"/>
    <col min="4" max="4" width="9.75" style="316" customWidth="1"/>
    <col min="5" max="5" width="9.75" style="270" customWidth="1"/>
    <col min="6" max="7" width="8.58203125" style="270" customWidth="1"/>
    <col min="8" max="9" width="9.58203125" style="270" customWidth="1"/>
    <col min="10" max="11" width="8.58203125" style="270" customWidth="1"/>
    <col min="12" max="13" width="10.4140625" style="270" customWidth="1"/>
    <col min="14" max="15" width="8.5" style="270" customWidth="1"/>
    <col min="16" max="17" width="9.4140625" style="270" customWidth="1"/>
    <col min="18" max="19" width="8.5" style="270" customWidth="1"/>
    <col min="20" max="21" width="9.5" style="270" customWidth="1"/>
    <col min="22" max="16384" width="9" style="270"/>
  </cols>
  <sheetData>
    <row r="1" spans="1:22" ht="25">
      <c r="A1" s="2453" t="s">
        <v>1330</v>
      </c>
      <c r="B1" s="2453"/>
      <c r="C1" s="2453"/>
      <c r="D1" s="2453"/>
      <c r="E1" s="2453"/>
      <c r="F1" s="2453"/>
      <c r="G1" s="2453"/>
      <c r="H1" s="2453"/>
      <c r="I1" s="2453"/>
      <c r="J1" s="2453"/>
      <c r="K1" s="2453"/>
      <c r="L1" s="2453"/>
      <c r="M1" s="2453"/>
      <c r="N1" s="2453"/>
      <c r="O1" s="2453"/>
      <c r="P1" s="2453"/>
      <c r="Q1" s="2453"/>
      <c r="R1" s="2453"/>
      <c r="S1" s="2453"/>
      <c r="T1" s="2453"/>
      <c r="U1" s="2453"/>
      <c r="V1" s="268"/>
    </row>
    <row r="2" spans="1:22" ht="13.5" thickBot="1"/>
    <row r="3" spans="1:22" ht="36.75" customHeight="1" thickTop="1" thickBot="1">
      <c r="A3" s="2730" t="s">
        <v>1331</v>
      </c>
      <c r="B3" s="2731"/>
      <c r="C3" s="2731"/>
      <c r="D3" s="2731"/>
      <c r="E3" s="2731"/>
      <c r="F3" s="2731"/>
      <c r="G3" s="2731"/>
      <c r="H3" s="2731"/>
      <c r="I3" s="2731"/>
      <c r="J3" s="2731"/>
      <c r="K3" s="2731"/>
      <c r="L3" s="2731"/>
      <c r="M3" s="2731"/>
      <c r="N3" s="2731"/>
      <c r="O3" s="2731"/>
      <c r="P3" s="2731"/>
      <c r="Q3" s="2731"/>
      <c r="R3" s="2731"/>
      <c r="S3" s="2731"/>
      <c r="T3" s="2731"/>
      <c r="U3" s="2732"/>
    </row>
    <row r="4" spans="1:22" ht="13.5" thickTop="1"/>
    <row r="5" spans="1:22" ht="18" customHeight="1">
      <c r="A5" s="2664" t="s">
        <v>1332</v>
      </c>
      <c r="B5" s="2490" t="s">
        <v>1333</v>
      </c>
      <c r="C5" s="2491"/>
      <c r="D5" s="2491"/>
      <c r="E5" s="2491"/>
      <c r="F5" s="2491"/>
      <c r="G5" s="2491"/>
      <c r="H5" s="2491"/>
      <c r="I5" s="2491"/>
      <c r="J5" s="2491"/>
      <c r="K5" s="2491"/>
      <c r="L5" s="2491"/>
      <c r="M5" s="2491"/>
      <c r="N5" s="2491"/>
      <c r="O5" s="2491"/>
      <c r="P5" s="2491"/>
      <c r="Q5" s="2491"/>
      <c r="R5" s="2491"/>
      <c r="S5" s="2491"/>
      <c r="T5" s="2491"/>
      <c r="U5" s="2492"/>
      <c r="V5" s="29"/>
    </row>
    <row r="6" spans="1:22" ht="18" customHeight="1">
      <c r="A6" s="2665"/>
      <c r="B6" s="2733" t="s">
        <v>1334</v>
      </c>
      <c r="C6" s="2734"/>
      <c r="D6" s="2734"/>
      <c r="E6" s="2735"/>
      <c r="F6" s="2736" t="s">
        <v>1335</v>
      </c>
      <c r="G6" s="2737"/>
      <c r="H6" s="2737"/>
      <c r="I6" s="2738"/>
      <c r="J6" s="2736" t="s">
        <v>1336</v>
      </c>
      <c r="K6" s="2737"/>
      <c r="L6" s="2737"/>
      <c r="M6" s="2738"/>
      <c r="N6" s="2736" t="s">
        <v>1337</v>
      </c>
      <c r="O6" s="2737"/>
      <c r="P6" s="2737"/>
      <c r="Q6" s="2738"/>
      <c r="R6" s="2739" t="s">
        <v>1338</v>
      </c>
      <c r="S6" s="2740"/>
      <c r="T6" s="2740"/>
      <c r="U6" s="2740"/>
      <c r="V6" s="29"/>
    </row>
    <row r="7" spans="1:22" s="405" customFormat="1" ht="27.5">
      <c r="A7" s="2666"/>
      <c r="B7" s="1031" t="s">
        <v>661</v>
      </c>
      <c r="C7" s="1032" t="s">
        <v>86</v>
      </c>
      <c r="D7" s="1032" t="s">
        <v>662</v>
      </c>
      <c r="E7" s="1033" t="s">
        <v>663</v>
      </c>
      <c r="F7" s="1031" t="s">
        <v>661</v>
      </c>
      <c r="G7" s="1032" t="s">
        <v>86</v>
      </c>
      <c r="H7" s="1032" t="s">
        <v>662</v>
      </c>
      <c r="I7" s="1034" t="s">
        <v>663</v>
      </c>
      <c r="J7" s="1031" t="s">
        <v>661</v>
      </c>
      <c r="K7" s="1032" t="s">
        <v>86</v>
      </c>
      <c r="L7" s="1032" t="s">
        <v>662</v>
      </c>
      <c r="M7" s="1033" t="s">
        <v>663</v>
      </c>
      <c r="N7" s="1031" t="s">
        <v>661</v>
      </c>
      <c r="O7" s="1032" t="s">
        <v>86</v>
      </c>
      <c r="P7" s="1032" t="s">
        <v>662</v>
      </c>
      <c r="Q7" s="1034" t="s">
        <v>663</v>
      </c>
      <c r="R7" s="1031" t="s">
        <v>661</v>
      </c>
      <c r="S7" s="1032" t="s">
        <v>86</v>
      </c>
      <c r="T7" s="1032" t="s">
        <v>662</v>
      </c>
      <c r="U7" s="1034" t="s">
        <v>663</v>
      </c>
      <c r="V7" s="49"/>
    </row>
    <row r="8" spans="1:22" s="321" customFormat="1" ht="14">
      <c r="A8" s="392" t="s">
        <v>89</v>
      </c>
      <c r="B8" s="51">
        <v>200</v>
      </c>
      <c r="C8" s="1515">
        <v>5.8999999999999997E-2</v>
      </c>
      <c r="D8" s="1515">
        <v>2.9000000000000001E-2</v>
      </c>
      <c r="E8" s="1516">
        <v>0.11600000000000001</v>
      </c>
      <c r="F8" s="458">
        <v>50</v>
      </c>
      <c r="G8" s="1515">
        <v>2E-3</v>
      </c>
      <c r="H8" s="1515">
        <v>0</v>
      </c>
      <c r="I8" s="1516">
        <v>1.4999999999999999E-2</v>
      </c>
      <c r="J8" s="458">
        <v>300</v>
      </c>
      <c r="K8" s="1515">
        <v>0.08</v>
      </c>
      <c r="L8" s="1515">
        <v>4.3999999999999997E-2</v>
      </c>
      <c r="M8" s="1516">
        <v>0.13900000000000001</v>
      </c>
      <c r="N8" s="458">
        <v>100</v>
      </c>
      <c r="O8" s="1515">
        <v>1.6E-2</v>
      </c>
      <c r="P8" s="1515">
        <v>5.0000000000000001E-3</v>
      </c>
      <c r="Q8" s="1516">
        <v>5.1999999999999998E-2</v>
      </c>
      <c r="R8" s="458">
        <v>2800</v>
      </c>
      <c r="S8" s="1515">
        <v>0.84299999999999997</v>
      </c>
      <c r="T8" s="1515">
        <v>0.77200000000000002</v>
      </c>
      <c r="U8" s="1515">
        <v>0.89500000000000002</v>
      </c>
      <c r="V8" s="320"/>
    </row>
    <row r="9" spans="1:22" s="321" customFormat="1" ht="14">
      <c r="A9" s="393" t="s">
        <v>85</v>
      </c>
      <c r="B9" s="56">
        <v>300</v>
      </c>
      <c r="C9" s="1517">
        <v>7.0999999999999994E-2</v>
      </c>
      <c r="D9" s="1517">
        <v>4.1000000000000002E-2</v>
      </c>
      <c r="E9" s="1518">
        <v>0.12</v>
      </c>
      <c r="F9" s="74">
        <v>100</v>
      </c>
      <c r="G9" s="1517">
        <v>2.3E-2</v>
      </c>
      <c r="H9" s="1517">
        <v>0.01</v>
      </c>
      <c r="I9" s="1518">
        <v>5.2999999999999999E-2</v>
      </c>
      <c r="J9" s="74">
        <v>400</v>
      </c>
      <c r="K9" s="1517">
        <v>0.104</v>
      </c>
      <c r="L9" s="1517">
        <v>7.0000000000000007E-2</v>
      </c>
      <c r="M9" s="1518">
        <v>0.151</v>
      </c>
      <c r="N9" s="74">
        <v>200</v>
      </c>
      <c r="O9" s="1517">
        <v>4.5999999999999999E-2</v>
      </c>
      <c r="P9" s="1517">
        <v>2.1999999999999999E-2</v>
      </c>
      <c r="Q9" s="1518">
        <v>9.2999999999999999E-2</v>
      </c>
      <c r="R9" s="74">
        <v>2800</v>
      </c>
      <c r="S9" s="1517">
        <v>0.75700000000000001</v>
      </c>
      <c r="T9" s="1517">
        <v>0.69099999999999995</v>
      </c>
      <c r="U9" s="1517">
        <v>0.81200000000000006</v>
      </c>
      <c r="V9" s="320"/>
    </row>
    <row r="10" spans="1:22" s="321" customFormat="1" ht="14">
      <c r="A10" s="392" t="s">
        <v>90</v>
      </c>
      <c r="B10" s="51">
        <v>50</v>
      </c>
      <c r="C10" s="1515">
        <v>4.7E-2</v>
      </c>
      <c r="D10" s="1515">
        <v>8.0000000000000002E-3</v>
      </c>
      <c r="E10" s="1516">
        <v>0.23200000000000001</v>
      </c>
      <c r="F10" s="458">
        <v>50</v>
      </c>
      <c r="G10" s="1515">
        <v>4.0000000000000001E-3</v>
      </c>
      <c r="H10" s="1515">
        <v>1E-3</v>
      </c>
      <c r="I10" s="1516">
        <v>2.8000000000000001E-2</v>
      </c>
      <c r="J10" s="458">
        <v>100</v>
      </c>
      <c r="K10" s="1515">
        <v>0.156</v>
      </c>
      <c r="L10" s="1515">
        <v>6.2E-2</v>
      </c>
      <c r="M10" s="1516">
        <v>0.34</v>
      </c>
      <c r="N10" s="458">
        <v>50</v>
      </c>
      <c r="O10" s="1549" t="s">
        <v>1312</v>
      </c>
      <c r="P10" s="1549" t="s">
        <v>1312</v>
      </c>
      <c r="Q10" s="1578" t="s">
        <v>1312</v>
      </c>
      <c r="R10" s="458">
        <v>600</v>
      </c>
      <c r="S10" s="1515">
        <v>0.79300000000000004</v>
      </c>
      <c r="T10" s="1515">
        <v>0.60599999999999998</v>
      </c>
      <c r="U10" s="1515">
        <v>0.90500000000000003</v>
      </c>
      <c r="V10" s="320"/>
    </row>
    <row r="11" spans="1:22" s="321" customFormat="1" ht="14">
      <c r="A11" s="393" t="s">
        <v>91</v>
      </c>
      <c r="B11" s="56">
        <v>50</v>
      </c>
      <c r="C11" s="1517">
        <v>1.9E-2</v>
      </c>
      <c r="D11" s="1517">
        <v>5.0000000000000001E-3</v>
      </c>
      <c r="E11" s="1518">
        <v>6.7000000000000004E-2</v>
      </c>
      <c r="F11" s="74">
        <v>50</v>
      </c>
      <c r="G11" s="1517">
        <v>1.7999999999999999E-2</v>
      </c>
      <c r="H11" s="1517">
        <v>8.9999999999999993E-3</v>
      </c>
      <c r="I11" s="1518">
        <v>3.5000000000000003E-2</v>
      </c>
      <c r="J11" s="74">
        <v>500</v>
      </c>
      <c r="K11" s="1517">
        <v>0.184</v>
      </c>
      <c r="L11" s="1517">
        <v>0.123</v>
      </c>
      <c r="M11" s="1518">
        <v>0.26600000000000001</v>
      </c>
      <c r="N11" s="74">
        <v>100</v>
      </c>
      <c r="O11" s="1517">
        <v>4.2999999999999997E-2</v>
      </c>
      <c r="P11" s="1517">
        <v>1.7000000000000001E-2</v>
      </c>
      <c r="Q11" s="1518">
        <v>0.108</v>
      </c>
      <c r="R11" s="74">
        <v>1900</v>
      </c>
      <c r="S11" s="1517">
        <v>0.73599999999999999</v>
      </c>
      <c r="T11" s="1517">
        <v>0.64900000000000002</v>
      </c>
      <c r="U11" s="1517">
        <v>0.80800000000000005</v>
      </c>
      <c r="V11" s="320"/>
    </row>
    <row r="12" spans="1:22" s="321" customFormat="1" ht="14">
      <c r="A12" s="392" t="s">
        <v>92</v>
      </c>
      <c r="B12" s="51">
        <v>50</v>
      </c>
      <c r="C12" s="1515">
        <v>8.9999999999999993E-3</v>
      </c>
      <c r="D12" s="1515">
        <v>2E-3</v>
      </c>
      <c r="E12" s="1516">
        <v>0.04</v>
      </c>
      <c r="F12" s="458">
        <v>50</v>
      </c>
      <c r="G12" s="1549" t="s">
        <v>1312</v>
      </c>
      <c r="H12" s="1549" t="s">
        <v>1312</v>
      </c>
      <c r="I12" s="1578" t="s">
        <v>1312</v>
      </c>
      <c r="J12" s="458">
        <v>50</v>
      </c>
      <c r="K12" s="1515">
        <v>0.01</v>
      </c>
      <c r="L12" s="1515">
        <v>3.0000000000000001E-3</v>
      </c>
      <c r="M12" s="1516">
        <v>3.2000000000000001E-2</v>
      </c>
      <c r="N12" s="458">
        <v>50</v>
      </c>
      <c r="O12" s="1515">
        <v>2E-3</v>
      </c>
      <c r="P12" s="1515">
        <v>0</v>
      </c>
      <c r="Q12" s="1516">
        <v>1.2E-2</v>
      </c>
      <c r="R12" s="458">
        <v>1500</v>
      </c>
      <c r="S12" s="1515">
        <v>0.97899999999999998</v>
      </c>
      <c r="T12" s="1515">
        <v>0.95</v>
      </c>
      <c r="U12" s="1515">
        <v>0.99099999999999999</v>
      </c>
      <c r="V12" s="320"/>
    </row>
    <row r="13" spans="1:22" s="321" customFormat="1" ht="14">
      <c r="A13" s="393" t="s">
        <v>93</v>
      </c>
      <c r="B13" s="1171" t="s">
        <v>114</v>
      </c>
      <c r="C13" s="1171" t="s">
        <v>114</v>
      </c>
      <c r="D13" s="1171" t="s">
        <v>114</v>
      </c>
      <c r="E13" s="1136" t="s">
        <v>114</v>
      </c>
      <c r="F13" s="1135" t="s">
        <v>114</v>
      </c>
      <c r="G13" s="1171" t="s">
        <v>114</v>
      </c>
      <c r="H13" s="1171" t="s">
        <v>114</v>
      </c>
      <c r="I13" s="1136" t="s">
        <v>114</v>
      </c>
      <c r="J13" s="1135" t="s">
        <v>114</v>
      </c>
      <c r="K13" s="1171" t="s">
        <v>114</v>
      </c>
      <c r="L13" s="1171" t="s">
        <v>114</v>
      </c>
      <c r="M13" s="1136" t="s">
        <v>114</v>
      </c>
      <c r="N13" s="1135" t="s">
        <v>114</v>
      </c>
      <c r="O13" s="1171" t="s">
        <v>114</v>
      </c>
      <c r="P13" s="1171" t="s">
        <v>114</v>
      </c>
      <c r="Q13" s="1136" t="s">
        <v>114</v>
      </c>
      <c r="R13" s="1135" t="s">
        <v>114</v>
      </c>
      <c r="S13" s="1171" t="s">
        <v>114</v>
      </c>
      <c r="T13" s="1171" t="s">
        <v>114</v>
      </c>
      <c r="U13" s="1171" t="s">
        <v>114</v>
      </c>
      <c r="V13" s="320"/>
    </row>
    <row r="14" spans="1:22" s="321" customFormat="1" ht="14">
      <c r="A14" s="392" t="s">
        <v>94</v>
      </c>
      <c r="B14" s="1170" t="s">
        <v>114</v>
      </c>
      <c r="C14" s="1170" t="s">
        <v>114</v>
      </c>
      <c r="D14" s="1170" t="s">
        <v>114</v>
      </c>
      <c r="E14" s="1134" t="s">
        <v>114</v>
      </c>
      <c r="F14" s="1133" t="s">
        <v>114</v>
      </c>
      <c r="G14" s="1170" t="s">
        <v>114</v>
      </c>
      <c r="H14" s="1170" t="s">
        <v>114</v>
      </c>
      <c r="I14" s="1134" t="s">
        <v>114</v>
      </c>
      <c r="J14" s="1133" t="s">
        <v>114</v>
      </c>
      <c r="K14" s="1170" t="s">
        <v>114</v>
      </c>
      <c r="L14" s="1170" t="s">
        <v>114</v>
      </c>
      <c r="M14" s="1134" t="s">
        <v>114</v>
      </c>
      <c r="N14" s="1133" t="s">
        <v>114</v>
      </c>
      <c r="O14" s="1170" t="s">
        <v>114</v>
      </c>
      <c r="P14" s="1170" t="s">
        <v>114</v>
      </c>
      <c r="Q14" s="1134" t="s">
        <v>114</v>
      </c>
      <c r="R14" s="1133" t="s">
        <v>114</v>
      </c>
      <c r="S14" s="1170" t="s">
        <v>114</v>
      </c>
      <c r="T14" s="1170" t="s">
        <v>114</v>
      </c>
      <c r="U14" s="1170" t="s">
        <v>114</v>
      </c>
      <c r="V14" s="320"/>
    </row>
    <row r="15" spans="1:22" s="321" customFormat="1" ht="14">
      <c r="A15" s="393" t="s">
        <v>95</v>
      </c>
      <c r="B15" s="56">
        <v>50</v>
      </c>
      <c r="C15" s="1517">
        <v>1.2999999999999999E-2</v>
      </c>
      <c r="D15" s="1517">
        <v>2E-3</v>
      </c>
      <c r="E15" s="1518">
        <v>9.0999999999999998E-2</v>
      </c>
      <c r="F15" s="74">
        <v>50</v>
      </c>
      <c r="G15" s="1517">
        <v>2.7E-2</v>
      </c>
      <c r="H15" s="1517">
        <v>6.0000000000000001E-3</v>
      </c>
      <c r="I15" s="1518">
        <v>0.105</v>
      </c>
      <c r="J15" s="74">
        <v>50</v>
      </c>
      <c r="K15" s="1517">
        <v>8.9999999999999993E-3</v>
      </c>
      <c r="L15" s="1517">
        <v>1E-3</v>
      </c>
      <c r="M15" s="1518">
        <v>6.5000000000000002E-2</v>
      </c>
      <c r="N15" s="74">
        <v>50</v>
      </c>
      <c r="O15" s="1517">
        <v>6.9000000000000006E-2</v>
      </c>
      <c r="P15" s="1517">
        <v>0.01</v>
      </c>
      <c r="Q15" s="1518">
        <v>0.35699999999999998</v>
      </c>
      <c r="R15" s="74">
        <v>400</v>
      </c>
      <c r="S15" s="1517">
        <v>0.88200000000000001</v>
      </c>
      <c r="T15" s="1517">
        <v>0.66800000000000004</v>
      </c>
      <c r="U15" s="1517">
        <v>0.96499999999999997</v>
      </c>
      <c r="V15" s="320"/>
    </row>
    <row r="16" spans="1:22" s="321" customFormat="1" ht="14">
      <c r="A16" s="392" t="s">
        <v>96</v>
      </c>
      <c r="B16" s="51">
        <v>200</v>
      </c>
      <c r="C16" s="1515">
        <v>0.16700000000000001</v>
      </c>
      <c r="D16" s="1515">
        <v>8.4000000000000005E-2</v>
      </c>
      <c r="E16" s="1516">
        <v>0.30299999999999999</v>
      </c>
      <c r="F16" s="458">
        <v>100</v>
      </c>
      <c r="G16" s="1515">
        <v>5.6000000000000001E-2</v>
      </c>
      <c r="H16" s="1515">
        <v>1.4E-2</v>
      </c>
      <c r="I16" s="1516">
        <v>0.19700000000000001</v>
      </c>
      <c r="J16" s="458">
        <v>200</v>
      </c>
      <c r="K16" s="1515">
        <v>0.153</v>
      </c>
      <c r="L16" s="1515">
        <v>7.0000000000000007E-2</v>
      </c>
      <c r="M16" s="1516">
        <v>0.3</v>
      </c>
      <c r="N16" s="458">
        <v>50</v>
      </c>
      <c r="O16" s="1515">
        <v>8.9999999999999993E-3</v>
      </c>
      <c r="P16" s="1515">
        <v>2E-3</v>
      </c>
      <c r="Q16" s="1516">
        <v>3.7999999999999999E-2</v>
      </c>
      <c r="R16" s="458">
        <v>700</v>
      </c>
      <c r="S16" s="1515">
        <v>0.61499999999999999</v>
      </c>
      <c r="T16" s="1515">
        <v>0.46500000000000002</v>
      </c>
      <c r="U16" s="1515">
        <v>0.746</v>
      </c>
      <c r="V16" s="320"/>
    </row>
    <row r="17" spans="1:22" s="321" customFormat="1" ht="14">
      <c r="A17" s="393" t="s">
        <v>97</v>
      </c>
      <c r="B17" s="1171" t="s">
        <v>114</v>
      </c>
      <c r="C17" s="1171" t="s">
        <v>114</v>
      </c>
      <c r="D17" s="1171" t="s">
        <v>114</v>
      </c>
      <c r="E17" s="1136" t="s">
        <v>114</v>
      </c>
      <c r="F17" s="1135" t="s">
        <v>114</v>
      </c>
      <c r="G17" s="1171" t="s">
        <v>114</v>
      </c>
      <c r="H17" s="1171" t="s">
        <v>114</v>
      </c>
      <c r="I17" s="1136" t="s">
        <v>114</v>
      </c>
      <c r="J17" s="1135" t="s">
        <v>114</v>
      </c>
      <c r="K17" s="1171" t="s">
        <v>114</v>
      </c>
      <c r="L17" s="1171" t="s">
        <v>114</v>
      </c>
      <c r="M17" s="1136" t="s">
        <v>114</v>
      </c>
      <c r="N17" s="1135" t="s">
        <v>114</v>
      </c>
      <c r="O17" s="1171" t="s">
        <v>114</v>
      </c>
      <c r="P17" s="1171" t="s">
        <v>114</v>
      </c>
      <c r="Q17" s="1136" t="s">
        <v>114</v>
      </c>
      <c r="R17" s="1135" t="s">
        <v>114</v>
      </c>
      <c r="S17" s="1171" t="s">
        <v>114</v>
      </c>
      <c r="T17" s="1171" t="s">
        <v>114</v>
      </c>
      <c r="U17" s="1171" t="s">
        <v>114</v>
      </c>
      <c r="V17" s="320"/>
    </row>
    <row r="18" spans="1:22">
      <c r="A18" s="2680" t="s">
        <v>1339</v>
      </c>
      <c r="B18" s="2681"/>
      <c r="C18" s="2681"/>
      <c r="D18" s="2681"/>
      <c r="E18" s="2681"/>
      <c r="F18" s="2681"/>
      <c r="G18" s="2681"/>
      <c r="H18" s="2681"/>
      <c r="I18" s="2681"/>
      <c r="J18" s="2681"/>
      <c r="K18" s="2681"/>
      <c r="L18" s="2681"/>
      <c r="M18" s="2681"/>
      <c r="N18" s="2681"/>
      <c r="O18" s="2681"/>
      <c r="P18" s="2681"/>
      <c r="Q18" s="2681"/>
      <c r="R18" s="2681"/>
      <c r="S18" s="2681"/>
      <c r="T18" s="2681"/>
      <c r="U18" s="2682"/>
    </row>
    <row r="20" spans="1:22">
      <c r="A20" s="2515" t="s">
        <v>1340</v>
      </c>
      <c r="B20" s="2515"/>
      <c r="C20" s="2515"/>
      <c r="D20" s="2515"/>
      <c r="E20" s="2515"/>
      <c r="F20" s="2515"/>
      <c r="G20" s="2515"/>
      <c r="H20" s="2515"/>
      <c r="I20" s="2515"/>
      <c r="J20" s="2515"/>
      <c r="K20" s="2515"/>
      <c r="L20" s="2515"/>
      <c r="M20" s="2515"/>
      <c r="N20" s="2515"/>
      <c r="O20" s="2515"/>
      <c r="P20" s="2515"/>
      <c r="Q20" s="2515"/>
      <c r="R20" s="2515"/>
      <c r="S20" s="2515"/>
      <c r="T20" s="2515"/>
      <c r="U20" s="2515"/>
    </row>
    <row r="23" spans="1:22" ht="25">
      <c r="A23" s="2453" t="s">
        <v>1341</v>
      </c>
      <c r="B23" s="2453"/>
      <c r="C23" s="2453"/>
      <c r="D23" s="2453"/>
      <c r="E23" s="2453"/>
      <c r="F23" s="2453"/>
      <c r="G23" s="2453"/>
      <c r="H23" s="2453"/>
      <c r="I23" s="2453"/>
      <c r="J23" s="2453"/>
      <c r="K23" s="2453"/>
      <c r="L23" s="2453"/>
      <c r="M23" s="2453"/>
      <c r="N23" s="2453"/>
      <c r="O23" s="2453"/>
      <c r="P23" s="2453"/>
      <c r="Q23" s="2453"/>
      <c r="R23" s="2453"/>
      <c r="S23" s="2453"/>
      <c r="T23" s="2453"/>
      <c r="U23" s="2453"/>
      <c r="V23" s="268"/>
    </row>
    <row r="24" spans="1:22" ht="13.5" thickBot="1"/>
    <row r="25" spans="1:22" ht="36.75" customHeight="1" thickTop="1" thickBot="1">
      <c r="A25" s="2730" t="s">
        <v>1331</v>
      </c>
      <c r="B25" s="2731"/>
      <c r="C25" s="2731"/>
      <c r="D25" s="2731"/>
      <c r="E25" s="2731"/>
      <c r="F25" s="2731"/>
      <c r="G25" s="2731"/>
      <c r="H25" s="2731"/>
      <c r="I25" s="2731"/>
      <c r="J25" s="2731"/>
      <c r="K25" s="2731"/>
      <c r="L25" s="2731"/>
      <c r="M25" s="2731"/>
      <c r="N25" s="2731"/>
      <c r="O25" s="2731"/>
      <c r="P25" s="2731"/>
      <c r="Q25" s="2731"/>
      <c r="R25" s="2731"/>
      <c r="S25" s="2731"/>
      <c r="T25" s="2731"/>
      <c r="U25" s="2732"/>
    </row>
    <row r="26" spans="1:22" ht="13.5" thickTop="1"/>
    <row r="27" spans="1:22" ht="18" customHeight="1">
      <c r="A27" s="2664" t="s">
        <v>1332</v>
      </c>
      <c r="B27" s="2490" t="s">
        <v>1333</v>
      </c>
      <c r="C27" s="2491"/>
      <c r="D27" s="2491"/>
      <c r="E27" s="2491"/>
      <c r="F27" s="2491"/>
      <c r="G27" s="2491"/>
      <c r="H27" s="2491"/>
      <c r="I27" s="2491"/>
      <c r="J27" s="2491"/>
      <c r="K27" s="2491"/>
      <c r="L27" s="2491"/>
      <c r="M27" s="2491"/>
      <c r="N27" s="2491"/>
      <c r="O27" s="2491"/>
      <c r="P27" s="2491"/>
      <c r="Q27" s="2491"/>
      <c r="R27" s="2491"/>
      <c r="S27" s="2491"/>
      <c r="T27" s="2491"/>
      <c r="U27" s="2492"/>
      <c r="V27" s="29"/>
    </row>
    <row r="28" spans="1:22" ht="18" customHeight="1">
      <c r="A28" s="2665"/>
      <c r="B28" s="2733" t="s">
        <v>1334</v>
      </c>
      <c r="C28" s="2734"/>
      <c r="D28" s="2734"/>
      <c r="E28" s="2735"/>
      <c r="F28" s="2736" t="s">
        <v>1335</v>
      </c>
      <c r="G28" s="2737"/>
      <c r="H28" s="2737"/>
      <c r="I28" s="2738"/>
      <c r="J28" s="2736" t="s">
        <v>1336</v>
      </c>
      <c r="K28" s="2737"/>
      <c r="L28" s="2737"/>
      <c r="M28" s="2738"/>
      <c r="N28" s="2736" t="s">
        <v>1337</v>
      </c>
      <c r="O28" s="2737"/>
      <c r="P28" s="2737"/>
      <c r="Q28" s="2738"/>
      <c r="R28" s="2739" t="s">
        <v>1338</v>
      </c>
      <c r="S28" s="2740"/>
      <c r="T28" s="2740"/>
      <c r="U28" s="2740"/>
      <c r="V28" s="29"/>
    </row>
    <row r="29" spans="1:22" s="405" customFormat="1" ht="27.5">
      <c r="A29" s="2666"/>
      <c r="B29" s="1031" t="s">
        <v>661</v>
      </c>
      <c r="C29" s="1032" t="s">
        <v>86</v>
      </c>
      <c r="D29" s="1032" t="s">
        <v>662</v>
      </c>
      <c r="E29" s="1033" t="s">
        <v>663</v>
      </c>
      <c r="F29" s="1031" t="s">
        <v>661</v>
      </c>
      <c r="G29" s="1032" t="s">
        <v>86</v>
      </c>
      <c r="H29" s="1032" t="s">
        <v>662</v>
      </c>
      <c r="I29" s="1034" t="s">
        <v>663</v>
      </c>
      <c r="J29" s="1031" t="s">
        <v>661</v>
      </c>
      <c r="K29" s="1032" t="s">
        <v>86</v>
      </c>
      <c r="L29" s="1032" t="s">
        <v>662</v>
      </c>
      <c r="M29" s="1033" t="s">
        <v>663</v>
      </c>
      <c r="N29" s="1031" t="s">
        <v>661</v>
      </c>
      <c r="O29" s="1032" t="s">
        <v>86</v>
      </c>
      <c r="P29" s="1032" t="s">
        <v>662</v>
      </c>
      <c r="Q29" s="1034" t="s">
        <v>663</v>
      </c>
      <c r="R29" s="1031" t="s">
        <v>661</v>
      </c>
      <c r="S29" s="1032" t="s">
        <v>86</v>
      </c>
      <c r="T29" s="1032" t="s">
        <v>662</v>
      </c>
      <c r="U29" s="1034" t="s">
        <v>663</v>
      </c>
      <c r="V29" s="49"/>
    </row>
    <row r="30" spans="1:22" s="321" customFormat="1" ht="14">
      <c r="A30" s="392" t="s">
        <v>89</v>
      </c>
      <c r="B30" s="1043">
        <v>100</v>
      </c>
      <c r="C30" s="1035">
        <v>2.8000000000000001E-2</v>
      </c>
      <c r="D30" s="1035">
        <v>0.01</v>
      </c>
      <c r="E30" s="341">
        <v>7.5999999999999998E-2</v>
      </c>
      <c r="F30" s="366">
        <v>100</v>
      </c>
      <c r="G30" s="1035">
        <v>0.02</v>
      </c>
      <c r="H30" s="1035">
        <v>5.0000000000000001E-3</v>
      </c>
      <c r="I30" s="341">
        <v>6.9000000000000006E-2</v>
      </c>
      <c r="J30" s="366">
        <v>200</v>
      </c>
      <c r="K30" s="1035">
        <v>4.1000000000000002E-2</v>
      </c>
      <c r="L30" s="1035">
        <v>1.9E-2</v>
      </c>
      <c r="M30" s="341">
        <v>8.5000000000000006E-2</v>
      </c>
      <c r="N30" s="366">
        <v>100</v>
      </c>
      <c r="O30" s="1035">
        <v>2.5999999999999999E-2</v>
      </c>
      <c r="P30" s="1035">
        <v>1.0999999999999999E-2</v>
      </c>
      <c r="Q30" s="341">
        <v>5.8999999999999997E-2</v>
      </c>
      <c r="R30" s="366">
        <v>3400</v>
      </c>
      <c r="S30" s="1035">
        <v>0.88600000000000001</v>
      </c>
      <c r="T30" s="1035">
        <v>0.82399999999999995</v>
      </c>
      <c r="U30" s="1035">
        <v>0.92800000000000005</v>
      </c>
      <c r="V30" s="320"/>
    </row>
    <row r="31" spans="1:22" s="321" customFormat="1" ht="14">
      <c r="A31" s="393" t="s">
        <v>85</v>
      </c>
      <c r="B31" s="1045">
        <v>200</v>
      </c>
      <c r="C31" s="1037">
        <v>5.1999999999999998E-2</v>
      </c>
      <c r="D31" s="1037">
        <v>2.7E-2</v>
      </c>
      <c r="E31" s="343">
        <v>9.6000000000000002E-2</v>
      </c>
      <c r="F31" s="374">
        <v>100</v>
      </c>
      <c r="G31" s="1037">
        <v>3.1E-2</v>
      </c>
      <c r="H31" s="1037">
        <v>1.4E-2</v>
      </c>
      <c r="I31" s="343">
        <v>6.7000000000000004E-2</v>
      </c>
      <c r="J31" s="374">
        <v>500</v>
      </c>
      <c r="K31" s="1037">
        <v>0.128</v>
      </c>
      <c r="L31" s="1037">
        <v>8.4000000000000005E-2</v>
      </c>
      <c r="M31" s="343">
        <v>0.191</v>
      </c>
      <c r="N31" s="374">
        <v>100</v>
      </c>
      <c r="O31" s="1037">
        <v>1.4999999999999999E-2</v>
      </c>
      <c r="P31" s="1037">
        <v>5.0000000000000001E-3</v>
      </c>
      <c r="Q31" s="343">
        <v>4.3999999999999997E-2</v>
      </c>
      <c r="R31" s="374">
        <v>2800</v>
      </c>
      <c r="S31" s="1037">
        <v>0.77300000000000002</v>
      </c>
      <c r="T31" s="1037">
        <v>0.70399999999999996</v>
      </c>
      <c r="U31" s="1037">
        <v>0.83</v>
      </c>
      <c r="V31" s="320"/>
    </row>
    <row r="32" spans="1:22" s="321" customFormat="1" ht="14">
      <c r="A32" s="392" t="s">
        <v>90</v>
      </c>
      <c r="B32" s="1043">
        <v>50</v>
      </c>
      <c r="C32" s="1549" t="s">
        <v>1312</v>
      </c>
      <c r="D32" s="1549" t="s">
        <v>1312</v>
      </c>
      <c r="E32" s="1578" t="s">
        <v>1312</v>
      </c>
      <c r="F32" s="366">
        <v>50</v>
      </c>
      <c r="G32" s="1549" t="s">
        <v>1312</v>
      </c>
      <c r="H32" s="1549" t="s">
        <v>1312</v>
      </c>
      <c r="I32" s="1578" t="s">
        <v>1312</v>
      </c>
      <c r="J32" s="366">
        <v>50</v>
      </c>
      <c r="K32" s="1035">
        <v>6.0000000000000001E-3</v>
      </c>
      <c r="L32" s="1035">
        <v>1E-3</v>
      </c>
      <c r="M32" s="341">
        <v>4.1000000000000002E-2</v>
      </c>
      <c r="N32" s="366">
        <v>50</v>
      </c>
      <c r="O32" s="1549" t="s">
        <v>1312</v>
      </c>
      <c r="P32" s="1549" t="s">
        <v>1312</v>
      </c>
      <c r="Q32" s="1578" t="s">
        <v>1312</v>
      </c>
      <c r="R32" s="366">
        <v>900</v>
      </c>
      <c r="S32" s="1035">
        <v>0.99399999999999999</v>
      </c>
      <c r="T32" s="1035">
        <v>0.95899999999999996</v>
      </c>
      <c r="U32" s="1035">
        <v>0.999</v>
      </c>
      <c r="V32" s="320"/>
    </row>
    <row r="33" spans="1:22" s="321" customFormat="1" ht="14">
      <c r="A33" s="393" t="s">
        <v>91</v>
      </c>
      <c r="B33" s="1045">
        <v>100</v>
      </c>
      <c r="C33" s="1037">
        <v>0.05</v>
      </c>
      <c r="D33" s="1037">
        <v>2.1999999999999999E-2</v>
      </c>
      <c r="E33" s="343">
        <v>0.108</v>
      </c>
      <c r="F33" s="374">
        <v>50</v>
      </c>
      <c r="G33" s="1037">
        <v>1.0999999999999999E-2</v>
      </c>
      <c r="H33" s="1037">
        <v>4.0000000000000001E-3</v>
      </c>
      <c r="I33" s="343">
        <v>2.5999999999999999E-2</v>
      </c>
      <c r="J33" s="374">
        <v>200</v>
      </c>
      <c r="K33" s="1037">
        <v>7.5999999999999998E-2</v>
      </c>
      <c r="L33" s="1037">
        <v>4.1000000000000002E-2</v>
      </c>
      <c r="M33" s="343">
        <v>0.13600000000000001</v>
      </c>
      <c r="N33" s="374">
        <v>100</v>
      </c>
      <c r="O33" s="1037">
        <v>0.02</v>
      </c>
      <c r="P33" s="1037">
        <v>4.0000000000000001E-3</v>
      </c>
      <c r="Q33" s="343">
        <v>9.0999999999999998E-2</v>
      </c>
      <c r="R33" s="374">
        <v>2200</v>
      </c>
      <c r="S33" s="1037">
        <v>0.84399999999999997</v>
      </c>
      <c r="T33" s="1037">
        <v>0.76800000000000002</v>
      </c>
      <c r="U33" s="1037">
        <v>0.89800000000000002</v>
      </c>
      <c r="V33" s="320"/>
    </row>
    <row r="34" spans="1:22" s="321" customFormat="1" ht="14">
      <c r="A34" s="392" t="s">
        <v>92</v>
      </c>
      <c r="B34" s="1043">
        <v>50</v>
      </c>
      <c r="C34" s="1035">
        <v>2.1000000000000001E-2</v>
      </c>
      <c r="D34" s="1035">
        <v>7.0000000000000001E-3</v>
      </c>
      <c r="E34" s="341">
        <v>5.6000000000000001E-2</v>
      </c>
      <c r="F34" s="366">
        <v>50</v>
      </c>
      <c r="G34" s="1035">
        <v>4.0000000000000001E-3</v>
      </c>
      <c r="H34" s="1035">
        <v>1E-3</v>
      </c>
      <c r="I34" s="341">
        <v>2.7E-2</v>
      </c>
      <c r="J34" s="366">
        <v>100</v>
      </c>
      <c r="K34" s="1035">
        <v>8.2000000000000003E-2</v>
      </c>
      <c r="L34" s="1035">
        <v>0.03</v>
      </c>
      <c r="M34" s="341">
        <v>0.20699999999999999</v>
      </c>
      <c r="N34" s="366">
        <v>50</v>
      </c>
      <c r="O34" s="1549" t="s">
        <v>1312</v>
      </c>
      <c r="P34" s="1549" t="s">
        <v>1312</v>
      </c>
      <c r="Q34" s="1578" t="s">
        <v>1312</v>
      </c>
      <c r="R34" s="366">
        <v>1200</v>
      </c>
      <c r="S34" s="1035">
        <v>0.89400000000000002</v>
      </c>
      <c r="T34" s="1035">
        <v>0.77800000000000002</v>
      </c>
      <c r="U34" s="1035">
        <v>0.95299999999999996</v>
      </c>
      <c r="V34" s="320"/>
    </row>
    <row r="35" spans="1:22" s="321" customFormat="1" ht="14">
      <c r="A35" s="393" t="s">
        <v>93</v>
      </c>
      <c r="B35" s="1045">
        <v>50</v>
      </c>
      <c r="C35" s="1547" t="s">
        <v>1312</v>
      </c>
      <c r="D35" s="1547" t="s">
        <v>1312</v>
      </c>
      <c r="E35" s="1579" t="s">
        <v>1312</v>
      </c>
      <c r="F35" s="374">
        <v>50</v>
      </c>
      <c r="G35" s="1547" t="s">
        <v>1312</v>
      </c>
      <c r="H35" s="1547" t="s">
        <v>1312</v>
      </c>
      <c r="I35" s="1579" t="s">
        <v>1312</v>
      </c>
      <c r="J35" s="374">
        <v>50</v>
      </c>
      <c r="K35" s="1037">
        <v>5.3999999999999999E-2</v>
      </c>
      <c r="L35" s="1037">
        <v>1.0999999999999999E-2</v>
      </c>
      <c r="M35" s="343">
        <v>0.22600000000000001</v>
      </c>
      <c r="N35" s="374">
        <v>50</v>
      </c>
      <c r="O35" s="1547" t="s">
        <v>1312</v>
      </c>
      <c r="P35" s="1547" t="s">
        <v>1312</v>
      </c>
      <c r="Q35" s="1579" t="s">
        <v>1312</v>
      </c>
      <c r="R35" s="374">
        <v>600</v>
      </c>
      <c r="S35" s="1037">
        <v>0.94599999999999995</v>
      </c>
      <c r="T35" s="1037">
        <v>0.77400000000000002</v>
      </c>
      <c r="U35" s="1037">
        <v>0.98899999999999999</v>
      </c>
      <c r="V35" s="320"/>
    </row>
    <row r="36" spans="1:22" s="321" customFormat="1" ht="14">
      <c r="A36" s="392" t="s">
        <v>94</v>
      </c>
      <c r="B36" s="1580" t="s">
        <v>114</v>
      </c>
      <c r="C36" s="1170" t="s">
        <v>114</v>
      </c>
      <c r="D36" s="1170" t="s">
        <v>114</v>
      </c>
      <c r="E36" s="1134" t="s">
        <v>114</v>
      </c>
      <c r="F36" s="1581" t="s">
        <v>114</v>
      </c>
      <c r="G36" s="1170" t="s">
        <v>114</v>
      </c>
      <c r="H36" s="1170" t="s">
        <v>114</v>
      </c>
      <c r="I36" s="1134" t="s">
        <v>114</v>
      </c>
      <c r="J36" s="1581" t="s">
        <v>114</v>
      </c>
      <c r="K36" s="1170" t="s">
        <v>114</v>
      </c>
      <c r="L36" s="1170" t="s">
        <v>114</v>
      </c>
      <c r="M36" s="1134" t="s">
        <v>114</v>
      </c>
      <c r="N36" s="1581" t="s">
        <v>114</v>
      </c>
      <c r="O36" s="1170" t="s">
        <v>114</v>
      </c>
      <c r="P36" s="1170" t="s">
        <v>114</v>
      </c>
      <c r="Q36" s="1134" t="s">
        <v>114</v>
      </c>
      <c r="R36" s="1581" t="s">
        <v>114</v>
      </c>
      <c r="S36" s="1170" t="s">
        <v>114</v>
      </c>
      <c r="T36" s="1170" t="s">
        <v>114</v>
      </c>
      <c r="U36" s="1170" t="s">
        <v>114</v>
      </c>
      <c r="V36" s="320"/>
    </row>
    <row r="37" spans="1:22" s="321" customFormat="1" ht="14">
      <c r="A37" s="393" t="s">
        <v>95</v>
      </c>
      <c r="B37" s="1045">
        <v>50</v>
      </c>
      <c r="C37" s="1547" t="s">
        <v>1312</v>
      </c>
      <c r="D37" s="1547" t="s">
        <v>1312</v>
      </c>
      <c r="E37" s="1579" t="s">
        <v>1312</v>
      </c>
      <c r="F37" s="374">
        <v>50</v>
      </c>
      <c r="G37" s="1037">
        <v>6.0000000000000001E-3</v>
      </c>
      <c r="H37" s="1037">
        <v>1E-3</v>
      </c>
      <c r="I37" s="343">
        <v>4.4999999999999998E-2</v>
      </c>
      <c r="J37" s="374">
        <v>50</v>
      </c>
      <c r="K37" s="1037">
        <v>0.01</v>
      </c>
      <c r="L37" s="1037">
        <v>1E-3</v>
      </c>
      <c r="M37" s="343">
        <v>6.9000000000000006E-2</v>
      </c>
      <c r="N37" s="374">
        <v>50</v>
      </c>
      <c r="O37" s="1547" t="s">
        <v>1312</v>
      </c>
      <c r="P37" s="1547" t="s">
        <v>1312</v>
      </c>
      <c r="Q37" s="1579" t="s">
        <v>1312</v>
      </c>
      <c r="R37" s="374">
        <v>500</v>
      </c>
      <c r="S37" s="1037">
        <v>0.98399999999999999</v>
      </c>
      <c r="T37" s="1037">
        <v>0.93200000000000005</v>
      </c>
      <c r="U37" s="1037">
        <v>0.996</v>
      </c>
      <c r="V37" s="320"/>
    </row>
    <row r="38" spans="1:22" s="321" customFormat="1" ht="14">
      <c r="A38" s="392" t="s">
        <v>96</v>
      </c>
      <c r="B38" s="1043">
        <v>100</v>
      </c>
      <c r="C38" s="1035">
        <v>5.1999999999999998E-2</v>
      </c>
      <c r="D38" s="1035">
        <v>2.4E-2</v>
      </c>
      <c r="E38" s="341">
        <v>0.107</v>
      </c>
      <c r="F38" s="366">
        <v>100</v>
      </c>
      <c r="G38" s="1035">
        <v>0.05</v>
      </c>
      <c r="H38" s="1035">
        <v>1.2E-2</v>
      </c>
      <c r="I38" s="341">
        <v>0.183</v>
      </c>
      <c r="J38" s="366">
        <v>100</v>
      </c>
      <c r="K38" s="1035">
        <v>9.7000000000000003E-2</v>
      </c>
      <c r="L38" s="1035">
        <v>3.6999999999999998E-2</v>
      </c>
      <c r="M38" s="341">
        <v>0.23200000000000001</v>
      </c>
      <c r="N38" s="366">
        <v>50</v>
      </c>
      <c r="O38" s="1035">
        <v>2.4E-2</v>
      </c>
      <c r="P38" s="1035">
        <v>3.0000000000000001E-3</v>
      </c>
      <c r="Q38" s="341">
        <v>0.14899999999999999</v>
      </c>
      <c r="R38" s="366">
        <v>900</v>
      </c>
      <c r="S38" s="1035">
        <v>0.77800000000000002</v>
      </c>
      <c r="T38" s="1035">
        <v>0.63600000000000001</v>
      </c>
      <c r="U38" s="1035">
        <v>0.875</v>
      </c>
      <c r="V38" s="320"/>
    </row>
    <row r="39" spans="1:22" s="321" customFormat="1" ht="14">
      <c r="A39" s="393" t="s">
        <v>97</v>
      </c>
      <c r="B39" s="1582" t="s">
        <v>114</v>
      </c>
      <c r="C39" s="1171" t="s">
        <v>114</v>
      </c>
      <c r="D39" s="1171" t="s">
        <v>114</v>
      </c>
      <c r="E39" s="1136" t="s">
        <v>114</v>
      </c>
      <c r="F39" s="1583" t="s">
        <v>114</v>
      </c>
      <c r="G39" s="1171" t="s">
        <v>114</v>
      </c>
      <c r="H39" s="1171" t="s">
        <v>114</v>
      </c>
      <c r="I39" s="1136" t="s">
        <v>114</v>
      </c>
      <c r="J39" s="1583" t="s">
        <v>114</v>
      </c>
      <c r="K39" s="1171" t="s">
        <v>114</v>
      </c>
      <c r="L39" s="1171" t="s">
        <v>114</v>
      </c>
      <c r="M39" s="1136" t="s">
        <v>114</v>
      </c>
      <c r="N39" s="1583" t="s">
        <v>114</v>
      </c>
      <c r="O39" s="1171" t="s">
        <v>114</v>
      </c>
      <c r="P39" s="1171" t="s">
        <v>114</v>
      </c>
      <c r="Q39" s="1136" t="s">
        <v>114</v>
      </c>
      <c r="R39" s="1583" t="s">
        <v>114</v>
      </c>
      <c r="S39" s="1171" t="s">
        <v>114</v>
      </c>
      <c r="T39" s="1171" t="s">
        <v>114</v>
      </c>
      <c r="U39" s="1171" t="s">
        <v>114</v>
      </c>
      <c r="V39" s="320"/>
    </row>
    <row r="40" spans="1:22">
      <c r="A40" s="2680" t="s">
        <v>1339</v>
      </c>
      <c r="B40" s="2681"/>
      <c r="C40" s="2681"/>
      <c r="D40" s="2681"/>
      <c r="E40" s="2681"/>
      <c r="F40" s="2681"/>
      <c r="G40" s="2681"/>
      <c r="H40" s="2681"/>
      <c r="I40" s="2681"/>
      <c r="J40" s="2681"/>
      <c r="K40" s="2681"/>
      <c r="L40" s="2681"/>
      <c r="M40" s="2681"/>
      <c r="N40" s="2681"/>
      <c r="O40" s="2681"/>
      <c r="P40" s="2681"/>
      <c r="Q40" s="2681"/>
      <c r="R40" s="2681"/>
      <c r="S40" s="2681"/>
      <c r="T40" s="2681"/>
      <c r="U40" s="2682"/>
    </row>
    <row r="42" spans="1:22">
      <c r="A42" s="2515" t="s">
        <v>1340</v>
      </c>
      <c r="B42" s="2515"/>
      <c r="C42" s="2515"/>
      <c r="D42" s="2515"/>
      <c r="E42" s="2515"/>
      <c r="F42" s="2515"/>
      <c r="G42" s="2515"/>
      <c r="H42" s="2515"/>
      <c r="I42" s="2515"/>
      <c r="J42" s="2515"/>
      <c r="K42" s="2515"/>
      <c r="L42" s="2515"/>
      <c r="M42" s="2515"/>
      <c r="N42" s="2515"/>
      <c r="O42" s="2515"/>
      <c r="P42" s="2515"/>
      <c r="Q42" s="2515"/>
      <c r="R42" s="2515"/>
      <c r="S42" s="2515"/>
      <c r="T42" s="2515"/>
      <c r="U42" s="2515"/>
    </row>
    <row r="45" spans="1:22">
      <c r="A45" s="2515" t="s">
        <v>1342</v>
      </c>
      <c r="B45" s="2515"/>
      <c r="C45" s="2515"/>
      <c r="D45" s="2515"/>
      <c r="E45" s="2515"/>
      <c r="F45" s="2515"/>
      <c r="G45" s="2515"/>
      <c r="H45" s="2515"/>
      <c r="I45" s="2515"/>
      <c r="J45" s="2515"/>
      <c r="K45" s="2515"/>
      <c r="L45" s="2515"/>
      <c r="M45" s="2515"/>
      <c r="N45" s="2515"/>
      <c r="O45" s="2515"/>
      <c r="P45" s="2515"/>
      <c r="Q45" s="2515"/>
      <c r="R45" s="2515"/>
      <c r="S45" s="2515"/>
      <c r="T45" s="2515"/>
      <c r="U45" s="2515"/>
    </row>
    <row r="46" spans="1:22" ht="13.5" thickBot="1"/>
    <row r="47" spans="1:22" ht="36.75" customHeight="1" thickTop="1" thickBot="1">
      <c r="A47" s="2741" t="s">
        <v>1331</v>
      </c>
      <c r="B47" s="2742"/>
      <c r="C47" s="2742"/>
      <c r="D47" s="2742"/>
      <c r="E47" s="2742"/>
      <c r="F47" s="2742"/>
      <c r="G47" s="2742"/>
      <c r="H47" s="2742"/>
      <c r="I47" s="2742"/>
      <c r="J47" s="2742"/>
      <c r="K47" s="2742"/>
      <c r="L47" s="2742"/>
      <c r="M47" s="2742"/>
      <c r="N47" s="2742"/>
      <c r="O47" s="2742"/>
      <c r="P47" s="2742"/>
      <c r="Q47" s="2742"/>
      <c r="R47" s="2742"/>
      <c r="S47" s="2742"/>
      <c r="T47" s="2742"/>
      <c r="U47" s="2743"/>
    </row>
    <row r="48" spans="1:22" ht="13.5" thickTop="1"/>
    <row r="49" spans="1:22" ht="18" customHeight="1">
      <c r="A49" s="2650" t="s">
        <v>252</v>
      </c>
      <c r="B49" s="2490" t="s">
        <v>1333</v>
      </c>
      <c r="C49" s="2491"/>
      <c r="D49" s="2491"/>
      <c r="E49" s="2491"/>
      <c r="F49" s="2491"/>
      <c r="G49" s="2491"/>
      <c r="H49" s="2491"/>
      <c r="I49" s="2491"/>
      <c r="J49" s="2491"/>
      <c r="K49" s="2491"/>
      <c r="L49" s="2491"/>
      <c r="M49" s="2491"/>
      <c r="N49" s="2491"/>
      <c r="O49" s="2491"/>
      <c r="P49" s="2491"/>
      <c r="Q49" s="2491"/>
      <c r="R49" s="2491"/>
      <c r="S49" s="2491"/>
      <c r="T49" s="2491"/>
      <c r="U49" s="2492"/>
      <c r="V49" s="29"/>
    </row>
    <row r="50" spans="1:22" ht="18" customHeight="1">
      <c r="A50" s="2651"/>
      <c r="B50" s="2733" t="s">
        <v>1334</v>
      </c>
      <c r="C50" s="2734"/>
      <c r="D50" s="2734"/>
      <c r="E50" s="2735"/>
      <c r="F50" s="2736" t="s">
        <v>1335</v>
      </c>
      <c r="G50" s="2737"/>
      <c r="H50" s="2737"/>
      <c r="I50" s="2738"/>
      <c r="J50" s="2736" t="s">
        <v>1336</v>
      </c>
      <c r="K50" s="2737"/>
      <c r="L50" s="2737"/>
      <c r="M50" s="2738"/>
      <c r="N50" s="2736" t="s">
        <v>1337</v>
      </c>
      <c r="O50" s="2737"/>
      <c r="P50" s="2737"/>
      <c r="Q50" s="2738"/>
      <c r="R50" s="2739" t="s">
        <v>1338</v>
      </c>
      <c r="S50" s="2740"/>
      <c r="T50" s="2740"/>
      <c r="U50" s="2740"/>
      <c r="V50" s="29"/>
    </row>
    <row r="51" spans="1:22" s="405" customFormat="1" ht="27.5">
      <c r="A51" s="2652"/>
      <c r="B51" s="1031" t="s">
        <v>661</v>
      </c>
      <c r="C51" s="1032" t="s">
        <v>86</v>
      </c>
      <c r="D51" s="1032" t="s">
        <v>662</v>
      </c>
      <c r="E51" s="1033" t="s">
        <v>663</v>
      </c>
      <c r="F51" s="1031" t="s">
        <v>661</v>
      </c>
      <c r="G51" s="1032" t="s">
        <v>86</v>
      </c>
      <c r="H51" s="1032" t="s">
        <v>662</v>
      </c>
      <c r="I51" s="1034" t="s">
        <v>663</v>
      </c>
      <c r="J51" s="1031" t="s">
        <v>661</v>
      </c>
      <c r="K51" s="1032" t="s">
        <v>86</v>
      </c>
      <c r="L51" s="1032" t="s">
        <v>662</v>
      </c>
      <c r="M51" s="1033" t="s">
        <v>663</v>
      </c>
      <c r="N51" s="1031" t="s">
        <v>661</v>
      </c>
      <c r="O51" s="1032" t="s">
        <v>86</v>
      </c>
      <c r="P51" s="1032" t="s">
        <v>662</v>
      </c>
      <c r="Q51" s="1034" t="s">
        <v>663</v>
      </c>
      <c r="R51" s="1031" t="s">
        <v>661</v>
      </c>
      <c r="S51" s="1032" t="s">
        <v>86</v>
      </c>
      <c r="T51" s="1032" t="s">
        <v>662</v>
      </c>
      <c r="U51" s="1034" t="s">
        <v>663</v>
      </c>
      <c r="V51" s="49"/>
    </row>
    <row r="52" spans="1:22" s="321" customFormat="1" ht="14">
      <c r="A52" s="1584" t="s">
        <v>89</v>
      </c>
      <c r="B52" s="1043">
        <v>50</v>
      </c>
      <c r="C52" s="1035">
        <v>5.0000000000000001E-3</v>
      </c>
      <c r="D52" s="1035">
        <v>1E-3</v>
      </c>
      <c r="E52" s="341">
        <v>2.1000000000000001E-2</v>
      </c>
      <c r="F52" s="366">
        <v>50</v>
      </c>
      <c r="G52" s="1578" t="s">
        <v>1312</v>
      </c>
      <c r="H52" s="1578" t="s">
        <v>1312</v>
      </c>
      <c r="I52" s="1578" t="s">
        <v>1312</v>
      </c>
      <c r="J52" s="366">
        <v>300</v>
      </c>
      <c r="K52" s="1035">
        <v>8.7999999999999995E-2</v>
      </c>
      <c r="L52" s="1035">
        <v>0.04</v>
      </c>
      <c r="M52" s="341">
        <v>0.185</v>
      </c>
      <c r="N52" s="366">
        <v>200</v>
      </c>
      <c r="O52" s="1035">
        <v>0.06</v>
      </c>
      <c r="P52" s="1035">
        <v>1.6E-2</v>
      </c>
      <c r="Q52" s="341">
        <v>0.2</v>
      </c>
      <c r="R52" s="366">
        <v>3200</v>
      </c>
      <c r="S52" s="1035">
        <v>0.84599999999999997</v>
      </c>
      <c r="T52" s="1035">
        <v>0.72299999999999998</v>
      </c>
      <c r="U52" s="1035">
        <v>0.92100000000000004</v>
      </c>
      <c r="V52" s="320"/>
    </row>
    <row r="53" spans="1:22" s="321" customFormat="1" ht="14">
      <c r="A53" s="1585" t="s">
        <v>85</v>
      </c>
      <c r="B53" s="1045">
        <v>600</v>
      </c>
      <c r="C53" s="1037">
        <v>0.121</v>
      </c>
      <c r="D53" s="1037">
        <v>6.6000000000000003E-2</v>
      </c>
      <c r="E53" s="343">
        <v>0.21</v>
      </c>
      <c r="F53" s="374">
        <v>100</v>
      </c>
      <c r="G53" s="1037">
        <v>2.4E-2</v>
      </c>
      <c r="H53" s="1037">
        <v>8.9999999999999993E-3</v>
      </c>
      <c r="I53" s="343">
        <v>6.5000000000000002E-2</v>
      </c>
      <c r="J53" s="374">
        <v>300</v>
      </c>
      <c r="K53" s="1037">
        <v>5.8000000000000003E-2</v>
      </c>
      <c r="L53" s="1037">
        <v>2.5000000000000001E-2</v>
      </c>
      <c r="M53" s="343">
        <v>0.13</v>
      </c>
      <c r="N53" s="374">
        <v>100</v>
      </c>
      <c r="O53" s="1037">
        <v>2.4E-2</v>
      </c>
      <c r="P53" s="1037">
        <v>8.9999999999999993E-3</v>
      </c>
      <c r="Q53" s="343">
        <v>6.2E-2</v>
      </c>
      <c r="R53" s="374">
        <v>3700</v>
      </c>
      <c r="S53" s="1037">
        <v>0.77300000000000002</v>
      </c>
      <c r="T53" s="1037">
        <v>0.67700000000000005</v>
      </c>
      <c r="U53" s="1037">
        <v>0.84699999999999998</v>
      </c>
      <c r="V53" s="320"/>
    </row>
    <row r="54" spans="1:22" s="321" customFormat="1" ht="14">
      <c r="A54" s="1584" t="s">
        <v>90</v>
      </c>
      <c r="B54" s="1170" t="s">
        <v>114</v>
      </c>
      <c r="C54" s="1170" t="s">
        <v>114</v>
      </c>
      <c r="D54" s="1170" t="s">
        <v>114</v>
      </c>
      <c r="E54" s="1134" t="s">
        <v>114</v>
      </c>
      <c r="F54" s="1133" t="s">
        <v>114</v>
      </c>
      <c r="G54" s="1170" t="s">
        <v>114</v>
      </c>
      <c r="H54" s="1170" t="s">
        <v>114</v>
      </c>
      <c r="I54" s="1134" t="s">
        <v>114</v>
      </c>
      <c r="J54" s="1133" t="s">
        <v>114</v>
      </c>
      <c r="K54" s="1170" t="s">
        <v>114</v>
      </c>
      <c r="L54" s="1170" t="s">
        <v>114</v>
      </c>
      <c r="M54" s="1134" t="s">
        <v>114</v>
      </c>
      <c r="N54" s="1133" t="s">
        <v>114</v>
      </c>
      <c r="O54" s="1170" t="s">
        <v>114</v>
      </c>
      <c r="P54" s="1170" t="s">
        <v>114</v>
      </c>
      <c r="Q54" s="1134" t="s">
        <v>114</v>
      </c>
      <c r="R54" s="1133" t="s">
        <v>114</v>
      </c>
      <c r="S54" s="1170" t="s">
        <v>114</v>
      </c>
      <c r="T54" s="1170" t="s">
        <v>114</v>
      </c>
      <c r="U54" s="1170" t="s">
        <v>114</v>
      </c>
      <c r="V54" s="320"/>
    </row>
    <row r="55" spans="1:22" s="321" customFormat="1" ht="14">
      <c r="A55" s="1585" t="s">
        <v>91</v>
      </c>
      <c r="B55" s="1045">
        <v>200</v>
      </c>
      <c r="C55" s="1037">
        <v>4.9000000000000002E-2</v>
      </c>
      <c r="D55" s="1037">
        <v>1.2E-2</v>
      </c>
      <c r="E55" s="343">
        <v>0.17799999999999999</v>
      </c>
      <c r="F55" s="374">
        <v>100</v>
      </c>
      <c r="G55" s="1037">
        <v>3.9E-2</v>
      </c>
      <c r="H55" s="1037">
        <v>1.0999999999999999E-2</v>
      </c>
      <c r="I55" s="343">
        <v>0.13</v>
      </c>
      <c r="J55" s="374">
        <v>300</v>
      </c>
      <c r="K55" s="1037">
        <v>8.7999999999999995E-2</v>
      </c>
      <c r="L55" s="1037">
        <v>3.6999999999999998E-2</v>
      </c>
      <c r="M55" s="343">
        <v>0.19700000000000001</v>
      </c>
      <c r="N55" s="374">
        <v>50</v>
      </c>
      <c r="O55" s="1037">
        <v>8.0000000000000002E-3</v>
      </c>
      <c r="P55" s="1037">
        <v>2E-3</v>
      </c>
      <c r="Q55" s="343">
        <v>2.4E-2</v>
      </c>
      <c r="R55" s="374">
        <v>2600</v>
      </c>
      <c r="S55" s="1037">
        <v>0.81599999999999995</v>
      </c>
      <c r="T55" s="1037">
        <v>0.68799999999999994</v>
      </c>
      <c r="U55" s="1037">
        <v>0.89900000000000002</v>
      </c>
      <c r="V55" s="320"/>
    </row>
    <row r="56" spans="1:22" s="321" customFormat="1" ht="14">
      <c r="A56" s="1584" t="s">
        <v>92</v>
      </c>
      <c r="B56" s="1043">
        <v>50</v>
      </c>
      <c r="C56" s="1578" t="s">
        <v>1312</v>
      </c>
      <c r="D56" s="1578" t="s">
        <v>1312</v>
      </c>
      <c r="E56" s="1578" t="s">
        <v>1312</v>
      </c>
      <c r="F56" s="366">
        <v>50</v>
      </c>
      <c r="G56" s="1578" t="s">
        <v>1312</v>
      </c>
      <c r="H56" s="1578" t="s">
        <v>1312</v>
      </c>
      <c r="I56" s="1578" t="s">
        <v>1312</v>
      </c>
      <c r="J56" s="366">
        <v>200</v>
      </c>
      <c r="K56" s="1035">
        <v>0.128</v>
      </c>
      <c r="L56" s="1035">
        <v>3.9E-2</v>
      </c>
      <c r="M56" s="341">
        <v>0.34599999999999997</v>
      </c>
      <c r="N56" s="366">
        <v>100</v>
      </c>
      <c r="O56" s="1035">
        <v>8.6999999999999994E-2</v>
      </c>
      <c r="P56" s="1035">
        <v>1.4999999999999999E-2</v>
      </c>
      <c r="Q56" s="341">
        <v>0.374</v>
      </c>
      <c r="R56" s="366">
        <v>1100</v>
      </c>
      <c r="S56" s="1035">
        <v>0.78400000000000003</v>
      </c>
      <c r="T56" s="1035">
        <v>0.54700000000000004</v>
      </c>
      <c r="U56" s="1035">
        <v>0.91700000000000004</v>
      </c>
      <c r="V56" s="320"/>
    </row>
    <row r="57" spans="1:22" s="321" customFormat="1" ht="14">
      <c r="A57" s="1585" t="s">
        <v>93</v>
      </c>
      <c r="B57" s="1171" t="s">
        <v>114</v>
      </c>
      <c r="C57" s="1171" t="s">
        <v>114</v>
      </c>
      <c r="D57" s="1171" t="s">
        <v>114</v>
      </c>
      <c r="E57" s="1136" t="s">
        <v>114</v>
      </c>
      <c r="F57" s="1135" t="s">
        <v>114</v>
      </c>
      <c r="G57" s="1171" t="s">
        <v>114</v>
      </c>
      <c r="H57" s="1171" t="s">
        <v>114</v>
      </c>
      <c r="I57" s="1136" t="s">
        <v>114</v>
      </c>
      <c r="J57" s="1135" t="s">
        <v>114</v>
      </c>
      <c r="K57" s="1171" t="s">
        <v>114</v>
      </c>
      <c r="L57" s="1171" t="s">
        <v>114</v>
      </c>
      <c r="M57" s="1136" t="s">
        <v>114</v>
      </c>
      <c r="N57" s="1135" t="s">
        <v>114</v>
      </c>
      <c r="O57" s="1171" t="s">
        <v>114</v>
      </c>
      <c r="P57" s="1171" t="s">
        <v>114</v>
      </c>
      <c r="Q57" s="1136" t="s">
        <v>114</v>
      </c>
      <c r="R57" s="1135" t="s">
        <v>114</v>
      </c>
      <c r="S57" s="1171" t="s">
        <v>114</v>
      </c>
      <c r="T57" s="1171" t="s">
        <v>114</v>
      </c>
      <c r="U57" s="1171" t="s">
        <v>114</v>
      </c>
      <c r="V57" s="320"/>
    </row>
    <row r="58" spans="1:22" s="321" customFormat="1" ht="14">
      <c r="A58" s="1584" t="s">
        <v>94</v>
      </c>
      <c r="B58" s="1170" t="s">
        <v>114</v>
      </c>
      <c r="C58" s="1170" t="s">
        <v>114</v>
      </c>
      <c r="D58" s="1170" t="s">
        <v>114</v>
      </c>
      <c r="E58" s="1134" t="s">
        <v>114</v>
      </c>
      <c r="F58" s="1133" t="s">
        <v>114</v>
      </c>
      <c r="G58" s="1170" t="s">
        <v>114</v>
      </c>
      <c r="H58" s="1170" t="s">
        <v>114</v>
      </c>
      <c r="I58" s="1134" t="s">
        <v>114</v>
      </c>
      <c r="J58" s="1133" t="s">
        <v>114</v>
      </c>
      <c r="K58" s="1170" t="s">
        <v>114</v>
      </c>
      <c r="L58" s="1170" t="s">
        <v>114</v>
      </c>
      <c r="M58" s="1134" t="s">
        <v>114</v>
      </c>
      <c r="N58" s="1133" t="s">
        <v>114</v>
      </c>
      <c r="O58" s="1170" t="s">
        <v>114</v>
      </c>
      <c r="P58" s="1170" t="s">
        <v>114</v>
      </c>
      <c r="Q58" s="1134" t="s">
        <v>114</v>
      </c>
      <c r="R58" s="1133" t="s">
        <v>114</v>
      </c>
      <c r="S58" s="1170" t="s">
        <v>114</v>
      </c>
      <c r="T58" s="1170" t="s">
        <v>114</v>
      </c>
      <c r="U58" s="1170" t="s">
        <v>114</v>
      </c>
      <c r="V58" s="320"/>
    </row>
    <row r="59" spans="1:22" s="321" customFormat="1" ht="14">
      <c r="A59" s="1585" t="s">
        <v>95</v>
      </c>
      <c r="B59" s="1171" t="s">
        <v>114</v>
      </c>
      <c r="C59" s="1171" t="s">
        <v>114</v>
      </c>
      <c r="D59" s="1171" t="s">
        <v>114</v>
      </c>
      <c r="E59" s="1136" t="s">
        <v>114</v>
      </c>
      <c r="F59" s="1135" t="s">
        <v>114</v>
      </c>
      <c r="G59" s="1171" t="s">
        <v>114</v>
      </c>
      <c r="H59" s="1171" t="s">
        <v>114</v>
      </c>
      <c r="I59" s="1136" t="s">
        <v>114</v>
      </c>
      <c r="J59" s="1135" t="s">
        <v>114</v>
      </c>
      <c r="K59" s="1171" t="s">
        <v>114</v>
      </c>
      <c r="L59" s="1171" t="s">
        <v>114</v>
      </c>
      <c r="M59" s="1136" t="s">
        <v>114</v>
      </c>
      <c r="N59" s="1135" t="s">
        <v>114</v>
      </c>
      <c r="O59" s="1171" t="s">
        <v>114</v>
      </c>
      <c r="P59" s="1171" t="s">
        <v>114</v>
      </c>
      <c r="Q59" s="1136" t="s">
        <v>114</v>
      </c>
      <c r="R59" s="1135" t="s">
        <v>114</v>
      </c>
      <c r="S59" s="1171" t="s">
        <v>114</v>
      </c>
      <c r="T59" s="1171" t="s">
        <v>114</v>
      </c>
      <c r="U59" s="1171" t="s">
        <v>114</v>
      </c>
      <c r="V59" s="320"/>
    </row>
    <row r="60" spans="1:22" s="321" customFormat="1" ht="14">
      <c r="A60" s="1584" t="s">
        <v>96</v>
      </c>
      <c r="B60" s="1170" t="s">
        <v>114</v>
      </c>
      <c r="C60" s="1170" t="s">
        <v>114</v>
      </c>
      <c r="D60" s="1170" t="s">
        <v>114</v>
      </c>
      <c r="E60" s="1134" t="s">
        <v>114</v>
      </c>
      <c r="F60" s="1133" t="s">
        <v>114</v>
      </c>
      <c r="G60" s="1170" t="s">
        <v>114</v>
      </c>
      <c r="H60" s="1170" t="s">
        <v>114</v>
      </c>
      <c r="I60" s="1134" t="s">
        <v>114</v>
      </c>
      <c r="J60" s="1133" t="s">
        <v>114</v>
      </c>
      <c r="K60" s="1170" t="s">
        <v>114</v>
      </c>
      <c r="L60" s="1170" t="s">
        <v>114</v>
      </c>
      <c r="M60" s="1134" t="s">
        <v>114</v>
      </c>
      <c r="N60" s="1133" t="s">
        <v>114</v>
      </c>
      <c r="O60" s="1170" t="s">
        <v>114</v>
      </c>
      <c r="P60" s="1170" t="s">
        <v>114</v>
      </c>
      <c r="Q60" s="1134" t="s">
        <v>114</v>
      </c>
      <c r="R60" s="1133" t="s">
        <v>114</v>
      </c>
      <c r="S60" s="1170" t="s">
        <v>114</v>
      </c>
      <c r="T60" s="1170" t="s">
        <v>114</v>
      </c>
      <c r="U60" s="1170" t="s">
        <v>114</v>
      </c>
      <c r="V60" s="320"/>
    </row>
    <row r="61" spans="1:22" s="321" customFormat="1" ht="14">
      <c r="A61" s="1585" t="s">
        <v>97</v>
      </c>
      <c r="B61" s="1171" t="s">
        <v>114</v>
      </c>
      <c r="C61" s="1171" t="s">
        <v>114</v>
      </c>
      <c r="D61" s="1171" t="s">
        <v>114</v>
      </c>
      <c r="E61" s="1136" t="s">
        <v>114</v>
      </c>
      <c r="F61" s="1135" t="s">
        <v>114</v>
      </c>
      <c r="G61" s="1171" t="s">
        <v>114</v>
      </c>
      <c r="H61" s="1171" t="s">
        <v>114</v>
      </c>
      <c r="I61" s="1136" t="s">
        <v>114</v>
      </c>
      <c r="J61" s="1135" t="s">
        <v>114</v>
      </c>
      <c r="K61" s="1171" t="s">
        <v>114</v>
      </c>
      <c r="L61" s="1171" t="s">
        <v>114</v>
      </c>
      <c r="M61" s="1136" t="s">
        <v>114</v>
      </c>
      <c r="N61" s="1135" t="s">
        <v>114</v>
      </c>
      <c r="O61" s="1171" t="s">
        <v>114</v>
      </c>
      <c r="P61" s="1171" t="s">
        <v>114</v>
      </c>
      <c r="Q61" s="1136" t="s">
        <v>114</v>
      </c>
      <c r="R61" s="1135" t="s">
        <v>114</v>
      </c>
      <c r="S61" s="1171" t="s">
        <v>114</v>
      </c>
      <c r="T61" s="1171" t="s">
        <v>114</v>
      </c>
      <c r="U61" s="1171" t="s">
        <v>114</v>
      </c>
      <c r="V61" s="320"/>
    </row>
    <row r="62" spans="1:22">
      <c r="A62" s="2680" t="s">
        <v>1343</v>
      </c>
      <c r="B62" s="2681"/>
      <c r="C62" s="2681"/>
      <c r="D62" s="2681"/>
      <c r="E62" s="2681"/>
      <c r="F62" s="2681"/>
      <c r="G62" s="2681"/>
      <c r="H62" s="2681"/>
      <c r="I62" s="2681"/>
      <c r="J62" s="2681"/>
      <c r="K62" s="2681"/>
      <c r="L62" s="2681"/>
      <c r="M62" s="2681"/>
      <c r="N62" s="2681"/>
      <c r="O62" s="2681"/>
      <c r="P62" s="2681"/>
      <c r="Q62" s="2681"/>
      <c r="R62" s="2681"/>
      <c r="S62" s="2681"/>
      <c r="T62" s="2681"/>
      <c r="U62" s="2682"/>
    </row>
    <row r="64" spans="1:22">
      <c r="A64" s="2515" t="s">
        <v>1340</v>
      </c>
      <c r="B64" s="2515"/>
      <c r="C64" s="2515"/>
      <c r="D64" s="2515"/>
      <c r="E64" s="2515"/>
      <c r="F64" s="2515"/>
      <c r="G64" s="2515"/>
      <c r="H64" s="2515"/>
      <c r="I64" s="2515"/>
      <c r="J64" s="2515"/>
      <c r="K64" s="2515"/>
      <c r="L64" s="2515"/>
      <c r="M64" s="2515"/>
      <c r="N64" s="2515"/>
      <c r="O64" s="2515"/>
      <c r="P64" s="2515"/>
      <c r="Q64" s="2515"/>
      <c r="R64" s="2515"/>
      <c r="S64" s="2515"/>
      <c r="T64" s="2515"/>
      <c r="U64" s="2515"/>
    </row>
    <row r="67" spans="1:21">
      <c r="A67" s="2515" t="s">
        <v>1344</v>
      </c>
      <c r="B67" s="2515"/>
      <c r="C67" s="2515"/>
      <c r="D67" s="2515"/>
      <c r="E67" s="2515"/>
      <c r="F67" s="2515"/>
      <c r="G67" s="2515"/>
      <c r="H67" s="2515"/>
      <c r="I67" s="2515"/>
      <c r="J67" s="2515"/>
      <c r="K67" s="2515"/>
      <c r="L67" s="2515"/>
      <c r="M67" s="2515"/>
      <c r="N67" s="2515"/>
      <c r="O67" s="2515"/>
      <c r="P67" s="2515"/>
      <c r="Q67" s="2515"/>
      <c r="R67" s="2515"/>
      <c r="S67" s="2515"/>
      <c r="T67" s="2515"/>
      <c r="U67" s="2515"/>
    </row>
    <row r="68" spans="1:21" ht="13.5" thickBot="1"/>
    <row r="69" spans="1:21" ht="36.75" customHeight="1" thickTop="1" thickBot="1">
      <c r="A69" s="2741" t="s">
        <v>1331</v>
      </c>
      <c r="B69" s="2742"/>
      <c r="C69" s="2742"/>
      <c r="D69" s="2742"/>
      <c r="E69" s="2742"/>
      <c r="F69" s="2742"/>
      <c r="G69" s="2742"/>
      <c r="H69" s="2742"/>
      <c r="I69" s="2742"/>
      <c r="J69" s="2742"/>
      <c r="K69" s="2742"/>
      <c r="L69" s="2742"/>
      <c r="M69" s="2742"/>
      <c r="N69" s="2742"/>
      <c r="O69" s="2742"/>
      <c r="P69" s="2742"/>
      <c r="Q69" s="2742"/>
      <c r="R69" s="2742"/>
      <c r="S69" s="2742"/>
      <c r="T69" s="2742"/>
      <c r="U69" s="2743"/>
    </row>
    <row r="70" spans="1:21" ht="13.5" thickTop="1"/>
    <row r="71" spans="1:21" ht="18" customHeight="1">
      <c r="A71" s="2650" t="s">
        <v>252</v>
      </c>
      <c r="B71" s="2490" t="s">
        <v>1333</v>
      </c>
      <c r="C71" s="2491"/>
      <c r="D71" s="2491"/>
      <c r="E71" s="2491"/>
      <c r="F71" s="2491"/>
      <c r="G71" s="2491"/>
      <c r="H71" s="2491"/>
      <c r="I71" s="2491"/>
      <c r="J71" s="2491"/>
      <c r="K71" s="2491"/>
      <c r="L71" s="2491"/>
      <c r="M71" s="2491"/>
      <c r="N71" s="2491"/>
      <c r="O71" s="2491"/>
      <c r="P71" s="2491"/>
      <c r="Q71" s="2491"/>
      <c r="R71" s="2491"/>
      <c r="S71" s="2491"/>
      <c r="T71" s="2491"/>
      <c r="U71" s="2492"/>
    </row>
    <row r="72" spans="1:21" ht="18" customHeight="1">
      <c r="A72" s="2651"/>
      <c r="B72" s="2733" t="s">
        <v>1334</v>
      </c>
      <c r="C72" s="2734"/>
      <c r="D72" s="2734"/>
      <c r="E72" s="2735"/>
      <c r="F72" s="2736" t="s">
        <v>1335</v>
      </c>
      <c r="G72" s="2737"/>
      <c r="H72" s="2737"/>
      <c r="I72" s="2738"/>
      <c r="J72" s="2736" t="s">
        <v>1336</v>
      </c>
      <c r="K72" s="2737"/>
      <c r="L72" s="2737"/>
      <c r="M72" s="2738"/>
      <c r="N72" s="2736" t="s">
        <v>1337</v>
      </c>
      <c r="O72" s="2737"/>
      <c r="P72" s="2737"/>
      <c r="Q72" s="2738"/>
      <c r="R72" s="2739" t="s">
        <v>1338</v>
      </c>
      <c r="S72" s="2740"/>
      <c r="T72" s="2740"/>
      <c r="U72" s="2740"/>
    </row>
    <row r="73" spans="1:21" s="405" customFormat="1" ht="23">
      <c r="A73" s="2652"/>
      <c r="B73" s="1031" t="s">
        <v>661</v>
      </c>
      <c r="C73" s="1032" t="s">
        <v>86</v>
      </c>
      <c r="D73" s="1032" t="s">
        <v>662</v>
      </c>
      <c r="E73" s="1033" t="s">
        <v>663</v>
      </c>
      <c r="F73" s="1031" t="s">
        <v>661</v>
      </c>
      <c r="G73" s="1032" t="s">
        <v>86</v>
      </c>
      <c r="H73" s="1032" t="s">
        <v>662</v>
      </c>
      <c r="I73" s="1034" t="s">
        <v>663</v>
      </c>
      <c r="J73" s="1031" t="s">
        <v>661</v>
      </c>
      <c r="K73" s="1032" t="s">
        <v>86</v>
      </c>
      <c r="L73" s="1032" t="s">
        <v>662</v>
      </c>
      <c r="M73" s="1033" t="s">
        <v>663</v>
      </c>
      <c r="N73" s="1031" t="s">
        <v>661</v>
      </c>
      <c r="O73" s="1032" t="s">
        <v>86</v>
      </c>
      <c r="P73" s="1032" t="s">
        <v>662</v>
      </c>
      <c r="Q73" s="1034" t="s">
        <v>663</v>
      </c>
      <c r="R73" s="1031" t="s">
        <v>661</v>
      </c>
      <c r="S73" s="1032" t="s">
        <v>86</v>
      </c>
      <c r="T73" s="1032" t="s">
        <v>662</v>
      </c>
      <c r="U73" s="1034" t="s">
        <v>663</v>
      </c>
    </row>
    <row r="74" spans="1:21" s="321" customFormat="1">
      <c r="A74" s="1586" t="s">
        <v>89</v>
      </c>
      <c r="B74" s="130" t="s">
        <v>114</v>
      </c>
      <c r="C74" s="1587" t="s">
        <v>114</v>
      </c>
      <c r="D74" s="1587" t="s">
        <v>114</v>
      </c>
      <c r="E74" s="131" t="s">
        <v>114</v>
      </c>
      <c r="F74" s="130" t="s">
        <v>114</v>
      </c>
      <c r="G74" s="1588" t="s">
        <v>114</v>
      </c>
      <c r="H74" s="1588" t="s">
        <v>114</v>
      </c>
      <c r="I74" s="1589" t="s">
        <v>114</v>
      </c>
      <c r="J74" s="130" t="s">
        <v>114</v>
      </c>
      <c r="K74" s="1588" t="s">
        <v>114</v>
      </c>
      <c r="L74" s="1588" t="s">
        <v>114</v>
      </c>
      <c r="M74" s="1589" t="s">
        <v>114</v>
      </c>
      <c r="N74" s="130" t="s">
        <v>114</v>
      </c>
      <c r="O74" s="1588" t="s">
        <v>114</v>
      </c>
      <c r="P74" s="1588" t="s">
        <v>114</v>
      </c>
      <c r="Q74" s="1589" t="s">
        <v>114</v>
      </c>
      <c r="R74" s="1590">
        <v>3300</v>
      </c>
      <c r="S74" s="1588">
        <v>0.872</v>
      </c>
      <c r="T74" s="1588">
        <v>0.79100000000000004</v>
      </c>
      <c r="U74" s="1588">
        <v>0.92500000000000004</v>
      </c>
    </row>
    <row r="75" spans="1:21" s="321" customFormat="1">
      <c r="A75" s="1591" t="s">
        <v>85</v>
      </c>
      <c r="B75" s="137">
        <v>500</v>
      </c>
      <c r="C75" s="1592">
        <v>9.1999999999999998E-2</v>
      </c>
      <c r="D75" s="1592">
        <v>5.0999999999999997E-2</v>
      </c>
      <c r="E75" s="1593">
        <v>0.158</v>
      </c>
      <c r="F75" s="137" t="s">
        <v>114</v>
      </c>
      <c r="G75" s="1592" t="s">
        <v>114</v>
      </c>
      <c r="H75" s="1592" t="s">
        <v>114</v>
      </c>
      <c r="I75" s="1593" t="s">
        <v>114</v>
      </c>
      <c r="J75" s="137">
        <v>500</v>
      </c>
      <c r="K75" s="1592">
        <v>9.5000000000000001E-2</v>
      </c>
      <c r="L75" s="1592">
        <v>5.8000000000000003E-2</v>
      </c>
      <c r="M75" s="1593">
        <v>0.152</v>
      </c>
      <c r="N75" s="137" t="s">
        <v>114</v>
      </c>
      <c r="O75" s="1592" t="s">
        <v>114</v>
      </c>
      <c r="P75" s="1592" t="s">
        <v>114</v>
      </c>
      <c r="Q75" s="1593" t="s">
        <v>114</v>
      </c>
      <c r="R75" s="1594">
        <v>3700</v>
      </c>
      <c r="S75" s="1592">
        <v>0.72399999999999998</v>
      </c>
      <c r="T75" s="1592">
        <v>0.64600000000000002</v>
      </c>
      <c r="U75" s="1592">
        <v>0.79100000000000004</v>
      </c>
    </row>
    <row r="76" spans="1:21" s="321" customFormat="1">
      <c r="A76" s="1595" t="s">
        <v>90</v>
      </c>
      <c r="B76" s="130" t="s">
        <v>114</v>
      </c>
      <c r="C76" s="1587" t="s">
        <v>114</v>
      </c>
      <c r="D76" s="1587" t="s">
        <v>114</v>
      </c>
      <c r="E76" s="131" t="s">
        <v>114</v>
      </c>
      <c r="F76" s="130" t="s">
        <v>114</v>
      </c>
      <c r="G76" s="1588" t="s">
        <v>114</v>
      </c>
      <c r="H76" s="1588" t="s">
        <v>114</v>
      </c>
      <c r="I76" s="1589" t="s">
        <v>114</v>
      </c>
      <c r="J76" s="130" t="s">
        <v>114</v>
      </c>
      <c r="K76" s="1588" t="s">
        <v>114</v>
      </c>
      <c r="L76" s="1588" t="s">
        <v>114</v>
      </c>
      <c r="M76" s="1589" t="s">
        <v>114</v>
      </c>
      <c r="N76" s="130">
        <v>0</v>
      </c>
      <c r="O76" s="1588" t="s">
        <v>723</v>
      </c>
      <c r="P76" s="1588" t="s">
        <v>723</v>
      </c>
      <c r="Q76" s="1589" t="s">
        <v>723</v>
      </c>
      <c r="R76" s="130" t="s">
        <v>114</v>
      </c>
      <c r="S76" s="1588" t="s">
        <v>114</v>
      </c>
      <c r="T76" s="1588" t="s">
        <v>114</v>
      </c>
      <c r="U76" s="1588" t="s">
        <v>114</v>
      </c>
    </row>
    <row r="77" spans="1:21" s="321" customFormat="1">
      <c r="A77" s="1591" t="s">
        <v>91</v>
      </c>
      <c r="B77" s="137" t="s">
        <v>114</v>
      </c>
      <c r="C77" s="1596" t="s">
        <v>114</v>
      </c>
      <c r="D77" s="1596" t="s">
        <v>114</v>
      </c>
      <c r="E77" s="138" t="s">
        <v>114</v>
      </c>
      <c r="F77" s="137" t="s">
        <v>114</v>
      </c>
      <c r="G77" s="1592" t="s">
        <v>114</v>
      </c>
      <c r="H77" s="1592" t="s">
        <v>114</v>
      </c>
      <c r="I77" s="1593" t="s">
        <v>114</v>
      </c>
      <c r="J77" s="137">
        <v>300</v>
      </c>
      <c r="K77" s="1592">
        <v>9.9000000000000005E-2</v>
      </c>
      <c r="L77" s="1592">
        <v>5.6000000000000001E-2</v>
      </c>
      <c r="M77" s="1593">
        <v>0.16700000000000001</v>
      </c>
      <c r="N77" s="137" t="s">
        <v>114</v>
      </c>
      <c r="O77" s="1592" t="s">
        <v>114</v>
      </c>
      <c r="P77" s="1592" t="s">
        <v>114</v>
      </c>
      <c r="Q77" s="1593" t="s">
        <v>114</v>
      </c>
      <c r="R77" s="1594">
        <v>2200</v>
      </c>
      <c r="S77" s="1592">
        <v>0.78100000000000003</v>
      </c>
      <c r="T77" s="1592">
        <v>0.68500000000000005</v>
      </c>
      <c r="U77" s="1592">
        <v>0.85499999999999998</v>
      </c>
    </row>
    <row r="78" spans="1:21" s="321" customFormat="1">
      <c r="A78" s="1595" t="s">
        <v>92</v>
      </c>
      <c r="B78" s="130" t="s">
        <v>114</v>
      </c>
      <c r="C78" s="1587" t="s">
        <v>114</v>
      </c>
      <c r="D78" s="1587" t="s">
        <v>114</v>
      </c>
      <c r="E78" s="131" t="s">
        <v>114</v>
      </c>
      <c r="F78" s="130" t="s">
        <v>114</v>
      </c>
      <c r="G78" s="1588" t="s">
        <v>114</v>
      </c>
      <c r="H78" s="1588" t="s">
        <v>114</v>
      </c>
      <c r="I78" s="1589" t="s">
        <v>114</v>
      </c>
      <c r="J78" s="130" t="s">
        <v>114</v>
      </c>
      <c r="K78" s="1588" t="s">
        <v>114</v>
      </c>
      <c r="L78" s="1588" t="s">
        <v>114</v>
      </c>
      <c r="M78" s="1589" t="s">
        <v>114</v>
      </c>
      <c r="N78" s="130" t="s">
        <v>114</v>
      </c>
      <c r="O78" s="1588" t="s">
        <v>114</v>
      </c>
      <c r="P78" s="1588" t="s">
        <v>114</v>
      </c>
      <c r="Q78" s="1589" t="s">
        <v>114</v>
      </c>
      <c r="R78" s="130" t="s">
        <v>114</v>
      </c>
      <c r="S78" s="1588" t="s">
        <v>114</v>
      </c>
      <c r="T78" s="1588" t="s">
        <v>114</v>
      </c>
      <c r="U78" s="1588" t="s">
        <v>114</v>
      </c>
    </row>
    <row r="79" spans="1:21" s="321" customFormat="1">
      <c r="A79" s="1591" t="s">
        <v>93</v>
      </c>
      <c r="B79" s="137" t="s">
        <v>114</v>
      </c>
      <c r="C79" s="1596" t="s">
        <v>114</v>
      </c>
      <c r="D79" s="1596" t="s">
        <v>114</v>
      </c>
      <c r="E79" s="138" t="s">
        <v>114</v>
      </c>
      <c r="F79" s="137" t="s">
        <v>114</v>
      </c>
      <c r="G79" s="1592" t="s">
        <v>114</v>
      </c>
      <c r="H79" s="1592" t="s">
        <v>114</v>
      </c>
      <c r="I79" s="1593" t="s">
        <v>114</v>
      </c>
      <c r="J79" s="137" t="s">
        <v>114</v>
      </c>
      <c r="K79" s="1592" t="s">
        <v>114</v>
      </c>
      <c r="L79" s="1592" t="s">
        <v>114</v>
      </c>
      <c r="M79" s="1593" t="s">
        <v>114</v>
      </c>
      <c r="N79" s="137" t="s">
        <v>114</v>
      </c>
      <c r="O79" s="1592" t="s">
        <v>114</v>
      </c>
      <c r="P79" s="1592" t="s">
        <v>114</v>
      </c>
      <c r="Q79" s="1593" t="s">
        <v>114</v>
      </c>
      <c r="R79" s="137" t="s">
        <v>114</v>
      </c>
      <c r="S79" s="1592" t="s">
        <v>114</v>
      </c>
      <c r="T79" s="1592" t="s">
        <v>114</v>
      </c>
      <c r="U79" s="1592" t="s">
        <v>114</v>
      </c>
    </row>
    <row r="80" spans="1:21" s="321" customFormat="1">
      <c r="A80" s="1595" t="s">
        <v>94</v>
      </c>
      <c r="B80" s="130" t="s">
        <v>114</v>
      </c>
      <c r="C80" s="1587" t="s">
        <v>114</v>
      </c>
      <c r="D80" s="1587" t="s">
        <v>114</v>
      </c>
      <c r="E80" s="131" t="s">
        <v>114</v>
      </c>
      <c r="F80" s="130" t="s">
        <v>114</v>
      </c>
      <c r="G80" s="1588" t="s">
        <v>114</v>
      </c>
      <c r="H80" s="1588" t="s">
        <v>114</v>
      </c>
      <c r="I80" s="1589" t="s">
        <v>114</v>
      </c>
      <c r="J80" s="130" t="s">
        <v>114</v>
      </c>
      <c r="K80" s="1588" t="s">
        <v>114</v>
      </c>
      <c r="L80" s="1588" t="s">
        <v>114</v>
      </c>
      <c r="M80" s="1589" t="s">
        <v>114</v>
      </c>
      <c r="N80" s="130" t="s">
        <v>114</v>
      </c>
      <c r="O80" s="1588" t="s">
        <v>114</v>
      </c>
      <c r="P80" s="1588" t="s">
        <v>114</v>
      </c>
      <c r="Q80" s="1589" t="s">
        <v>114</v>
      </c>
      <c r="R80" s="130" t="s">
        <v>114</v>
      </c>
      <c r="S80" s="1588" t="s">
        <v>114</v>
      </c>
      <c r="T80" s="1588" t="s">
        <v>114</v>
      </c>
      <c r="U80" s="1588" t="s">
        <v>114</v>
      </c>
    </row>
    <row r="81" spans="1:21" s="321" customFormat="1">
      <c r="A81" s="1591" t="s">
        <v>95</v>
      </c>
      <c r="B81" s="137" t="s">
        <v>114</v>
      </c>
      <c r="C81" s="1592" t="s">
        <v>114</v>
      </c>
      <c r="D81" s="1592" t="s">
        <v>114</v>
      </c>
      <c r="E81" s="1593" t="s">
        <v>114</v>
      </c>
      <c r="F81" s="137" t="s">
        <v>114</v>
      </c>
      <c r="G81" s="1592" t="s">
        <v>114</v>
      </c>
      <c r="H81" s="1592" t="s">
        <v>114</v>
      </c>
      <c r="I81" s="1593" t="s">
        <v>114</v>
      </c>
      <c r="J81" s="137" t="s">
        <v>114</v>
      </c>
      <c r="K81" s="1592" t="s">
        <v>114</v>
      </c>
      <c r="L81" s="1592" t="s">
        <v>114</v>
      </c>
      <c r="M81" s="1593" t="s">
        <v>114</v>
      </c>
      <c r="N81" s="137" t="s">
        <v>114</v>
      </c>
      <c r="O81" s="1592" t="s">
        <v>114</v>
      </c>
      <c r="P81" s="1592" t="s">
        <v>114</v>
      </c>
      <c r="Q81" s="1593" t="s">
        <v>114</v>
      </c>
      <c r="R81" s="137" t="s">
        <v>114</v>
      </c>
      <c r="S81" s="1596" t="s">
        <v>114</v>
      </c>
      <c r="T81" s="1596" t="s">
        <v>114</v>
      </c>
      <c r="U81" s="1596" t="s">
        <v>114</v>
      </c>
    </row>
    <row r="82" spans="1:21" s="321" customFormat="1">
      <c r="A82" s="1595" t="s">
        <v>96</v>
      </c>
      <c r="B82" s="130" t="s">
        <v>114</v>
      </c>
      <c r="C82" s="1588" t="s">
        <v>114</v>
      </c>
      <c r="D82" s="1588" t="s">
        <v>114</v>
      </c>
      <c r="E82" s="1589" t="s">
        <v>114</v>
      </c>
      <c r="F82" s="130">
        <v>0</v>
      </c>
      <c r="G82" s="1588" t="s">
        <v>723</v>
      </c>
      <c r="H82" s="1588" t="s">
        <v>723</v>
      </c>
      <c r="I82" s="1589" t="s">
        <v>723</v>
      </c>
      <c r="J82" s="130" t="s">
        <v>114</v>
      </c>
      <c r="K82" s="1588" t="s">
        <v>114</v>
      </c>
      <c r="L82" s="1588" t="s">
        <v>114</v>
      </c>
      <c r="M82" s="1589" t="s">
        <v>114</v>
      </c>
      <c r="N82" s="130" t="s">
        <v>114</v>
      </c>
      <c r="O82" s="1588" t="s">
        <v>114</v>
      </c>
      <c r="P82" s="1588" t="s">
        <v>114</v>
      </c>
      <c r="Q82" s="1589" t="s">
        <v>114</v>
      </c>
      <c r="R82" s="130" t="s">
        <v>114</v>
      </c>
      <c r="S82" s="1587" t="s">
        <v>114</v>
      </c>
      <c r="T82" s="1587" t="s">
        <v>114</v>
      </c>
      <c r="U82" s="1587" t="s">
        <v>114</v>
      </c>
    </row>
    <row r="83" spans="1:21" s="321" customFormat="1">
      <c r="A83" s="1597" t="s">
        <v>97</v>
      </c>
      <c r="B83" s="137" t="s">
        <v>114</v>
      </c>
      <c r="C83" s="1592" t="s">
        <v>114</v>
      </c>
      <c r="D83" s="1592" t="s">
        <v>114</v>
      </c>
      <c r="E83" s="1593" t="s">
        <v>114</v>
      </c>
      <c r="F83" s="137" t="s">
        <v>114</v>
      </c>
      <c r="G83" s="1592" t="s">
        <v>114</v>
      </c>
      <c r="H83" s="1592" t="s">
        <v>114</v>
      </c>
      <c r="I83" s="1593" t="s">
        <v>114</v>
      </c>
      <c r="J83" s="137" t="s">
        <v>114</v>
      </c>
      <c r="K83" s="1592" t="s">
        <v>114</v>
      </c>
      <c r="L83" s="1592" t="s">
        <v>114</v>
      </c>
      <c r="M83" s="1593" t="s">
        <v>114</v>
      </c>
      <c r="N83" s="137" t="s">
        <v>114</v>
      </c>
      <c r="O83" s="1592" t="s">
        <v>114</v>
      </c>
      <c r="P83" s="1592" t="s">
        <v>114</v>
      </c>
      <c r="Q83" s="1593" t="s">
        <v>114</v>
      </c>
      <c r="R83" s="137" t="s">
        <v>114</v>
      </c>
      <c r="S83" s="1596" t="s">
        <v>114</v>
      </c>
      <c r="T83" s="1596" t="s">
        <v>114</v>
      </c>
      <c r="U83" s="1596" t="s">
        <v>114</v>
      </c>
    </row>
    <row r="84" spans="1:21" ht="28.5" customHeight="1">
      <c r="A84" s="2680" t="s">
        <v>1345</v>
      </c>
      <c r="B84" s="2681"/>
      <c r="C84" s="2681"/>
      <c r="D84" s="2681"/>
      <c r="E84" s="2681"/>
      <c r="F84" s="2681"/>
      <c r="G84" s="2681"/>
      <c r="H84" s="2681"/>
      <c r="I84" s="2681"/>
      <c r="J84" s="2681"/>
      <c r="K84" s="2681"/>
      <c r="L84" s="2681"/>
      <c r="M84" s="2681"/>
      <c r="N84" s="2681"/>
      <c r="O84" s="2681"/>
      <c r="P84" s="2681"/>
      <c r="Q84" s="2681"/>
      <c r="R84" s="2681"/>
      <c r="S84" s="2681"/>
      <c r="T84" s="2681"/>
      <c r="U84" s="2682"/>
    </row>
    <row r="86" spans="1:21">
      <c r="A86" s="2515" t="s">
        <v>1340</v>
      </c>
      <c r="B86" s="2515"/>
      <c r="C86" s="2515"/>
      <c r="D86" s="2515"/>
      <c r="E86" s="2515"/>
      <c r="F86" s="2515"/>
      <c r="G86" s="2515"/>
      <c r="H86" s="2515"/>
      <c r="I86" s="2515"/>
      <c r="J86" s="2515"/>
      <c r="K86" s="2515"/>
      <c r="L86" s="2515"/>
      <c r="M86" s="2515"/>
      <c r="N86" s="2515"/>
      <c r="O86" s="2515"/>
      <c r="P86" s="2515"/>
      <c r="Q86" s="2515"/>
      <c r="R86" s="2515"/>
      <c r="S86" s="2515"/>
      <c r="T86" s="2515"/>
      <c r="U86" s="2515"/>
    </row>
    <row r="89" spans="1:21">
      <c r="A89" s="2515" t="s">
        <v>1346</v>
      </c>
      <c r="B89" s="2515"/>
      <c r="C89" s="2515"/>
      <c r="D89" s="2515"/>
      <c r="E89" s="2515"/>
      <c r="F89" s="2515"/>
      <c r="G89" s="2515"/>
      <c r="H89" s="2515"/>
      <c r="I89" s="2515"/>
      <c r="J89" s="2515"/>
      <c r="K89" s="2515"/>
      <c r="L89" s="2515"/>
      <c r="M89" s="2515"/>
      <c r="N89" s="2515"/>
      <c r="O89" s="2515"/>
      <c r="P89" s="2515"/>
      <c r="Q89" s="2515"/>
      <c r="R89" s="2515"/>
      <c r="S89" s="2515"/>
      <c r="T89" s="2515"/>
      <c r="U89" s="2515"/>
    </row>
    <row r="90" spans="1:21" ht="13.5" thickBot="1"/>
    <row r="91" spans="1:21" ht="36.75" customHeight="1" thickTop="1" thickBot="1">
      <c r="A91" s="2741" t="s">
        <v>1331</v>
      </c>
      <c r="B91" s="2742"/>
      <c r="C91" s="2742"/>
      <c r="D91" s="2742"/>
      <c r="E91" s="2742"/>
      <c r="F91" s="2742"/>
      <c r="G91" s="2742"/>
      <c r="H91" s="2742"/>
      <c r="I91" s="2742"/>
      <c r="J91" s="2742"/>
      <c r="K91" s="2742"/>
      <c r="L91" s="2742"/>
      <c r="M91" s="2742"/>
      <c r="N91" s="2742"/>
      <c r="O91" s="2742"/>
      <c r="P91" s="2742"/>
      <c r="Q91" s="2742"/>
      <c r="R91" s="2742"/>
      <c r="S91" s="2742"/>
      <c r="T91" s="2742"/>
      <c r="U91" s="2743"/>
    </row>
    <row r="92" spans="1:21" ht="13.5" thickTop="1"/>
    <row r="93" spans="1:21" ht="18" customHeight="1">
      <c r="A93" s="2650" t="s">
        <v>252</v>
      </c>
      <c r="B93" s="2490" t="s">
        <v>1333</v>
      </c>
      <c r="C93" s="2491"/>
      <c r="D93" s="2491"/>
      <c r="E93" s="2491"/>
      <c r="F93" s="2491"/>
      <c r="G93" s="2491"/>
      <c r="H93" s="2491"/>
      <c r="I93" s="2491"/>
      <c r="J93" s="2491"/>
      <c r="K93" s="2491"/>
      <c r="L93" s="2491"/>
      <c r="M93" s="2491"/>
      <c r="N93" s="2491"/>
      <c r="O93" s="2491"/>
      <c r="P93" s="2491"/>
      <c r="Q93" s="2491"/>
      <c r="R93" s="2491"/>
      <c r="S93" s="2491"/>
      <c r="T93" s="2491"/>
      <c r="U93" s="2492"/>
    </row>
    <row r="94" spans="1:21" ht="18" customHeight="1">
      <c r="A94" s="2651"/>
      <c r="B94" s="2733" t="s">
        <v>1334</v>
      </c>
      <c r="C94" s="2734"/>
      <c r="D94" s="2734"/>
      <c r="E94" s="2735"/>
      <c r="F94" s="2736" t="s">
        <v>1335</v>
      </c>
      <c r="G94" s="2737"/>
      <c r="H94" s="2737"/>
      <c r="I94" s="2738"/>
      <c r="J94" s="2736" t="s">
        <v>1336</v>
      </c>
      <c r="K94" s="2737"/>
      <c r="L94" s="2737"/>
      <c r="M94" s="2738"/>
      <c r="N94" s="2736" t="s">
        <v>1337</v>
      </c>
      <c r="O94" s="2737"/>
      <c r="P94" s="2737"/>
      <c r="Q94" s="2738"/>
      <c r="R94" s="2739" t="s">
        <v>1338</v>
      </c>
      <c r="S94" s="2740"/>
      <c r="T94" s="2740"/>
      <c r="U94" s="2740"/>
    </row>
    <row r="95" spans="1:21" s="405" customFormat="1" ht="23">
      <c r="A95" s="2652"/>
      <c r="B95" s="1031" t="s">
        <v>661</v>
      </c>
      <c r="C95" s="1032" t="s">
        <v>86</v>
      </c>
      <c r="D95" s="1032" t="s">
        <v>662</v>
      </c>
      <c r="E95" s="1033" t="s">
        <v>663</v>
      </c>
      <c r="F95" s="1031" t="s">
        <v>661</v>
      </c>
      <c r="G95" s="1032" t="s">
        <v>86</v>
      </c>
      <c r="H95" s="1032" t="s">
        <v>662</v>
      </c>
      <c r="I95" s="1034" t="s">
        <v>663</v>
      </c>
      <c r="J95" s="1031" t="s">
        <v>661</v>
      </c>
      <c r="K95" s="1032" t="s">
        <v>86</v>
      </c>
      <c r="L95" s="1032" t="s">
        <v>662</v>
      </c>
      <c r="M95" s="1033" t="s">
        <v>663</v>
      </c>
      <c r="N95" s="1031" t="s">
        <v>661</v>
      </c>
      <c r="O95" s="1032" t="s">
        <v>86</v>
      </c>
      <c r="P95" s="1032" t="s">
        <v>662</v>
      </c>
      <c r="Q95" s="1034" t="s">
        <v>663</v>
      </c>
      <c r="R95" s="1031" t="s">
        <v>661</v>
      </c>
      <c r="S95" s="1032" t="s">
        <v>86</v>
      </c>
      <c r="T95" s="1032" t="s">
        <v>662</v>
      </c>
      <c r="U95" s="1034" t="s">
        <v>663</v>
      </c>
    </row>
    <row r="96" spans="1:21">
      <c r="A96" s="1598" t="s">
        <v>89</v>
      </c>
      <c r="B96" s="1599" t="s">
        <v>114</v>
      </c>
      <c r="C96" s="307" t="s">
        <v>114</v>
      </c>
      <c r="D96" s="307" t="s">
        <v>114</v>
      </c>
      <c r="E96" s="1600" t="s">
        <v>114</v>
      </c>
      <c r="F96" s="1599" t="s">
        <v>114</v>
      </c>
      <c r="G96" s="1284" t="s">
        <v>114</v>
      </c>
      <c r="H96" s="1284" t="s">
        <v>114</v>
      </c>
      <c r="I96" s="1601" t="s">
        <v>114</v>
      </c>
      <c r="J96" s="1599" t="s">
        <v>114</v>
      </c>
      <c r="K96" s="1284" t="s">
        <v>114</v>
      </c>
      <c r="L96" s="1284" t="s">
        <v>114</v>
      </c>
      <c r="M96" s="1601" t="s">
        <v>114</v>
      </c>
      <c r="N96" s="1599" t="s">
        <v>114</v>
      </c>
      <c r="O96" s="1284" t="s">
        <v>114</v>
      </c>
      <c r="P96" s="1284" t="s">
        <v>114</v>
      </c>
      <c r="Q96" s="1601" t="s">
        <v>114</v>
      </c>
      <c r="R96" s="1602">
        <v>3900</v>
      </c>
      <c r="S96" s="1284">
        <v>0.88</v>
      </c>
      <c r="T96" s="1284">
        <v>0.81699999999999995</v>
      </c>
      <c r="U96" s="1284">
        <v>0.92300000000000004</v>
      </c>
    </row>
    <row r="97" spans="1:21">
      <c r="A97" s="1603" t="s">
        <v>85</v>
      </c>
      <c r="B97" s="1604">
        <v>300</v>
      </c>
      <c r="C97" s="1605">
        <v>7.4999999999999997E-2</v>
      </c>
      <c r="D97" s="1605">
        <v>4.3999999999999997E-2</v>
      </c>
      <c r="E97" s="1606">
        <v>0.124</v>
      </c>
      <c r="F97" s="1604" t="s">
        <v>114</v>
      </c>
      <c r="G97" s="1605" t="s">
        <v>114</v>
      </c>
      <c r="H97" s="1605" t="s">
        <v>114</v>
      </c>
      <c r="I97" s="1606" t="s">
        <v>114</v>
      </c>
      <c r="J97" s="1604">
        <v>800</v>
      </c>
      <c r="K97" s="1605">
        <v>0.17399999999999999</v>
      </c>
      <c r="L97" s="1605">
        <v>0.125</v>
      </c>
      <c r="M97" s="1606">
        <v>0.23699999999999999</v>
      </c>
      <c r="N97" s="1604" t="s">
        <v>114</v>
      </c>
      <c r="O97" s="1605" t="s">
        <v>114</v>
      </c>
      <c r="P97" s="1605" t="s">
        <v>114</v>
      </c>
      <c r="Q97" s="1606" t="s">
        <v>114</v>
      </c>
      <c r="R97" s="1607">
        <v>3200</v>
      </c>
      <c r="S97" s="1605">
        <v>0.70199999999999996</v>
      </c>
      <c r="T97" s="1605">
        <v>0.63200000000000001</v>
      </c>
      <c r="U97" s="1605">
        <v>0.76300000000000001</v>
      </c>
    </row>
    <row r="98" spans="1:21">
      <c r="A98" s="1598" t="s">
        <v>90</v>
      </c>
      <c r="B98" s="1599" t="s">
        <v>114</v>
      </c>
      <c r="C98" s="1284" t="s">
        <v>114</v>
      </c>
      <c r="D98" s="1284" t="s">
        <v>114</v>
      </c>
      <c r="E98" s="1601" t="s">
        <v>114</v>
      </c>
      <c r="F98" s="1599" t="s">
        <v>114</v>
      </c>
      <c r="G98" s="1284" t="s">
        <v>114</v>
      </c>
      <c r="H98" s="1284" t="s">
        <v>114</v>
      </c>
      <c r="I98" s="1601" t="s">
        <v>114</v>
      </c>
      <c r="J98" s="1599" t="s">
        <v>114</v>
      </c>
      <c r="K98" s="1284" t="s">
        <v>114</v>
      </c>
      <c r="L98" s="1284" t="s">
        <v>114</v>
      </c>
      <c r="M98" s="1601" t="s">
        <v>114</v>
      </c>
      <c r="N98" s="1599" t="s">
        <v>114</v>
      </c>
      <c r="O98" s="1284" t="s">
        <v>114</v>
      </c>
      <c r="P98" s="1284" t="s">
        <v>114</v>
      </c>
      <c r="Q98" s="1601" t="s">
        <v>114</v>
      </c>
      <c r="R98" s="1599">
        <v>700</v>
      </c>
      <c r="S98" s="1284">
        <v>0.72899999999999998</v>
      </c>
      <c r="T98" s="1284">
        <v>0.55100000000000005</v>
      </c>
      <c r="U98" s="1284">
        <v>0.85499999999999998</v>
      </c>
    </row>
    <row r="99" spans="1:21">
      <c r="A99" s="1603" t="s">
        <v>91</v>
      </c>
      <c r="B99" s="1604" t="s">
        <v>114</v>
      </c>
      <c r="C99" s="1605" t="s">
        <v>114</v>
      </c>
      <c r="D99" s="1605" t="s">
        <v>114</v>
      </c>
      <c r="E99" s="1606" t="s">
        <v>114</v>
      </c>
      <c r="F99" s="1604" t="s">
        <v>114</v>
      </c>
      <c r="G99" s="1605" t="s">
        <v>114</v>
      </c>
      <c r="H99" s="1605" t="s">
        <v>114</v>
      </c>
      <c r="I99" s="1606" t="s">
        <v>114</v>
      </c>
      <c r="J99" s="1604">
        <v>400</v>
      </c>
      <c r="K99" s="1605">
        <v>0.13700000000000001</v>
      </c>
      <c r="L99" s="1605">
        <v>8.7999999999999995E-2</v>
      </c>
      <c r="M99" s="1606">
        <v>0.20599999999999999</v>
      </c>
      <c r="N99" s="1604" t="s">
        <v>114</v>
      </c>
      <c r="O99" s="1605" t="s">
        <v>114</v>
      </c>
      <c r="P99" s="1605" t="s">
        <v>114</v>
      </c>
      <c r="Q99" s="1606" t="s">
        <v>114</v>
      </c>
      <c r="R99" s="1607">
        <v>2400</v>
      </c>
      <c r="S99" s="1605">
        <v>0.77600000000000002</v>
      </c>
      <c r="T99" s="1605">
        <v>0.69699999999999995</v>
      </c>
      <c r="U99" s="1605">
        <v>0.84</v>
      </c>
    </row>
    <row r="100" spans="1:21">
      <c r="A100" s="1598" t="s">
        <v>92</v>
      </c>
      <c r="B100" s="1599" t="s">
        <v>114</v>
      </c>
      <c r="C100" s="1284" t="s">
        <v>114</v>
      </c>
      <c r="D100" s="1284" t="s">
        <v>114</v>
      </c>
      <c r="E100" s="1601" t="s">
        <v>114</v>
      </c>
      <c r="F100" s="1599" t="s">
        <v>114</v>
      </c>
      <c r="G100" s="1284" t="s">
        <v>114</v>
      </c>
      <c r="H100" s="1284" t="s">
        <v>114</v>
      </c>
      <c r="I100" s="1601" t="s">
        <v>114</v>
      </c>
      <c r="J100" s="1599" t="s">
        <v>114</v>
      </c>
      <c r="K100" s="1284" t="s">
        <v>114</v>
      </c>
      <c r="L100" s="1284" t="s">
        <v>114</v>
      </c>
      <c r="M100" s="1601" t="s">
        <v>114</v>
      </c>
      <c r="N100" s="1599" t="s">
        <v>114</v>
      </c>
      <c r="O100" s="1284" t="s">
        <v>114</v>
      </c>
      <c r="P100" s="1284" t="s">
        <v>114</v>
      </c>
      <c r="Q100" s="1601" t="s">
        <v>114</v>
      </c>
      <c r="R100" s="1599" t="s">
        <v>114</v>
      </c>
      <c r="S100" s="1284" t="s">
        <v>114</v>
      </c>
      <c r="T100" s="1284" t="s">
        <v>114</v>
      </c>
      <c r="U100" s="1284" t="s">
        <v>114</v>
      </c>
    </row>
    <row r="101" spans="1:21">
      <c r="A101" s="1603" t="s">
        <v>93</v>
      </c>
      <c r="B101" s="1604">
        <v>0</v>
      </c>
      <c r="C101" s="1605">
        <v>0</v>
      </c>
      <c r="D101" s="1605" t="s">
        <v>723</v>
      </c>
      <c r="E101" s="1606" t="s">
        <v>723</v>
      </c>
      <c r="F101" s="1604">
        <v>0</v>
      </c>
      <c r="G101" s="1605">
        <v>0</v>
      </c>
      <c r="H101" s="1605" t="s">
        <v>723</v>
      </c>
      <c r="I101" s="1606" t="s">
        <v>723</v>
      </c>
      <c r="J101" s="1604" t="s">
        <v>114</v>
      </c>
      <c r="K101" s="1605" t="s">
        <v>114</v>
      </c>
      <c r="L101" s="1605" t="s">
        <v>114</v>
      </c>
      <c r="M101" s="1606" t="s">
        <v>114</v>
      </c>
      <c r="N101" s="1604" t="s">
        <v>114</v>
      </c>
      <c r="O101" s="1605" t="s">
        <v>114</v>
      </c>
      <c r="P101" s="1605" t="s">
        <v>114</v>
      </c>
      <c r="Q101" s="1606" t="s">
        <v>114</v>
      </c>
      <c r="R101" s="1604" t="s">
        <v>114</v>
      </c>
      <c r="S101" s="1605" t="s">
        <v>114</v>
      </c>
      <c r="T101" s="1605" t="s">
        <v>114</v>
      </c>
      <c r="U101" s="1605" t="s">
        <v>114</v>
      </c>
    </row>
    <row r="102" spans="1:21">
      <c r="A102" s="1598" t="s">
        <v>94</v>
      </c>
      <c r="B102" s="1599" t="s">
        <v>114</v>
      </c>
      <c r="C102" s="1284" t="s">
        <v>114</v>
      </c>
      <c r="D102" s="1284" t="s">
        <v>114</v>
      </c>
      <c r="E102" s="1601" t="s">
        <v>114</v>
      </c>
      <c r="F102" s="1599" t="s">
        <v>114</v>
      </c>
      <c r="G102" s="1284" t="s">
        <v>114</v>
      </c>
      <c r="H102" s="1284" t="s">
        <v>114</v>
      </c>
      <c r="I102" s="1601" t="s">
        <v>114</v>
      </c>
      <c r="J102" s="1599" t="s">
        <v>114</v>
      </c>
      <c r="K102" s="1284" t="s">
        <v>114</v>
      </c>
      <c r="L102" s="1284" t="s">
        <v>114</v>
      </c>
      <c r="M102" s="1601" t="s">
        <v>114</v>
      </c>
      <c r="N102" s="1599" t="s">
        <v>114</v>
      </c>
      <c r="O102" s="1284" t="s">
        <v>114</v>
      </c>
      <c r="P102" s="1284" t="s">
        <v>114</v>
      </c>
      <c r="Q102" s="1601" t="s">
        <v>114</v>
      </c>
      <c r="R102" s="1599" t="s">
        <v>114</v>
      </c>
      <c r="S102" s="1284" t="s">
        <v>114</v>
      </c>
      <c r="T102" s="1284" t="s">
        <v>114</v>
      </c>
      <c r="U102" s="1284" t="s">
        <v>114</v>
      </c>
    </row>
    <row r="103" spans="1:21">
      <c r="A103" s="1603" t="s">
        <v>95</v>
      </c>
      <c r="B103" s="1604" t="s">
        <v>114</v>
      </c>
      <c r="C103" s="1605" t="s">
        <v>114</v>
      </c>
      <c r="D103" s="1605" t="s">
        <v>114</v>
      </c>
      <c r="E103" s="1606" t="s">
        <v>114</v>
      </c>
      <c r="F103" s="1604" t="s">
        <v>114</v>
      </c>
      <c r="G103" s="1605" t="s">
        <v>114</v>
      </c>
      <c r="H103" s="1605" t="s">
        <v>114</v>
      </c>
      <c r="I103" s="1606" t="s">
        <v>114</v>
      </c>
      <c r="J103" s="1604" t="s">
        <v>114</v>
      </c>
      <c r="K103" s="1605" t="s">
        <v>114</v>
      </c>
      <c r="L103" s="1605" t="s">
        <v>114</v>
      </c>
      <c r="M103" s="1606" t="s">
        <v>114</v>
      </c>
      <c r="N103" s="1604">
        <v>0</v>
      </c>
      <c r="O103" s="1605">
        <v>0</v>
      </c>
      <c r="P103" s="1605" t="s">
        <v>723</v>
      </c>
      <c r="Q103" s="1606" t="s">
        <v>723</v>
      </c>
      <c r="R103" s="1604" t="s">
        <v>114</v>
      </c>
      <c r="S103" s="1605" t="s">
        <v>114</v>
      </c>
      <c r="T103" s="1605" t="s">
        <v>114</v>
      </c>
      <c r="U103" s="1605" t="s">
        <v>114</v>
      </c>
    </row>
    <row r="104" spans="1:21">
      <c r="A104" s="1598" t="s">
        <v>96</v>
      </c>
      <c r="B104" s="1599" t="s">
        <v>114</v>
      </c>
      <c r="C104" s="1284" t="s">
        <v>114</v>
      </c>
      <c r="D104" s="1284" t="s">
        <v>114</v>
      </c>
      <c r="E104" s="1601" t="s">
        <v>114</v>
      </c>
      <c r="F104" s="1599" t="s">
        <v>114</v>
      </c>
      <c r="G104" s="1284" t="s">
        <v>114</v>
      </c>
      <c r="H104" s="1284" t="s">
        <v>114</v>
      </c>
      <c r="I104" s="1601" t="s">
        <v>114</v>
      </c>
      <c r="J104" s="1599" t="s">
        <v>114</v>
      </c>
      <c r="K104" s="1284" t="s">
        <v>114</v>
      </c>
      <c r="L104" s="1284" t="s">
        <v>114</v>
      </c>
      <c r="M104" s="1601" t="s">
        <v>114</v>
      </c>
      <c r="N104" s="1599" t="s">
        <v>114</v>
      </c>
      <c r="O104" s="1284" t="s">
        <v>114</v>
      </c>
      <c r="P104" s="1284" t="s">
        <v>114</v>
      </c>
      <c r="Q104" s="1601" t="s">
        <v>114</v>
      </c>
      <c r="R104" s="1599">
        <v>900</v>
      </c>
      <c r="S104" s="1284">
        <v>0.76</v>
      </c>
      <c r="T104" s="1284">
        <v>0.61</v>
      </c>
      <c r="U104" s="1284">
        <v>0.86399999999999999</v>
      </c>
    </row>
    <row r="105" spans="1:21">
      <c r="A105" s="1603" t="s">
        <v>97</v>
      </c>
      <c r="B105" s="1604" t="s">
        <v>114</v>
      </c>
      <c r="C105" s="1605" t="s">
        <v>114</v>
      </c>
      <c r="D105" s="1605" t="s">
        <v>114</v>
      </c>
      <c r="E105" s="1606" t="s">
        <v>114</v>
      </c>
      <c r="F105" s="1604" t="s">
        <v>114</v>
      </c>
      <c r="G105" s="1605" t="s">
        <v>114</v>
      </c>
      <c r="H105" s="1605" t="s">
        <v>114</v>
      </c>
      <c r="I105" s="1606" t="s">
        <v>114</v>
      </c>
      <c r="J105" s="1604" t="s">
        <v>114</v>
      </c>
      <c r="K105" s="1605" t="s">
        <v>114</v>
      </c>
      <c r="L105" s="1605" t="s">
        <v>114</v>
      </c>
      <c r="M105" s="1606" t="s">
        <v>114</v>
      </c>
      <c r="N105" s="1604" t="s">
        <v>114</v>
      </c>
      <c r="O105" s="1605" t="s">
        <v>114</v>
      </c>
      <c r="P105" s="1605" t="s">
        <v>114</v>
      </c>
      <c r="Q105" s="1606" t="s">
        <v>114</v>
      </c>
      <c r="R105" s="1604" t="s">
        <v>114</v>
      </c>
      <c r="S105" s="309" t="s">
        <v>114</v>
      </c>
      <c r="T105" s="309" t="s">
        <v>114</v>
      </c>
      <c r="U105" s="309" t="s">
        <v>114</v>
      </c>
    </row>
    <row r="106" spans="1:21" ht="28.5" customHeight="1">
      <c r="A106" s="2680" t="s">
        <v>1345</v>
      </c>
      <c r="B106" s="2681"/>
      <c r="C106" s="2681"/>
      <c r="D106" s="2681"/>
      <c r="E106" s="2681"/>
      <c r="F106" s="2681"/>
      <c r="G106" s="2681"/>
      <c r="H106" s="2681"/>
      <c r="I106" s="2681"/>
      <c r="J106" s="2681"/>
      <c r="K106" s="2681"/>
      <c r="L106" s="2681"/>
      <c r="M106" s="2681"/>
      <c r="N106" s="2681"/>
      <c r="O106" s="2681"/>
      <c r="P106" s="2681"/>
      <c r="Q106" s="2681"/>
      <c r="R106" s="2681"/>
      <c r="S106" s="2681"/>
      <c r="T106" s="2681"/>
      <c r="U106" s="2682"/>
    </row>
    <row r="108" spans="1:21">
      <c r="A108" s="2515" t="s">
        <v>1340</v>
      </c>
      <c r="B108" s="2515"/>
      <c r="C108" s="2515"/>
      <c r="D108" s="2515"/>
      <c r="E108" s="2515"/>
      <c r="F108" s="2515"/>
      <c r="G108" s="2515"/>
      <c r="H108" s="2515"/>
      <c r="I108" s="2515"/>
      <c r="J108" s="2515"/>
      <c r="K108" s="2515"/>
      <c r="L108" s="2515"/>
      <c r="M108" s="2515"/>
      <c r="N108" s="2515"/>
      <c r="O108" s="2515"/>
      <c r="P108" s="2515"/>
      <c r="Q108" s="2515"/>
      <c r="R108" s="2515"/>
      <c r="S108" s="2515"/>
      <c r="T108" s="2515"/>
      <c r="U108" s="2515"/>
    </row>
    <row r="111" spans="1:21">
      <c r="A111" s="2515" t="s">
        <v>1347</v>
      </c>
      <c r="B111" s="2515"/>
      <c r="C111" s="2515"/>
      <c r="D111" s="2515"/>
      <c r="E111" s="2515"/>
      <c r="F111" s="2515"/>
      <c r="G111" s="2515"/>
      <c r="H111" s="2515"/>
      <c r="I111" s="2515"/>
      <c r="J111" s="2515"/>
      <c r="K111" s="2515"/>
      <c r="L111" s="2515"/>
      <c r="M111" s="2515"/>
      <c r="N111" s="2515"/>
      <c r="O111" s="2515"/>
      <c r="P111" s="2515"/>
      <c r="Q111" s="2515"/>
      <c r="R111" s="2515"/>
      <c r="S111" s="2515"/>
      <c r="T111" s="2515"/>
      <c r="U111" s="2515"/>
    </row>
    <row r="113" spans="1:21">
      <c r="A113" s="2650" t="s">
        <v>252</v>
      </c>
      <c r="B113" s="2490" t="s">
        <v>1333</v>
      </c>
      <c r="C113" s="2491"/>
      <c r="D113" s="2491"/>
      <c r="E113" s="2491"/>
      <c r="F113" s="2491"/>
      <c r="G113" s="2491"/>
      <c r="H113" s="2491"/>
      <c r="I113" s="2491"/>
      <c r="J113" s="2491"/>
      <c r="K113" s="2491"/>
      <c r="L113" s="2491"/>
      <c r="M113" s="2491"/>
      <c r="N113" s="2491"/>
      <c r="O113" s="2491"/>
      <c r="P113" s="2491"/>
      <c r="Q113" s="2491"/>
      <c r="R113" s="2491"/>
      <c r="S113" s="2491"/>
      <c r="T113" s="2491"/>
      <c r="U113" s="2492"/>
    </row>
    <row r="114" spans="1:21">
      <c r="A114" s="2651"/>
      <c r="B114" s="2733" t="s">
        <v>1334</v>
      </c>
      <c r="C114" s="2734"/>
      <c r="D114" s="2734"/>
      <c r="E114" s="2735"/>
      <c r="F114" s="2736" t="s">
        <v>1335</v>
      </c>
      <c r="G114" s="2737"/>
      <c r="H114" s="2737"/>
      <c r="I114" s="2738"/>
      <c r="J114" s="2736" t="s">
        <v>1336</v>
      </c>
      <c r="K114" s="2737"/>
      <c r="L114" s="2737"/>
      <c r="M114" s="2738"/>
      <c r="N114" s="2736" t="s">
        <v>1337</v>
      </c>
      <c r="O114" s="2737"/>
      <c r="P114" s="2737"/>
      <c r="Q114" s="2738"/>
      <c r="R114" s="2739" t="s">
        <v>1338</v>
      </c>
      <c r="S114" s="2740"/>
      <c r="T114" s="2740"/>
      <c r="U114" s="2740"/>
    </row>
    <row r="115" spans="1:21" s="405" customFormat="1" ht="23">
      <c r="A115" s="2652"/>
      <c r="B115" s="1031" t="s">
        <v>661</v>
      </c>
      <c r="C115" s="1032" t="s">
        <v>86</v>
      </c>
      <c r="D115" s="1032" t="s">
        <v>662</v>
      </c>
      <c r="E115" s="1033" t="s">
        <v>663</v>
      </c>
      <c r="F115" s="1031" t="s">
        <v>661</v>
      </c>
      <c r="G115" s="1032" t="s">
        <v>86</v>
      </c>
      <c r="H115" s="1032" t="s">
        <v>662</v>
      </c>
      <c r="I115" s="1034" t="s">
        <v>663</v>
      </c>
      <c r="J115" s="1031" t="s">
        <v>661</v>
      </c>
      <c r="K115" s="1032" t="s">
        <v>86</v>
      </c>
      <c r="L115" s="1032" t="s">
        <v>662</v>
      </c>
      <c r="M115" s="1033" t="s">
        <v>663</v>
      </c>
      <c r="N115" s="1031" t="s">
        <v>661</v>
      </c>
      <c r="O115" s="1032" t="s">
        <v>86</v>
      </c>
      <c r="P115" s="1032" t="s">
        <v>662</v>
      </c>
      <c r="Q115" s="1034" t="s">
        <v>663</v>
      </c>
      <c r="R115" s="1031" t="s">
        <v>661</v>
      </c>
      <c r="S115" s="1032" t="s">
        <v>86</v>
      </c>
      <c r="T115" s="1032" t="s">
        <v>662</v>
      </c>
      <c r="U115" s="1034" t="s">
        <v>663</v>
      </c>
    </row>
    <row r="116" spans="1:21">
      <c r="A116" s="1598" t="s">
        <v>89</v>
      </c>
      <c r="B116" s="187" t="s">
        <v>114</v>
      </c>
      <c r="C116" s="471" t="s">
        <v>114</v>
      </c>
      <c r="D116" s="471" t="s">
        <v>114</v>
      </c>
      <c r="E116" s="1608" t="s">
        <v>114</v>
      </c>
      <c r="F116" s="187" t="s">
        <v>114</v>
      </c>
      <c r="G116" s="1609" t="s">
        <v>114</v>
      </c>
      <c r="H116" s="1609" t="s">
        <v>114</v>
      </c>
      <c r="I116" s="1610" t="s">
        <v>114</v>
      </c>
      <c r="J116" s="187">
        <v>300</v>
      </c>
      <c r="K116" s="1609">
        <v>7.6999999999999999E-2</v>
      </c>
      <c r="L116" s="1609">
        <v>4.2999999999999997E-2</v>
      </c>
      <c r="M116" s="1610">
        <v>0.13300000000000001</v>
      </c>
      <c r="N116" s="187" t="s">
        <v>114</v>
      </c>
      <c r="O116" s="1609" t="s">
        <v>114</v>
      </c>
      <c r="P116" s="1609" t="s">
        <v>114</v>
      </c>
      <c r="Q116" s="1610" t="s">
        <v>114</v>
      </c>
      <c r="R116" s="1611">
        <v>3700</v>
      </c>
      <c r="S116" s="1609">
        <v>0.873</v>
      </c>
      <c r="T116" s="1609">
        <v>0.80800000000000005</v>
      </c>
      <c r="U116" s="1609">
        <v>0.91800000000000004</v>
      </c>
    </row>
    <row r="117" spans="1:21">
      <c r="A117" s="1603" t="s">
        <v>85</v>
      </c>
      <c r="B117" s="197" t="s">
        <v>114</v>
      </c>
      <c r="C117" s="472" t="s">
        <v>114</v>
      </c>
      <c r="D117" s="472" t="s">
        <v>114</v>
      </c>
      <c r="E117" s="1612" t="s">
        <v>114</v>
      </c>
      <c r="F117" s="197" t="s">
        <v>114</v>
      </c>
      <c r="G117" s="1613" t="s">
        <v>114</v>
      </c>
      <c r="H117" s="1613" t="s">
        <v>114</v>
      </c>
      <c r="I117" s="1614" t="s">
        <v>114</v>
      </c>
      <c r="J117" s="197">
        <v>800</v>
      </c>
      <c r="K117" s="1613">
        <v>0.183</v>
      </c>
      <c r="L117" s="1613">
        <v>0.13200000000000001</v>
      </c>
      <c r="M117" s="1614">
        <v>0.247</v>
      </c>
      <c r="N117" s="197" t="s">
        <v>114</v>
      </c>
      <c r="O117" s="1613" t="s">
        <v>114</v>
      </c>
      <c r="P117" s="1613" t="s">
        <v>114</v>
      </c>
      <c r="Q117" s="1614" t="s">
        <v>114</v>
      </c>
      <c r="R117" s="1615">
        <v>3300</v>
      </c>
      <c r="S117" s="1613">
        <v>0.69899999999999995</v>
      </c>
      <c r="T117" s="1613">
        <v>0.628</v>
      </c>
      <c r="U117" s="1613">
        <v>0.76100000000000001</v>
      </c>
    </row>
    <row r="118" spans="1:21">
      <c r="A118" s="1598" t="s">
        <v>90</v>
      </c>
      <c r="B118" s="187">
        <v>0</v>
      </c>
      <c r="C118" s="1609">
        <v>0</v>
      </c>
      <c r="D118" s="1609" t="s">
        <v>723</v>
      </c>
      <c r="E118" s="1610" t="s">
        <v>723</v>
      </c>
      <c r="F118" s="187" t="s">
        <v>114</v>
      </c>
      <c r="G118" s="1609" t="s">
        <v>114</v>
      </c>
      <c r="H118" s="1609" t="s">
        <v>114</v>
      </c>
      <c r="I118" s="1610" t="s">
        <v>114</v>
      </c>
      <c r="J118" s="187" t="s">
        <v>114</v>
      </c>
      <c r="K118" s="1609" t="s">
        <v>114</v>
      </c>
      <c r="L118" s="1609" t="s">
        <v>114</v>
      </c>
      <c r="M118" s="1610" t="s">
        <v>114</v>
      </c>
      <c r="N118" s="187">
        <v>0</v>
      </c>
      <c r="O118" s="1609">
        <v>0</v>
      </c>
      <c r="P118" s="1609" t="s">
        <v>723</v>
      </c>
      <c r="Q118" s="1610" t="s">
        <v>723</v>
      </c>
      <c r="R118" s="187" t="s">
        <v>114</v>
      </c>
      <c r="S118" s="1609" t="s">
        <v>114</v>
      </c>
      <c r="T118" s="1609" t="s">
        <v>114</v>
      </c>
      <c r="U118" s="1609" t="s">
        <v>114</v>
      </c>
    </row>
    <row r="119" spans="1:21">
      <c r="A119" s="1603" t="s">
        <v>91</v>
      </c>
      <c r="B119" s="197" t="s">
        <v>114</v>
      </c>
      <c r="C119" s="1613" t="s">
        <v>114</v>
      </c>
      <c r="D119" s="1613" t="s">
        <v>114</v>
      </c>
      <c r="E119" s="1614" t="s">
        <v>114</v>
      </c>
      <c r="F119" s="197" t="s">
        <v>114</v>
      </c>
      <c r="G119" s="1613" t="s">
        <v>114</v>
      </c>
      <c r="H119" s="1613" t="s">
        <v>114</v>
      </c>
      <c r="I119" s="1614" t="s">
        <v>114</v>
      </c>
      <c r="J119" s="197">
        <v>500</v>
      </c>
      <c r="K119" s="1613">
        <v>0.17199999999999999</v>
      </c>
      <c r="L119" s="1613">
        <v>0.11</v>
      </c>
      <c r="M119" s="1614">
        <v>0.25700000000000001</v>
      </c>
      <c r="N119" s="197" t="s">
        <v>114</v>
      </c>
      <c r="O119" s="1613" t="s">
        <v>114</v>
      </c>
      <c r="P119" s="1613" t="s">
        <v>114</v>
      </c>
      <c r="Q119" s="1614" t="s">
        <v>114</v>
      </c>
      <c r="R119" s="1615">
        <v>2100</v>
      </c>
      <c r="S119" s="1613">
        <v>0.752</v>
      </c>
      <c r="T119" s="1613">
        <v>0.66100000000000003</v>
      </c>
      <c r="U119" s="1613">
        <v>0.82399999999999995</v>
      </c>
    </row>
    <row r="120" spans="1:21">
      <c r="A120" s="1598" t="s">
        <v>92</v>
      </c>
      <c r="B120" s="187" t="s">
        <v>114</v>
      </c>
      <c r="C120" s="1609" t="s">
        <v>114</v>
      </c>
      <c r="D120" s="1609" t="s">
        <v>114</v>
      </c>
      <c r="E120" s="1610" t="s">
        <v>114</v>
      </c>
      <c r="F120" s="187">
        <v>0</v>
      </c>
      <c r="G120" s="1609">
        <v>0</v>
      </c>
      <c r="H120" s="1609" t="s">
        <v>723</v>
      </c>
      <c r="I120" s="1610" t="s">
        <v>723</v>
      </c>
      <c r="J120" s="187" t="s">
        <v>114</v>
      </c>
      <c r="K120" s="1609" t="s">
        <v>114</v>
      </c>
      <c r="L120" s="1609" t="s">
        <v>114</v>
      </c>
      <c r="M120" s="1610" t="s">
        <v>114</v>
      </c>
      <c r="N120" s="187" t="s">
        <v>114</v>
      </c>
      <c r="O120" s="1609" t="s">
        <v>114</v>
      </c>
      <c r="P120" s="1609" t="s">
        <v>114</v>
      </c>
      <c r="Q120" s="1610" t="s">
        <v>114</v>
      </c>
      <c r="R120" s="187" t="s">
        <v>114</v>
      </c>
      <c r="S120" s="1609" t="s">
        <v>114</v>
      </c>
      <c r="T120" s="1609" t="s">
        <v>114</v>
      </c>
      <c r="U120" s="1609" t="s">
        <v>114</v>
      </c>
    </row>
    <row r="121" spans="1:21">
      <c r="A121" s="1603" t="s">
        <v>93</v>
      </c>
      <c r="B121" s="197" t="s">
        <v>114</v>
      </c>
      <c r="C121" s="1613" t="s">
        <v>114</v>
      </c>
      <c r="D121" s="1613" t="s">
        <v>114</v>
      </c>
      <c r="E121" s="1614" t="s">
        <v>114</v>
      </c>
      <c r="F121" s="197">
        <v>0</v>
      </c>
      <c r="G121" s="1613">
        <v>0</v>
      </c>
      <c r="H121" s="1613" t="s">
        <v>723</v>
      </c>
      <c r="I121" s="1614" t="s">
        <v>723</v>
      </c>
      <c r="J121" s="197" t="s">
        <v>114</v>
      </c>
      <c r="K121" s="1613" t="s">
        <v>114</v>
      </c>
      <c r="L121" s="1613" t="s">
        <v>114</v>
      </c>
      <c r="M121" s="1614" t="s">
        <v>114</v>
      </c>
      <c r="N121" s="197" t="s">
        <v>114</v>
      </c>
      <c r="O121" s="1613" t="s">
        <v>114</v>
      </c>
      <c r="P121" s="1613" t="s">
        <v>114</v>
      </c>
      <c r="Q121" s="1614" t="s">
        <v>114</v>
      </c>
      <c r="R121" s="197" t="s">
        <v>114</v>
      </c>
      <c r="S121" s="1613" t="s">
        <v>114</v>
      </c>
      <c r="T121" s="1613" t="s">
        <v>114</v>
      </c>
      <c r="U121" s="1613" t="s">
        <v>114</v>
      </c>
    </row>
    <row r="122" spans="1:21">
      <c r="A122" s="1598" t="s">
        <v>94</v>
      </c>
      <c r="B122" s="187" t="s">
        <v>114</v>
      </c>
      <c r="C122" s="1609" t="s">
        <v>114</v>
      </c>
      <c r="D122" s="1609" t="s">
        <v>114</v>
      </c>
      <c r="E122" s="1610" t="s">
        <v>114</v>
      </c>
      <c r="F122" s="187" t="s">
        <v>114</v>
      </c>
      <c r="G122" s="1609" t="s">
        <v>114</v>
      </c>
      <c r="H122" s="1609" t="s">
        <v>114</v>
      </c>
      <c r="I122" s="1610" t="s">
        <v>114</v>
      </c>
      <c r="J122" s="187" t="s">
        <v>114</v>
      </c>
      <c r="K122" s="1609" t="s">
        <v>114</v>
      </c>
      <c r="L122" s="1609" t="s">
        <v>114</v>
      </c>
      <c r="M122" s="1610" t="s">
        <v>114</v>
      </c>
      <c r="N122" s="187" t="s">
        <v>114</v>
      </c>
      <c r="O122" s="1609" t="s">
        <v>114</v>
      </c>
      <c r="P122" s="1609" t="s">
        <v>114</v>
      </c>
      <c r="Q122" s="1610" t="s">
        <v>114</v>
      </c>
      <c r="R122" s="187" t="s">
        <v>114</v>
      </c>
      <c r="S122" s="1609" t="s">
        <v>114</v>
      </c>
      <c r="T122" s="1609" t="s">
        <v>114</v>
      </c>
      <c r="U122" s="1609" t="s">
        <v>114</v>
      </c>
    </row>
    <row r="123" spans="1:21">
      <c r="A123" s="1603" t="s">
        <v>95</v>
      </c>
      <c r="B123" s="197" t="s">
        <v>114</v>
      </c>
      <c r="C123" s="1613" t="s">
        <v>114</v>
      </c>
      <c r="D123" s="1613" t="s">
        <v>114</v>
      </c>
      <c r="E123" s="1614" t="s">
        <v>114</v>
      </c>
      <c r="F123" s="197" t="s">
        <v>114</v>
      </c>
      <c r="G123" s="1613" t="s">
        <v>114</v>
      </c>
      <c r="H123" s="1613" t="s">
        <v>114</v>
      </c>
      <c r="I123" s="1614" t="s">
        <v>114</v>
      </c>
      <c r="J123" s="197">
        <v>0</v>
      </c>
      <c r="K123" s="1613">
        <v>0</v>
      </c>
      <c r="L123" s="1613" t="s">
        <v>723</v>
      </c>
      <c r="M123" s="1614" t="s">
        <v>723</v>
      </c>
      <c r="N123" s="197">
        <v>0</v>
      </c>
      <c r="O123" s="1613">
        <v>0</v>
      </c>
      <c r="P123" s="1613" t="s">
        <v>723</v>
      </c>
      <c r="Q123" s="1614" t="s">
        <v>723</v>
      </c>
      <c r="R123" s="197" t="s">
        <v>114</v>
      </c>
      <c r="S123" s="1613" t="s">
        <v>114</v>
      </c>
      <c r="T123" s="1613" t="s">
        <v>114</v>
      </c>
      <c r="U123" s="1613" t="s">
        <v>114</v>
      </c>
    </row>
    <row r="124" spans="1:21">
      <c r="A124" s="1598" t="s">
        <v>96</v>
      </c>
      <c r="B124" s="187" t="s">
        <v>114</v>
      </c>
      <c r="C124" s="1609" t="s">
        <v>114</v>
      </c>
      <c r="D124" s="1609" t="s">
        <v>114</v>
      </c>
      <c r="E124" s="1610" t="s">
        <v>114</v>
      </c>
      <c r="F124" s="187" t="s">
        <v>114</v>
      </c>
      <c r="G124" s="1609" t="s">
        <v>114</v>
      </c>
      <c r="H124" s="1609" t="s">
        <v>114</v>
      </c>
      <c r="I124" s="1610" t="s">
        <v>114</v>
      </c>
      <c r="J124" s="187" t="s">
        <v>114</v>
      </c>
      <c r="K124" s="1609" t="s">
        <v>114</v>
      </c>
      <c r="L124" s="1609" t="s">
        <v>114</v>
      </c>
      <c r="M124" s="1610" t="s">
        <v>114</v>
      </c>
      <c r="N124" s="187" t="s">
        <v>114</v>
      </c>
      <c r="O124" s="1609" t="s">
        <v>114</v>
      </c>
      <c r="P124" s="1609" t="s">
        <v>114</v>
      </c>
      <c r="Q124" s="1610" t="s">
        <v>114</v>
      </c>
      <c r="R124" s="187">
        <v>900</v>
      </c>
      <c r="S124" s="1609">
        <v>0.73599999999999999</v>
      </c>
      <c r="T124" s="1609">
        <v>0.57699999999999996</v>
      </c>
      <c r="U124" s="1609">
        <v>0.85099999999999998</v>
      </c>
    </row>
    <row r="125" spans="1:21">
      <c r="A125" s="1603" t="s">
        <v>97</v>
      </c>
      <c r="B125" s="197" t="s">
        <v>114</v>
      </c>
      <c r="C125" s="1613" t="s">
        <v>114</v>
      </c>
      <c r="D125" s="1613" t="s">
        <v>114</v>
      </c>
      <c r="E125" s="1614" t="s">
        <v>114</v>
      </c>
      <c r="F125" s="197" t="s">
        <v>114</v>
      </c>
      <c r="G125" s="1613" t="s">
        <v>114</v>
      </c>
      <c r="H125" s="1613" t="s">
        <v>114</v>
      </c>
      <c r="I125" s="1614" t="s">
        <v>114</v>
      </c>
      <c r="J125" s="197" t="s">
        <v>114</v>
      </c>
      <c r="K125" s="1613" t="s">
        <v>114</v>
      </c>
      <c r="L125" s="1613" t="s">
        <v>114</v>
      </c>
      <c r="M125" s="1614" t="s">
        <v>114</v>
      </c>
      <c r="N125" s="197" t="s">
        <v>114</v>
      </c>
      <c r="O125" s="1613" t="s">
        <v>114</v>
      </c>
      <c r="P125" s="1613" t="s">
        <v>114</v>
      </c>
      <c r="Q125" s="1614" t="s">
        <v>114</v>
      </c>
      <c r="R125" s="197" t="s">
        <v>114</v>
      </c>
      <c r="S125" s="1613" t="s">
        <v>114</v>
      </c>
      <c r="T125" s="1613" t="s">
        <v>114</v>
      </c>
      <c r="U125" s="1613" t="s">
        <v>114</v>
      </c>
    </row>
    <row r="126" spans="1:21" ht="28.5" customHeight="1">
      <c r="A126" s="2680" t="s">
        <v>1345</v>
      </c>
      <c r="B126" s="2681"/>
      <c r="C126" s="2681"/>
      <c r="D126" s="2681"/>
      <c r="E126" s="2681"/>
      <c r="F126" s="2681"/>
      <c r="G126" s="2681"/>
      <c r="H126" s="2681"/>
      <c r="I126" s="2681"/>
      <c r="J126" s="2681"/>
      <c r="K126" s="2681"/>
      <c r="L126" s="2681"/>
      <c r="M126" s="2681"/>
      <c r="N126" s="2681"/>
      <c r="O126" s="2681"/>
      <c r="P126" s="2681"/>
      <c r="Q126" s="2681"/>
      <c r="R126" s="2681"/>
      <c r="S126" s="2681"/>
      <c r="T126" s="2681"/>
      <c r="U126" s="2682"/>
    </row>
    <row r="128" spans="1:21">
      <c r="A128" s="2515" t="s">
        <v>1340</v>
      </c>
      <c r="B128" s="2515"/>
      <c r="C128" s="2515"/>
      <c r="D128" s="2515"/>
      <c r="E128" s="2515"/>
      <c r="F128" s="2515"/>
      <c r="G128" s="2515"/>
      <c r="H128" s="2515"/>
      <c r="I128" s="2515"/>
      <c r="J128" s="2515"/>
      <c r="K128" s="2515"/>
      <c r="L128" s="2515"/>
      <c r="M128" s="2515"/>
      <c r="N128" s="2515"/>
      <c r="O128" s="2515"/>
      <c r="P128" s="2515"/>
      <c r="Q128" s="2515"/>
      <c r="R128" s="2515"/>
      <c r="S128" s="2515"/>
      <c r="T128" s="2515"/>
      <c r="U128" s="2515"/>
    </row>
    <row r="131" spans="1:21">
      <c r="A131" s="2515" t="s">
        <v>1348</v>
      </c>
      <c r="B131" s="2515"/>
      <c r="C131" s="2515"/>
      <c r="D131" s="2515"/>
      <c r="E131" s="2515"/>
      <c r="F131" s="2515"/>
      <c r="G131" s="2515"/>
      <c r="H131" s="2515"/>
      <c r="I131" s="2515"/>
      <c r="J131" s="2515"/>
      <c r="K131" s="2515"/>
      <c r="L131" s="2515"/>
      <c r="M131" s="2515"/>
      <c r="N131" s="2515"/>
      <c r="O131" s="2515"/>
      <c r="P131" s="2515"/>
      <c r="Q131" s="2515"/>
      <c r="R131" s="2515"/>
      <c r="S131" s="2515"/>
      <c r="T131" s="2515"/>
      <c r="U131" s="2515"/>
    </row>
    <row r="133" spans="1:21" ht="14.25" customHeight="1">
      <c r="A133" s="2650" t="s">
        <v>252</v>
      </c>
      <c r="B133" s="2490" t="s">
        <v>1333</v>
      </c>
      <c r="C133" s="2491"/>
      <c r="D133" s="2491"/>
      <c r="E133" s="2491"/>
      <c r="F133" s="2491"/>
      <c r="G133" s="2491"/>
      <c r="H133" s="2491"/>
      <c r="I133" s="2491"/>
      <c r="J133" s="2491"/>
      <c r="K133" s="2491"/>
      <c r="L133" s="2491"/>
      <c r="M133" s="2491"/>
      <c r="N133" s="2491"/>
      <c r="O133" s="2491"/>
      <c r="P133" s="2491"/>
      <c r="Q133" s="2491"/>
      <c r="R133" s="2491"/>
      <c r="S133" s="2491"/>
      <c r="T133" s="2491"/>
      <c r="U133" s="2492"/>
    </row>
    <row r="134" spans="1:21">
      <c r="A134" s="2651"/>
      <c r="B134" s="2733" t="s">
        <v>1334</v>
      </c>
      <c r="C134" s="2734"/>
      <c r="D134" s="2734"/>
      <c r="E134" s="2735"/>
      <c r="F134" s="2736" t="s">
        <v>1335</v>
      </c>
      <c r="G134" s="2737"/>
      <c r="H134" s="2737"/>
      <c r="I134" s="2738"/>
      <c r="J134" s="2736" t="s">
        <v>1336</v>
      </c>
      <c r="K134" s="2737"/>
      <c r="L134" s="2737"/>
      <c r="M134" s="2738"/>
      <c r="N134" s="2736" t="s">
        <v>1337</v>
      </c>
      <c r="O134" s="2737"/>
      <c r="P134" s="2737"/>
      <c r="Q134" s="2738"/>
      <c r="R134" s="2739" t="s">
        <v>1338</v>
      </c>
      <c r="S134" s="2740"/>
      <c r="T134" s="2740"/>
      <c r="U134" s="2740"/>
    </row>
    <row r="135" spans="1:21" s="405" customFormat="1" ht="23">
      <c r="A135" s="2652"/>
      <c r="B135" s="1031" t="s">
        <v>661</v>
      </c>
      <c r="C135" s="1032" t="s">
        <v>86</v>
      </c>
      <c r="D135" s="1032" t="s">
        <v>662</v>
      </c>
      <c r="E135" s="1033" t="s">
        <v>663</v>
      </c>
      <c r="F135" s="1031" t="s">
        <v>661</v>
      </c>
      <c r="G135" s="1032" t="s">
        <v>86</v>
      </c>
      <c r="H135" s="1032" t="s">
        <v>662</v>
      </c>
      <c r="I135" s="1034" t="s">
        <v>663</v>
      </c>
      <c r="J135" s="1031" t="s">
        <v>661</v>
      </c>
      <c r="K135" s="1032" t="s">
        <v>86</v>
      </c>
      <c r="L135" s="1032" t="s">
        <v>662</v>
      </c>
      <c r="M135" s="1033" t="s">
        <v>663</v>
      </c>
      <c r="N135" s="1031" t="s">
        <v>661</v>
      </c>
      <c r="O135" s="1032" t="s">
        <v>86</v>
      </c>
      <c r="P135" s="1032" t="s">
        <v>662</v>
      </c>
      <c r="Q135" s="1034" t="s">
        <v>663</v>
      </c>
      <c r="R135" s="1031" t="s">
        <v>661</v>
      </c>
      <c r="S135" s="1032" t="s">
        <v>86</v>
      </c>
      <c r="T135" s="1032" t="s">
        <v>662</v>
      </c>
      <c r="U135" s="1034" t="s">
        <v>663</v>
      </c>
    </row>
    <row r="136" spans="1:21">
      <c r="A136" s="1598" t="s">
        <v>89</v>
      </c>
      <c r="B136" s="187" t="s">
        <v>114</v>
      </c>
      <c r="C136" s="1609" t="s">
        <v>114</v>
      </c>
      <c r="D136" s="1609" t="s">
        <v>114</v>
      </c>
      <c r="E136" s="1610" t="s">
        <v>114</v>
      </c>
      <c r="F136" s="187" t="s">
        <v>114</v>
      </c>
      <c r="G136" s="1609" t="s">
        <v>114</v>
      </c>
      <c r="H136" s="1609" t="s">
        <v>114</v>
      </c>
      <c r="I136" s="1610" t="s">
        <v>114</v>
      </c>
      <c r="J136" s="187">
        <v>400</v>
      </c>
      <c r="K136" s="1609">
        <v>8.2000000000000003E-2</v>
      </c>
      <c r="L136" s="1609">
        <v>4.9000000000000002E-2</v>
      </c>
      <c r="M136" s="1610">
        <v>0.13500000000000001</v>
      </c>
      <c r="N136" s="187" t="s">
        <v>114</v>
      </c>
      <c r="O136" s="1609" t="s">
        <v>114</v>
      </c>
      <c r="P136" s="1609" t="s">
        <v>114</v>
      </c>
      <c r="Q136" s="1610" t="s">
        <v>114</v>
      </c>
      <c r="R136" s="1611">
        <v>3900</v>
      </c>
      <c r="S136" s="1609">
        <v>0.84899999999999998</v>
      </c>
      <c r="T136" s="1609">
        <v>0.78600000000000003</v>
      </c>
      <c r="U136" s="1609">
        <v>0.89500000000000002</v>
      </c>
    </row>
    <row r="137" spans="1:21">
      <c r="A137" s="1603" t="s">
        <v>85</v>
      </c>
      <c r="B137" s="197">
        <v>300</v>
      </c>
      <c r="C137" s="1613">
        <v>6.3E-2</v>
      </c>
      <c r="D137" s="1613">
        <v>3.7999999999999999E-2</v>
      </c>
      <c r="E137" s="1614">
        <v>0.10100000000000001</v>
      </c>
      <c r="F137" s="197" t="s">
        <v>114</v>
      </c>
      <c r="G137" s="1613" t="s">
        <v>114</v>
      </c>
      <c r="H137" s="1613" t="s">
        <v>114</v>
      </c>
      <c r="I137" s="1614" t="s">
        <v>114</v>
      </c>
      <c r="J137" s="197">
        <v>900</v>
      </c>
      <c r="K137" s="1613">
        <v>0.16200000000000001</v>
      </c>
      <c r="L137" s="1613">
        <v>0.11899999999999999</v>
      </c>
      <c r="M137" s="1614">
        <v>0.215</v>
      </c>
      <c r="N137" s="197" t="s">
        <v>114</v>
      </c>
      <c r="O137" s="1613" t="s">
        <v>114</v>
      </c>
      <c r="P137" s="1613" t="s">
        <v>114</v>
      </c>
      <c r="Q137" s="1614" t="s">
        <v>114</v>
      </c>
      <c r="R137" s="1615">
        <v>3800</v>
      </c>
      <c r="S137" s="1613">
        <v>0.71199999999999997</v>
      </c>
      <c r="T137" s="1613">
        <v>0.65100000000000002</v>
      </c>
      <c r="U137" s="1613">
        <v>0.76600000000000001</v>
      </c>
    </row>
    <row r="138" spans="1:21">
      <c r="A138" s="1598" t="s">
        <v>90</v>
      </c>
      <c r="B138" s="187" t="s">
        <v>114</v>
      </c>
      <c r="C138" s="1609" t="s">
        <v>114</v>
      </c>
      <c r="D138" s="1609" t="s">
        <v>114</v>
      </c>
      <c r="E138" s="1610" t="s">
        <v>114</v>
      </c>
      <c r="F138" s="187" t="s">
        <v>114</v>
      </c>
      <c r="G138" s="1609" t="s">
        <v>114</v>
      </c>
      <c r="H138" s="1609" t="s">
        <v>114</v>
      </c>
      <c r="I138" s="1610" t="s">
        <v>114</v>
      </c>
      <c r="J138" s="187" t="s">
        <v>114</v>
      </c>
      <c r="K138" s="1609" t="s">
        <v>114</v>
      </c>
      <c r="L138" s="1609" t="s">
        <v>114</v>
      </c>
      <c r="M138" s="1610" t="s">
        <v>114</v>
      </c>
      <c r="N138" s="187">
        <v>0</v>
      </c>
      <c r="O138" s="1609">
        <v>0</v>
      </c>
      <c r="P138" s="1609" t="s">
        <v>723</v>
      </c>
      <c r="Q138" s="1610" t="s">
        <v>723</v>
      </c>
      <c r="R138" s="187" t="s">
        <v>114</v>
      </c>
      <c r="S138" s="1609" t="s">
        <v>114</v>
      </c>
      <c r="T138" s="1609" t="s">
        <v>114</v>
      </c>
      <c r="U138" s="1609" t="s">
        <v>114</v>
      </c>
    </row>
    <row r="139" spans="1:21">
      <c r="A139" s="1603" t="s">
        <v>91</v>
      </c>
      <c r="B139" s="197" t="s">
        <v>114</v>
      </c>
      <c r="C139" s="1613" t="s">
        <v>114</v>
      </c>
      <c r="D139" s="1613" t="s">
        <v>114</v>
      </c>
      <c r="E139" s="1614" t="s">
        <v>114</v>
      </c>
      <c r="F139" s="197" t="s">
        <v>114</v>
      </c>
      <c r="G139" s="1613" t="s">
        <v>114</v>
      </c>
      <c r="H139" s="1613" t="s">
        <v>114</v>
      </c>
      <c r="I139" s="1614" t="s">
        <v>114</v>
      </c>
      <c r="J139" s="197">
        <v>300</v>
      </c>
      <c r="K139" s="1613">
        <v>0.121</v>
      </c>
      <c r="L139" s="1613">
        <v>7.9000000000000001E-2</v>
      </c>
      <c r="M139" s="1614">
        <v>0.18</v>
      </c>
      <c r="N139" s="197" t="s">
        <v>114</v>
      </c>
      <c r="O139" s="1613" t="s">
        <v>114</v>
      </c>
      <c r="P139" s="1613" t="s">
        <v>114</v>
      </c>
      <c r="Q139" s="1614" t="s">
        <v>114</v>
      </c>
      <c r="R139" s="1615">
        <v>2200</v>
      </c>
      <c r="S139" s="1613">
        <v>0.78500000000000003</v>
      </c>
      <c r="T139" s="1613">
        <v>0.70699999999999996</v>
      </c>
      <c r="U139" s="1613">
        <v>0.84699999999999998</v>
      </c>
    </row>
    <row r="140" spans="1:21">
      <c r="A140" s="1598" t="s">
        <v>92</v>
      </c>
      <c r="B140" s="187" t="s">
        <v>114</v>
      </c>
      <c r="C140" s="1609" t="s">
        <v>114</v>
      </c>
      <c r="D140" s="1609" t="s">
        <v>114</v>
      </c>
      <c r="E140" s="1610" t="s">
        <v>114</v>
      </c>
      <c r="F140" s="187">
        <v>0</v>
      </c>
      <c r="G140" s="1609">
        <v>0</v>
      </c>
      <c r="H140" s="1609" t="s">
        <v>723</v>
      </c>
      <c r="I140" s="1610" t="s">
        <v>723</v>
      </c>
      <c r="J140" s="187" t="s">
        <v>114</v>
      </c>
      <c r="K140" s="1609" t="s">
        <v>114</v>
      </c>
      <c r="L140" s="1609" t="s">
        <v>114</v>
      </c>
      <c r="M140" s="1610" t="s">
        <v>114</v>
      </c>
      <c r="N140" s="187">
        <v>0</v>
      </c>
      <c r="O140" s="1609">
        <v>0</v>
      </c>
      <c r="P140" s="1609" t="s">
        <v>723</v>
      </c>
      <c r="Q140" s="1610" t="s">
        <v>723</v>
      </c>
      <c r="R140" s="187" t="s">
        <v>114</v>
      </c>
      <c r="S140" s="1609" t="s">
        <v>114</v>
      </c>
      <c r="T140" s="1609" t="s">
        <v>114</v>
      </c>
      <c r="U140" s="1609" t="s">
        <v>114</v>
      </c>
    </row>
    <row r="141" spans="1:21">
      <c r="A141" s="1603" t="s">
        <v>93</v>
      </c>
      <c r="B141" s="197" t="s">
        <v>114</v>
      </c>
      <c r="C141" s="1613" t="s">
        <v>114</v>
      </c>
      <c r="D141" s="1613" t="s">
        <v>114</v>
      </c>
      <c r="E141" s="1614" t="s">
        <v>114</v>
      </c>
      <c r="F141" s="197" t="s">
        <v>114</v>
      </c>
      <c r="G141" s="1613" t="s">
        <v>114</v>
      </c>
      <c r="H141" s="1613" t="s">
        <v>114</v>
      </c>
      <c r="I141" s="1614" t="s">
        <v>114</v>
      </c>
      <c r="J141" s="197" t="s">
        <v>114</v>
      </c>
      <c r="K141" s="1613" t="s">
        <v>114</v>
      </c>
      <c r="L141" s="1613" t="s">
        <v>114</v>
      </c>
      <c r="M141" s="1614" t="s">
        <v>114</v>
      </c>
      <c r="N141" s="197" t="s">
        <v>114</v>
      </c>
      <c r="O141" s="1613" t="s">
        <v>114</v>
      </c>
      <c r="P141" s="1613" t="s">
        <v>114</v>
      </c>
      <c r="Q141" s="1614" t="s">
        <v>114</v>
      </c>
      <c r="R141" s="197" t="s">
        <v>114</v>
      </c>
      <c r="S141" s="1613" t="s">
        <v>114</v>
      </c>
      <c r="T141" s="1613" t="s">
        <v>114</v>
      </c>
      <c r="U141" s="1613" t="s">
        <v>114</v>
      </c>
    </row>
    <row r="142" spans="1:21">
      <c r="A142" s="1598" t="s">
        <v>94</v>
      </c>
      <c r="B142" s="187" t="s">
        <v>114</v>
      </c>
      <c r="C142" s="1609" t="s">
        <v>114</v>
      </c>
      <c r="D142" s="1609" t="s">
        <v>114</v>
      </c>
      <c r="E142" s="1610" t="s">
        <v>114</v>
      </c>
      <c r="F142" s="187" t="s">
        <v>114</v>
      </c>
      <c r="G142" s="1609" t="s">
        <v>114</v>
      </c>
      <c r="H142" s="1609" t="s">
        <v>114</v>
      </c>
      <c r="I142" s="1610" t="s">
        <v>114</v>
      </c>
      <c r="J142" s="187" t="s">
        <v>114</v>
      </c>
      <c r="K142" s="1609" t="s">
        <v>114</v>
      </c>
      <c r="L142" s="1609" t="s">
        <v>114</v>
      </c>
      <c r="M142" s="1610" t="s">
        <v>114</v>
      </c>
      <c r="N142" s="187" t="s">
        <v>114</v>
      </c>
      <c r="O142" s="1609" t="s">
        <v>114</v>
      </c>
      <c r="P142" s="1609" t="s">
        <v>114</v>
      </c>
      <c r="Q142" s="1610" t="s">
        <v>114</v>
      </c>
      <c r="R142" s="187" t="s">
        <v>114</v>
      </c>
      <c r="S142" s="1609" t="s">
        <v>114</v>
      </c>
      <c r="T142" s="1609" t="s">
        <v>114</v>
      </c>
      <c r="U142" s="1609" t="s">
        <v>114</v>
      </c>
    </row>
    <row r="143" spans="1:21">
      <c r="A143" s="1603" t="s">
        <v>95</v>
      </c>
      <c r="B143" s="197">
        <v>0</v>
      </c>
      <c r="C143" s="1613">
        <v>0</v>
      </c>
      <c r="D143" s="1613" t="s">
        <v>723</v>
      </c>
      <c r="E143" s="1614" t="s">
        <v>723</v>
      </c>
      <c r="F143" s="197">
        <v>0</v>
      </c>
      <c r="G143" s="1613">
        <v>0</v>
      </c>
      <c r="H143" s="1613" t="s">
        <v>723</v>
      </c>
      <c r="I143" s="1614" t="s">
        <v>723</v>
      </c>
      <c r="J143" s="197" t="s">
        <v>114</v>
      </c>
      <c r="K143" s="1613" t="s">
        <v>114</v>
      </c>
      <c r="L143" s="1613" t="s">
        <v>114</v>
      </c>
      <c r="M143" s="1614" t="s">
        <v>114</v>
      </c>
      <c r="N143" s="197" t="s">
        <v>114</v>
      </c>
      <c r="O143" s="1613" t="s">
        <v>114</v>
      </c>
      <c r="P143" s="1613" t="s">
        <v>114</v>
      </c>
      <c r="Q143" s="1614" t="s">
        <v>114</v>
      </c>
      <c r="R143" s="197" t="s">
        <v>114</v>
      </c>
      <c r="S143" s="1613" t="s">
        <v>114</v>
      </c>
      <c r="T143" s="1613" t="s">
        <v>114</v>
      </c>
      <c r="U143" s="1613" t="s">
        <v>114</v>
      </c>
    </row>
    <row r="144" spans="1:21">
      <c r="A144" s="1598" t="s">
        <v>96</v>
      </c>
      <c r="B144" s="187" t="s">
        <v>114</v>
      </c>
      <c r="C144" s="1609" t="s">
        <v>114</v>
      </c>
      <c r="D144" s="1609" t="s">
        <v>114</v>
      </c>
      <c r="E144" s="1610" t="s">
        <v>114</v>
      </c>
      <c r="F144" s="187">
        <v>0</v>
      </c>
      <c r="G144" s="1609">
        <v>0</v>
      </c>
      <c r="H144" s="1609" t="s">
        <v>723</v>
      </c>
      <c r="I144" s="1610" t="s">
        <v>723</v>
      </c>
      <c r="J144" s="187" t="s">
        <v>114</v>
      </c>
      <c r="K144" s="1609" t="s">
        <v>114</v>
      </c>
      <c r="L144" s="1609" t="s">
        <v>114</v>
      </c>
      <c r="M144" s="1610" t="s">
        <v>114</v>
      </c>
      <c r="N144" s="187" t="s">
        <v>114</v>
      </c>
      <c r="O144" s="1609" t="s">
        <v>114</v>
      </c>
      <c r="P144" s="1609" t="s">
        <v>114</v>
      </c>
      <c r="Q144" s="1610" t="s">
        <v>114</v>
      </c>
      <c r="R144" s="187">
        <v>800</v>
      </c>
      <c r="S144" s="1609">
        <v>0.72299999999999998</v>
      </c>
      <c r="T144" s="1609">
        <v>0.57599999999999996</v>
      </c>
      <c r="U144" s="1609">
        <v>0.83399999999999996</v>
      </c>
    </row>
    <row r="145" spans="1:21">
      <c r="A145" s="1603" t="s">
        <v>97</v>
      </c>
      <c r="B145" s="197" t="s">
        <v>114</v>
      </c>
      <c r="C145" s="1613" t="s">
        <v>114</v>
      </c>
      <c r="D145" s="1613" t="s">
        <v>114</v>
      </c>
      <c r="E145" s="1614" t="s">
        <v>114</v>
      </c>
      <c r="F145" s="197" t="s">
        <v>114</v>
      </c>
      <c r="G145" s="1613" t="s">
        <v>114</v>
      </c>
      <c r="H145" s="1613" t="s">
        <v>114</v>
      </c>
      <c r="I145" s="1614" t="s">
        <v>114</v>
      </c>
      <c r="J145" s="197" t="s">
        <v>114</v>
      </c>
      <c r="K145" s="1613" t="s">
        <v>114</v>
      </c>
      <c r="L145" s="1613" t="s">
        <v>114</v>
      </c>
      <c r="M145" s="1614" t="s">
        <v>114</v>
      </c>
      <c r="N145" s="197" t="s">
        <v>114</v>
      </c>
      <c r="O145" s="1613" t="s">
        <v>114</v>
      </c>
      <c r="P145" s="1613" t="s">
        <v>114</v>
      </c>
      <c r="Q145" s="1614" t="s">
        <v>114</v>
      </c>
      <c r="R145" s="197" t="s">
        <v>114</v>
      </c>
      <c r="S145" s="472" t="s">
        <v>114</v>
      </c>
      <c r="T145" s="472" t="s">
        <v>114</v>
      </c>
      <c r="U145" s="472" t="s">
        <v>114</v>
      </c>
    </row>
    <row r="146" spans="1:21" ht="28.5" customHeight="1">
      <c r="A146" s="2680" t="s">
        <v>1345</v>
      </c>
      <c r="B146" s="2681"/>
      <c r="C146" s="2681"/>
      <c r="D146" s="2681"/>
      <c r="E146" s="2681"/>
      <c r="F146" s="2681"/>
      <c r="G146" s="2681"/>
      <c r="H146" s="2681"/>
      <c r="I146" s="2681"/>
      <c r="J146" s="2681"/>
      <c r="K146" s="2681"/>
      <c r="L146" s="2681"/>
      <c r="M146" s="2681"/>
      <c r="N146" s="2681"/>
      <c r="O146" s="2681"/>
      <c r="P146" s="2681"/>
      <c r="Q146" s="2681"/>
      <c r="R146" s="2681"/>
      <c r="S146" s="2681"/>
      <c r="T146" s="2681"/>
      <c r="U146" s="2682"/>
    </row>
    <row r="148" spans="1:21">
      <c r="A148" s="2515" t="s">
        <v>1340</v>
      </c>
      <c r="B148" s="2515"/>
      <c r="C148" s="2515"/>
      <c r="D148" s="2515"/>
      <c r="E148" s="2515"/>
      <c r="F148" s="2515"/>
      <c r="G148" s="2515"/>
      <c r="H148" s="2515"/>
      <c r="I148" s="2515"/>
      <c r="J148" s="2515"/>
      <c r="K148" s="2515"/>
      <c r="L148" s="2515"/>
      <c r="M148" s="2515"/>
      <c r="N148" s="2515"/>
      <c r="O148" s="2515"/>
      <c r="P148" s="2515"/>
      <c r="Q148" s="2515"/>
      <c r="R148" s="2515"/>
      <c r="S148" s="2515"/>
      <c r="T148" s="2515"/>
      <c r="U148" s="2515"/>
    </row>
  </sheetData>
  <mergeCells count="75">
    <mergeCell ref="R134:U134"/>
    <mergeCell ref="A146:U146"/>
    <mergeCell ref="A148:U148"/>
    <mergeCell ref="R114:U114"/>
    <mergeCell ref="A126:U126"/>
    <mergeCell ref="A128:U128"/>
    <mergeCell ref="A131:U131"/>
    <mergeCell ref="A133:A135"/>
    <mergeCell ref="B133:U133"/>
    <mergeCell ref="B134:E134"/>
    <mergeCell ref="F134:I134"/>
    <mergeCell ref="J134:M134"/>
    <mergeCell ref="N134:Q134"/>
    <mergeCell ref="A106:U106"/>
    <mergeCell ref="A108:U108"/>
    <mergeCell ref="A111:U111"/>
    <mergeCell ref="A113:A115"/>
    <mergeCell ref="B113:U113"/>
    <mergeCell ref="B114:E114"/>
    <mergeCell ref="F114:I114"/>
    <mergeCell ref="J114:M114"/>
    <mergeCell ref="N114:Q114"/>
    <mergeCell ref="A84:U84"/>
    <mergeCell ref="A86:U86"/>
    <mergeCell ref="A89:U89"/>
    <mergeCell ref="A91:U91"/>
    <mergeCell ref="A93:A95"/>
    <mergeCell ref="B93:U93"/>
    <mergeCell ref="B94:E94"/>
    <mergeCell ref="F94:I94"/>
    <mergeCell ref="J94:M94"/>
    <mergeCell ref="N94:Q94"/>
    <mergeCell ref="R94:U94"/>
    <mergeCell ref="A71:A73"/>
    <mergeCell ref="B71:U71"/>
    <mergeCell ref="B72:E72"/>
    <mergeCell ref="F72:I72"/>
    <mergeCell ref="J72:M72"/>
    <mergeCell ref="N72:Q72"/>
    <mergeCell ref="R72:U72"/>
    <mergeCell ref="A69:U69"/>
    <mergeCell ref="R28:U28"/>
    <mergeCell ref="A40:U40"/>
    <mergeCell ref="A42:U42"/>
    <mergeCell ref="A45:U45"/>
    <mergeCell ref="A47:U47"/>
    <mergeCell ref="A49:A51"/>
    <mergeCell ref="B49:U49"/>
    <mergeCell ref="B50:E50"/>
    <mergeCell ref="F50:I50"/>
    <mergeCell ref="J50:M50"/>
    <mergeCell ref="N50:Q50"/>
    <mergeCell ref="R50:U50"/>
    <mergeCell ref="A62:U62"/>
    <mergeCell ref="A64:U64"/>
    <mergeCell ref="A67:U67"/>
    <mergeCell ref="A18:U18"/>
    <mergeCell ref="A20:U20"/>
    <mergeCell ref="A23:U23"/>
    <mergeCell ref="A25:U25"/>
    <mergeCell ref="A27:A29"/>
    <mergeCell ref="B27:U27"/>
    <mergeCell ref="B28:E28"/>
    <mergeCell ref="F28:I28"/>
    <mergeCell ref="J28:M28"/>
    <mergeCell ref="N28:Q28"/>
    <mergeCell ref="A1:U1"/>
    <mergeCell ref="A3:U3"/>
    <mergeCell ref="A5:A7"/>
    <mergeCell ref="B5:U5"/>
    <mergeCell ref="B6:E6"/>
    <mergeCell ref="F6:I6"/>
    <mergeCell ref="J6:M6"/>
    <mergeCell ref="N6:Q6"/>
    <mergeCell ref="R6:U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8229-CFAA-47D3-AF82-26A25A37B02F}">
  <dimension ref="A1:X87"/>
  <sheetViews>
    <sheetView zoomScaleNormal="100" workbookViewId="0">
      <selection sqref="A1:XFD1048576"/>
    </sheetView>
  </sheetViews>
  <sheetFormatPr defaultColWidth="9" defaultRowHeight="14"/>
  <cols>
    <col min="1" max="1" width="13.83203125" style="63" customWidth="1"/>
    <col min="2" max="21" width="9.58203125" style="45" customWidth="1"/>
    <col min="22" max="22" width="9.75" style="45" customWidth="1"/>
    <col min="23" max="23" width="9" style="45"/>
    <col min="24" max="24" width="9" style="54"/>
    <col min="25" max="16384" width="9" style="45"/>
  </cols>
  <sheetData>
    <row r="1" spans="1:24" ht="25">
      <c r="A1" s="2477" t="s">
        <v>1463</v>
      </c>
      <c r="B1" s="2477"/>
      <c r="C1" s="2477"/>
      <c r="D1" s="2477"/>
      <c r="E1" s="2477"/>
      <c r="F1" s="2477"/>
      <c r="G1" s="2477"/>
      <c r="H1" s="2477"/>
      <c r="I1" s="2477"/>
      <c r="J1" s="2477"/>
      <c r="K1" s="2477"/>
      <c r="L1" s="2477"/>
      <c r="M1" s="2477"/>
      <c r="N1" s="2477"/>
      <c r="O1" s="2477"/>
      <c r="P1" s="2477"/>
      <c r="Q1" s="2477"/>
      <c r="R1" s="2477"/>
      <c r="S1" s="2477"/>
      <c r="T1" s="2477"/>
      <c r="U1" s="2477"/>
      <c r="V1" s="2477"/>
      <c r="W1" s="64"/>
    </row>
    <row r="3" spans="1:24" ht="20">
      <c r="A3" s="2454" t="s">
        <v>79</v>
      </c>
      <c r="B3" s="2465" t="s">
        <v>88</v>
      </c>
      <c r="C3" s="2466"/>
      <c r="D3" s="2466"/>
      <c r="E3" s="2466"/>
      <c r="F3" s="2466"/>
      <c r="G3" s="2466"/>
      <c r="H3" s="2466"/>
      <c r="I3" s="2466"/>
      <c r="J3" s="2466"/>
      <c r="K3" s="2466"/>
      <c r="L3" s="2466"/>
      <c r="M3" s="2466"/>
      <c r="N3" s="2466"/>
      <c r="O3" s="2466"/>
      <c r="P3" s="2466"/>
      <c r="Q3" s="2466"/>
      <c r="R3" s="2466"/>
      <c r="S3" s="2466"/>
      <c r="T3" s="2466"/>
      <c r="U3" s="2466"/>
      <c r="V3" s="2467"/>
      <c r="W3" s="40"/>
      <c r="X3" s="29"/>
    </row>
    <row r="4" spans="1:24" ht="32.5">
      <c r="A4" s="2455"/>
      <c r="B4" s="2468" t="s">
        <v>1174</v>
      </c>
      <c r="C4" s="2470"/>
      <c r="D4" s="2468" t="s">
        <v>85</v>
      </c>
      <c r="E4" s="2469"/>
      <c r="F4" s="2469" t="s">
        <v>90</v>
      </c>
      <c r="G4" s="2470"/>
      <c r="H4" s="2468" t="s">
        <v>91</v>
      </c>
      <c r="I4" s="2470"/>
      <c r="J4" s="2468" t="s">
        <v>92</v>
      </c>
      <c r="K4" s="2470"/>
      <c r="L4" s="2471" t="s">
        <v>93</v>
      </c>
      <c r="M4" s="2472"/>
      <c r="N4" s="2459" t="s">
        <v>94</v>
      </c>
      <c r="O4" s="2460"/>
      <c r="P4" s="2471" t="s">
        <v>95</v>
      </c>
      <c r="Q4" s="2472"/>
      <c r="R4" s="2473" t="s">
        <v>96</v>
      </c>
      <c r="S4" s="2474"/>
      <c r="T4" s="2468" t="s">
        <v>97</v>
      </c>
      <c r="U4" s="2470"/>
      <c r="V4" s="2475" t="s">
        <v>98</v>
      </c>
      <c r="W4" s="65"/>
      <c r="X4" s="49"/>
    </row>
    <row r="5" spans="1:24" s="66" customFormat="1" ht="20">
      <c r="A5" s="2456"/>
      <c r="B5" s="46" t="s">
        <v>99</v>
      </c>
      <c r="C5" s="47" t="s">
        <v>86</v>
      </c>
      <c r="D5" s="46" t="s">
        <v>99</v>
      </c>
      <c r="E5" s="47" t="s">
        <v>86</v>
      </c>
      <c r="F5" s="46" t="s">
        <v>99</v>
      </c>
      <c r="G5" s="47" t="s">
        <v>86</v>
      </c>
      <c r="H5" s="46" t="s">
        <v>99</v>
      </c>
      <c r="I5" s="47" t="s">
        <v>86</v>
      </c>
      <c r="J5" s="46" t="s">
        <v>99</v>
      </c>
      <c r="K5" s="47" t="s">
        <v>86</v>
      </c>
      <c r="L5" s="46" t="s">
        <v>99</v>
      </c>
      <c r="M5" s="47" t="s">
        <v>86</v>
      </c>
      <c r="N5" s="46" t="s">
        <v>99</v>
      </c>
      <c r="O5" s="47" t="s">
        <v>86</v>
      </c>
      <c r="P5" s="46" t="s">
        <v>99</v>
      </c>
      <c r="Q5" s="47" t="s">
        <v>86</v>
      </c>
      <c r="R5" s="46" t="s">
        <v>99</v>
      </c>
      <c r="S5" s="47" t="s">
        <v>86</v>
      </c>
      <c r="T5" s="46" t="s">
        <v>99</v>
      </c>
      <c r="U5" s="47" t="s">
        <v>86</v>
      </c>
      <c r="V5" s="2476"/>
      <c r="W5" s="40"/>
      <c r="X5" s="29"/>
    </row>
    <row r="6" spans="1:24" customFormat="1">
      <c r="A6" s="67">
        <v>2000</v>
      </c>
      <c r="B6" s="434">
        <v>2853</v>
      </c>
      <c r="C6" s="933">
        <f>B6/V6</f>
        <v>0.16174386303078406</v>
      </c>
      <c r="D6" s="434">
        <v>6277</v>
      </c>
      <c r="E6" s="933">
        <f>D6/V6</f>
        <v>0.3558591756902319</v>
      </c>
      <c r="F6" s="434">
        <v>705</v>
      </c>
      <c r="G6" s="933">
        <f>F6/V6</f>
        <v>3.996825216849028E-2</v>
      </c>
      <c r="H6" s="434">
        <v>2994</v>
      </c>
      <c r="I6" s="933">
        <f>H6/V6</f>
        <v>0.16973751346448213</v>
      </c>
      <c r="J6" s="434">
        <v>1916</v>
      </c>
      <c r="K6" s="933">
        <f>J6/V6</f>
        <v>0.10862293780826578</v>
      </c>
      <c r="L6" s="434">
        <v>732</v>
      </c>
      <c r="M6" s="933">
        <f>L6/V6</f>
        <v>4.1498951187709056E-2</v>
      </c>
      <c r="N6" s="434">
        <v>207</v>
      </c>
      <c r="O6" s="933">
        <f>N6/V6</f>
        <v>1.1735359147343954E-2</v>
      </c>
      <c r="P6" s="434">
        <v>611</v>
      </c>
      <c r="Q6" s="933">
        <f>P6/V6</f>
        <v>3.4639151879358239E-2</v>
      </c>
      <c r="R6" s="434">
        <v>1153</v>
      </c>
      <c r="S6" s="933">
        <f>R6/V6</f>
        <v>6.5366517376268501E-2</v>
      </c>
      <c r="T6" s="434">
        <v>179</v>
      </c>
      <c r="U6" s="933">
        <f>T6/V6</f>
        <v>1.0147967571857815E-2</v>
      </c>
      <c r="V6" s="434">
        <v>17639</v>
      </c>
      <c r="X6" s="8"/>
    </row>
    <row r="7" spans="1:24" customFormat="1">
      <c r="A7" s="69">
        <v>2001</v>
      </c>
      <c r="B7" s="438">
        <v>2626</v>
      </c>
      <c r="C7" s="931">
        <f t="shared" ref="C7:C27" si="0">B7/V7</f>
        <v>0.15330725669916515</v>
      </c>
      <c r="D7" s="438">
        <v>6205</v>
      </c>
      <c r="E7" s="931">
        <f t="shared" ref="E7:E27" si="1">D7/V7</f>
        <v>0.3622511530153541</v>
      </c>
      <c r="F7" s="438">
        <v>596</v>
      </c>
      <c r="G7" s="931">
        <f t="shared" ref="G7:G27" si="2">F7/V7</f>
        <v>3.4794792457236268E-2</v>
      </c>
      <c r="H7" s="438">
        <v>2861</v>
      </c>
      <c r="I7" s="931">
        <f t="shared" ref="I7:I27" si="3">H7/V7</f>
        <v>0.1670266798995855</v>
      </c>
      <c r="J7" s="438">
        <v>1841</v>
      </c>
      <c r="K7" s="931">
        <f t="shared" ref="K7:K27" si="4">J7/V7</f>
        <v>0.10747854515733551</v>
      </c>
      <c r="L7" s="438">
        <v>831</v>
      </c>
      <c r="M7" s="931">
        <f t="shared" ref="M7:M27" si="5">L7/V7</f>
        <v>4.8514215657656609E-2</v>
      </c>
      <c r="N7" s="438">
        <v>215</v>
      </c>
      <c r="O7" s="931">
        <f t="shared" ref="O7:O27" si="6">N7/V7</f>
        <v>1.2551812715278183E-2</v>
      </c>
      <c r="P7" s="438">
        <v>559</v>
      </c>
      <c r="Q7" s="931">
        <f t="shared" ref="Q7:Q27" si="7">P7/V7</f>
        <v>3.2634713059723278E-2</v>
      </c>
      <c r="R7" s="438">
        <v>1182</v>
      </c>
      <c r="S7" s="931">
        <f t="shared" ref="S7:S27" si="8">R7/V7</f>
        <v>6.9005779671901454E-2</v>
      </c>
      <c r="T7" s="438">
        <v>190</v>
      </c>
      <c r="U7" s="931">
        <f t="shared" ref="U7:U27" si="9">T7/V7</f>
        <v>1.1092299608850487E-2</v>
      </c>
      <c r="V7" s="438">
        <v>17129</v>
      </c>
      <c r="X7" s="8"/>
    </row>
    <row r="8" spans="1:24" customFormat="1">
      <c r="A8" s="67">
        <v>2002</v>
      </c>
      <c r="B8" s="434">
        <v>2786</v>
      </c>
      <c r="C8" s="933">
        <f t="shared" si="0"/>
        <v>0.15906365972023978</v>
      </c>
      <c r="D8" s="434">
        <v>6465</v>
      </c>
      <c r="E8" s="933">
        <f t="shared" si="1"/>
        <v>0.36911218955181274</v>
      </c>
      <c r="F8" s="434">
        <v>591</v>
      </c>
      <c r="G8" s="933">
        <f t="shared" si="2"/>
        <v>3.3742506423065942E-2</v>
      </c>
      <c r="H8" s="434">
        <v>2869</v>
      </c>
      <c r="I8" s="933">
        <f t="shared" si="3"/>
        <v>0.16380245503853841</v>
      </c>
      <c r="J8" s="434">
        <v>1824</v>
      </c>
      <c r="K8" s="933">
        <f t="shared" si="4"/>
        <v>0.10413930916357408</v>
      </c>
      <c r="L8" s="434">
        <v>760</v>
      </c>
      <c r="M8" s="933">
        <f t="shared" si="5"/>
        <v>4.3391378818155864E-2</v>
      </c>
      <c r="N8" s="434">
        <v>183</v>
      </c>
      <c r="O8" s="933">
        <f t="shared" si="6"/>
        <v>1.0448187268055952E-2</v>
      </c>
      <c r="P8" s="434">
        <v>555</v>
      </c>
      <c r="Q8" s="933">
        <f t="shared" si="7"/>
        <v>3.1687125321153295E-2</v>
      </c>
      <c r="R8" s="434">
        <v>1237</v>
      </c>
      <c r="S8" s="933">
        <f t="shared" si="8"/>
        <v>7.0625178418498427E-2</v>
      </c>
      <c r="T8" s="434">
        <v>217</v>
      </c>
      <c r="U8" s="933">
        <f t="shared" si="9"/>
        <v>1.2389380530973451E-2</v>
      </c>
      <c r="V8" s="434">
        <v>17515</v>
      </c>
      <c r="X8" s="8"/>
    </row>
    <row r="9" spans="1:24" customFormat="1">
      <c r="A9" s="69">
        <v>2003</v>
      </c>
      <c r="B9" s="438">
        <v>2838</v>
      </c>
      <c r="C9" s="931">
        <f t="shared" si="0"/>
        <v>0.15644121051761203</v>
      </c>
      <c r="D9" s="438">
        <v>6558</v>
      </c>
      <c r="E9" s="931">
        <f t="shared" si="1"/>
        <v>0.36150157102695551</v>
      </c>
      <c r="F9" s="438">
        <v>567</v>
      </c>
      <c r="G9" s="931">
        <f t="shared" si="2"/>
        <v>3.1255167851827352E-2</v>
      </c>
      <c r="H9" s="438">
        <v>3056</v>
      </c>
      <c r="I9" s="931">
        <f t="shared" si="3"/>
        <v>0.16845818863348216</v>
      </c>
      <c r="J9" s="438">
        <v>1814</v>
      </c>
      <c r="K9" s="931">
        <f t="shared" si="4"/>
        <v>9.9994487624717493E-2</v>
      </c>
      <c r="L9" s="438">
        <v>796</v>
      </c>
      <c r="M9" s="931">
        <f t="shared" si="5"/>
        <v>4.3878507248773499E-2</v>
      </c>
      <c r="N9" s="438">
        <v>213</v>
      </c>
      <c r="O9" s="931">
        <f t="shared" si="6"/>
        <v>1.1741359351744666E-2</v>
      </c>
      <c r="P9" s="438">
        <v>635</v>
      </c>
      <c r="Q9" s="931">
        <f t="shared" si="7"/>
        <v>3.5003583043933632E-2</v>
      </c>
      <c r="R9" s="438">
        <v>1362</v>
      </c>
      <c r="S9" s="931">
        <f t="shared" si="8"/>
        <v>7.507855134777576E-2</v>
      </c>
      <c r="T9" s="438">
        <v>273</v>
      </c>
      <c r="U9" s="931">
        <f t="shared" si="9"/>
        <v>1.5048784521250207E-2</v>
      </c>
      <c r="V9" s="438">
        <v>18141</v>
      </c>
      <c r="X9" s="8"/>
    </row>
    <row r="10" spans="1:24" customFormat="1">
      <c r="A10" s="67">
        <v>2004</v>
      </c>
      <c r="B10" s="434">
        <v>2762</v>
      </c>
      <c r="C10" s="933">
        <f t="shared" si="0"/>
        <v>0.15096195889811981</v>
      </c>
      <c r="D10" s="434">
        <v>6714</v>
      </c>
      <c r="E10" s="933">
        <f t="shared" si="1"/>
        <v>0.36696545693047661</v>
      </c>
      <c r="F10" s="434">
        <v>643</v>
      </c>
      <c r="G10" s="933">
        <f t="shared" si="2"/>
        <v>3.5144293834717968E-2</v>
      </c>
      <c r="H10" s="434">
        <v>2931</v>
      </c>
      <c r="I10" s="933">
        <f t="shared" si="3"/>
        <v>0.16019895059029296</v>
      </c>
      <c r="J10" s="434">
        <v>1765</v>
      </c>
      <c r="K10" s="933">
        <f t="shared" si="4"/>
        <v>9.6469173589855711E-2</v>
      </c>
      <c r="L10" s="434">
        <v>772</v>
      </c>
      <c r="M10" s="933">
        <f t="shared" si="5"/>
        <v>4.219501530389156E-2</v>
      </c>
      <c r="N10" s="434">
        <v>247</v>
      </c>
      <c r="O10" s="933">
        <f t="shared" si="6"/>
        <v>1.35002186270223E-2</v>
      </c>
      <c r="P10" s="434">
        <v>629</v>
      </c>
      <c r="Q10" s="933">
        <f t="shared" si="7"/>
        <v>3.4379099256668127E-2</v>
      </c>
      <c r="R10" s="434">
        <v>1459</v>
      </c>
      <c r="S10" s="933">
        <f t="shared" si="8"/>
        <v>7.9744206383909055E-2</v>
      </c>
      <c r="T10" s="434">
        <v>355</v>
      </c>
      <c r="U10" s="933">
        <f t="shared" si="9"/>
        <v>1.940314822912112E-2</v>
      </c>
      <c r="V10" s="434">
        <v>18296</v>
      </c>
      <c r="X10" s="8"/>
    </row>
    <row r="11" spans="1:24" customFormat="1">
      <c r="A11" s="69">
        <v>2005</v>
      </c>
      <c r="B11" s="438">
        <v>2685</v>
      </c>
      <c r="C11" s="931">
        <f t="shared" si="0"/>
        <v>0.14981586876464681</v>
      </c>
      <c r="D11" s="438">
        <v>6787</v>
      </c>
      <c r="E11" s="931">
        <f t="shared" si="1"/>
        <v>0.37869657404307555</v>
      </c>
      <c r="F11" s="438">
        <v>563</v>
      </c>
      <c r="G11" s="931">
        <f t="shared" si="2"/>
        <v>3.1413904698136368E-2</v>
      </c>
      <c r="H11" s="438">
        <v>2767</v>
      </c>
      <c r="I11" s="931">
        <f t="shared" si="3"/>
        <v>0.15439125097645351</v>
      </c>
      <c r="J11" s="438">
        <v>1756</v>
      </c>
      <c r="K11" s="931">
        <f t="shared" si="4"/>
        <v>9.7980136145519467E-2</v>
      </c>
      <c r="L11" s="438">
        <v>675</v>
      </c>
      <c r="M11" s="931">
        <f t="shared" si="5"/>
        <v>3.7663207231335788E-2</v>
      </c>
      <c r="N11" s="438">
        <v>266</v>
      </c>
      <c r="O11" s="931">
        <f t="shared" si="6"/>
        <v>1.4842093516348622E-2</v>
      </c>
      <c r="P11" s="438">
        <v>602</v>
      </c>
      <c r="Q11" s="931">
        <f t="shared" si="7"/>
        <v>3.3590001115946878E-2</v>
      </c>
      <c r="R11" s="438">
        <v>1494</v>
      </c>
      <c r="S11" s="931">
        <f t="shared" si="8"/>
        <v>8.3361232005356542E-2</v>
      </c>
      <c r="T11" s="438">
        <v>312</v>
      </c>
      <c r="U11" s="931">
        <f t="shared" si="9"/>
        <v>1.7408771342484097E-2</v>
      </c>
      <c r="V11" s="438">
        <v>17922</v>
      </c>
      <c r="X11" s="8"/>
    </row>
    <row r="12" spans="1:24" customFormat="1">
      <c r="A12" s="67">
        <v>2006</v>
      </c>
      <c r="B12" s="434">
        <v>3261</v>
      </c>
      <c r="C12" s="933">
        <f t="shared" si="0"/>
        <v>0.17175813757505531</v>
      </c>
      <c r="D12" s="434">
        <v>7031</v>
      </c>
      <c r="E12" s="933">
        <f t="shared" si="1"/>
        <v>0.37032550300221218</v>
      </c>
      <c r="F12" s="434">
        <v>639</v>
      </c>
      <c r="G12" s="933">
        <f t="shared" si="2"/>
        <v>3.3656378384072476E-2</v>
      </c>
      <c r="H12" s="434">
        <v>2843</v>
      </c>
      <c r="I12" s="933">
        <f t="shared" si="3"/>
        <v>0.14974191509533341</v>
      </c>
      <c r="J12" s="434">
        <v>1719</v>
      </c>
      <c r="K12" s="933">
        <f t="shared" si="4"/>
        <v>9.0540398188138624E-2</v>
      </c>
      <c r="L12" s="434">
        <v>802</v>
      </c>
      <c r="M12" s="933">
        <f t="shared" si="5"/>
        <v>4.2241651743389869E-2</v>
      </c>
      <c r="N12" s="434">
        <v>274</v>
      </c>
      <c r="O12" s="933">
        <f t="shared" si="6"/>
        <v>1.4431686505846412E-2</v>
      </c>
      <c r="P12" s="434">
        <v>609</v>
      </c>
      <c r="Q12" s="933">
        <f t="shared" si="7"/>
        <v>3.2076266722848412E-2</v>
      </c>
      <c r="R12" s="434">
        <v>1537</v>
      </c>
      <c r="S12" s="933">
        <f t="shared" si="8"/>
        <v>8.0954387443379336E-2</v>
      </c>
      <c r="T12" s="434">
        <v>254</v>
      </c>
      <c r="U12" s="933">
        <f t="shared" si="9"/>
        <v>1.337827873169704E-2</v>
      </c>
      <c r="V12" s="434">
        <v>18986</v>
      </c>
      <c r="X12" s="8"/>
    </row>
    <row r="13" spans="1:24" customFormat="1">
      <c r="A13" s="69">
        <v>2007</v>
      </c>
      <c r="B13" s="438">
        <v>3104</v>
      </c>
      <c r="C13" s="931">
        <f t="shared" si="0"/>
        <v>0.16207184628237259</v>
      </c>
      <c r="D13" s="438">
        <v>7147</v>
      </c>
      <c r="E13" s="931">
        <f t="shared" si="1"/>
        <v>0.37317251461988304</v>
      </c>
      <c r="F13" s="438">
        <v>601</v>
      </c>
      <c r="G13" s="931">
        <f t="shared" si="2"/>
        <v>3.1380534670008356E-2</v>
      </c>
      <c r="H13" s="438">
        <v>2898</v>
      </c>
      <c r="I13" s="931">
        <f t="shared" si="3"/>
        <v>0.15131578947368421</v>
      </c>
      <c r="J13" s="438">
        <v>1718</v>
      </c>
      <c r="K13" s="931">
        <f t="shared" si="4"/>
        <v>8.9703425229741021E-2</v>
      </c>
      <c r="L13" s="438">
        <v>731</v>
      </c>
      <c r="M13" s="931">
        <f t="shared" si="5"/>
        <v>3.8168337510442775E-2</v>
      </c>
      <c r="N13" s="438">
        <v>323</v>
      </c>
      <c r="O13" s="931">
        <f t="shared" si="6"/>
        <v>1.6865079365079364E-2</v>
      </c>
      <c r="P13" s="438">
        <v>689</v>
      </c>
      <c r="Q13" s="931">
        <f t="shared" si="7"/>
        <v>3.5975355054302424E-2</v>
      </c>
      <c r="R13" s="438">
        <v>1716</v>
      </c>
      <c r="S13" s="931">
        <f t="shared" si="8"/>
        <v>8.9598997493734331E-2</v>
      </c>
      <c r="T13" s="438">
        <v>211</v>
      </c>
      <c r="U13" s="931">
        <f t="shared" si="9"/>
        <v>1.1017126148705095E-2</v>
      </c>
      <c r="V13" s="438">
        <v>19152</v>
      </c>
      <c r="X13" s="8"/>
    </row>
    <row r="14" spans="1:24" customFormat="1">
      <c r="A14" s="67">
        <v>2008</v>
      </c>
      <c r="B14" s="434">
        <v>3380</v>
      </c>
      <c r="C14" s="933">
        <f t="shared" si="0"/>
        <v>0.17367177062994554</v>
      </c>
      <c r="D14" s="434">
        <v>7251</v>
      </c>
      <c r="E14" s="933">
        <f t="shared" si="1"/>
        <v>0.37257219196382696</v>
      </c>
      <c r="F14" s="434">
        <v>615</v>
      </c>
      <c r="G14" s="933">
        <f t="shared" si="2"/>
        <v>3.1600041105744527E-2</v>
      </c>
      <c r="H14" s="434">
        <v>2882</v>
      </c>
      <c r="I14" s="933">
        <f t="shared" si="3"/>
        <v>0.14808344466139142</v>
      </c>
      <c r="J14" s="434">
        <v>1630</v>
      </c>
      <c r="K14" s="933">
        <f t="shared" si="4"/>
        <v>8.3752954475387942E-2</v>
      </c>
      <c r="L14" s="434">
        <v>760</v>
      </c>
      <c r="M14" s="933">
        <f t="shared" si="5"/>
        <v>3.9050457301407875E-2</v>
      </c>
      <c r="N14" s="434">
        <v>322</v>
      </c>
      <c r="O14" s="933">
        <f t="shared" si="6"/>
        <v>1.6545062172438597E-2</v>
      </c>
      <c r="P14" s="434">
        <v>622</v>
      </c>
      <c r="Q14" s="933">
        <f t="shared" si="7"/>
        <v>3.195971637036276E-2</v>
      </c>
      <c r="R14" s="434">
        <v>1746</v>
      </c>
      <c r="S14" s="933">
        <f t="shared" si="8"/>
        <v>8.9713287431918615E-2</v>
      </c>
      <c r="T14" s="434">
        <v>230</v>
      </c>
      <c r="U14" s="933">
        <f t="shared" si="9"/>
        <v>1.1817901551741856E-2</v>
      </c>
      <c r="V14" s="434">
        <v>19462</v>
      </c>
      <c r="X14" s="8"/>
    </row>
    <row r="15" spans="1:24" customFormat="1">
      <c r="A15" s="69">
        <v>2009</v>
      </c>
      <c r="B15" s="438">
        <v>3214</v>
      </c>
      <c r="C15" s="931">
        <f t="shared" si="0"/>
        <v>0.17013392620824733</v>
      </c>
      <c r="D15" s="438">
        <v>7200</v>
      </c>
      <c r="E15" s="931">
        <f t="shared" si="1"/>
        <v>0.38113387327298714</v>
      </c>
      <c r="F15" s="438">
        <v>557</v>
      </c>
      <c r="G15" s="931">
        <f t="shared" si="2"/>
        <v>2.94849399184797E-2</v>
      </c>
      <c r="H15" s="438">
        <v>2767</v>
      </c>
      <c r="I15" s="931">
        <f t="shared" si="3"/>
        <v>0.14647186490921602</v>
      </c>
      <c r="J15" s="438">
        <v>1569</v>
      </c>
      <c r="K15" s="931">
        <f t="shared" si="4"/>
        <v>8.3055423217405111E-2</v>
      </c>
      <c r="L15" s="438">
        <v>714</v>
      </c>
      <c r="M15" s="931">
        <f t="shared" si="5"/>
        <v>3.7795775766237889E-2</v>
      </c>
      <c r="N15" s="438">
        <v>302</v>
      </c>
      <c r="O15" s="931">
        <f t="shared" si="6"/>
        <v>1.5986448573394738E-2</v>
      </c>
      <c r="P15" s="438">
        <v>627</v>
      </c>
      <c r="Q15" s="931">
        <f t="shared" si="7"/>
        <v>3.3190408130855963E-2</v>
      </c>
      <c r="R15" s="438">
        <v>1751</v>
      </c>
      <c r="S15" s="931">
        <f t="shared" si="8"/>
        <v>9.2689640569583398E-2</v>
      </c>
      <c r="T15" s="438">
        <v>168</v>
      </c>
      <c r="U15" s="931">
        <f t="shared" si="9"/>
        <v>8.8931237097030335E-3</v>
      </c>
      <c r="V15" s="438">
        <v>18891</v>
      </c>
      <c r="X15" s="8"/>
    </row>
    <row r="16" spans="1:24" customFormat="1">
      <c r="A16" s="67">
        <v>2010</v>
      </c>
      <c r="B16" s="434">
        <v>3371</v>
      </c>
      <c r="C16" s="933">
        <f t="shared" si="0"/>
        <v>0.17790795862360143</v>
      </c>
      <c r="D16" s="434">
        <v>6896</v>
      </c>
      <c r="E16" s="933">
        <f t="shared" si="1"/>
        <v>0.36394342410808528</v>
      </c>
      <c r="F16" s="434">
        <v>732</v>
      </c>
      <c r="G16" s="933">
        <f t="shared" si="2"/>
        <v>3.8632045598480054E-2</v>
      </c>
      <c r="H16" s="434">
        <v>2755</v>
      </c>
      <c r="I16" s="933">
        <f t="shared" si="3"/>
        <v>0.14539793118007177</v>
      </c>
      <c r="J16" s="434">
        <v>1514</v>
      </c>
      <c r="K16" s="933">
        <f t="shared" si="4"/>
        <v>7.9902892125818026E-2</v>
      </c>
      <c r="L16" s="434">
        <v>833</v>
      </c>
      <c r="M16" s="933">
        <f t="shared" si="5"/>
        <v>4.3962423474773062E-2</v>
      </c>
      <c r="N16" s="434">
        <v>291</v>
      </c>
      <c r="O16" s="933">
        <f t="shared" si="6"/>
        <v>1.5357821405953135E-2</v>
      </c>
      <c r="P16" s="434">
        <v>599</v>
      </c>
      <c r="Q16" s="933">
        <f t="shared" si="7"/>
        <v>3.1612835127717967E-2</v>
      </c>
      <c r="R16" s="434">
        <v>1770</v>
      </c>
      <c r="S16" s="933">
        <f t="shared" si="8"/>
        <v>9.3413552881570619E-2</v>
      </c>
      <c r="T16" s="434">
        <v>172</v>
      </c>
      <c r="U16" s="933">
        <f t="shared" si="9"/>
        <v>9.0774751952712694E-3</v>
      </c>
      <c r="V16" s="434">
        <v>18948</v>
      </c>
      <c r="X16" s="8"/>
    </row>
    <row r="17" spans="1:24" customFormat="1">
      <c r="A17" s="69">
        <v>2011</v>
      </c>
      <c r="B17" s="438">
        <v>3483</v>
      </c>
      <c r="C17" s="931">
        <f t="shared" si="0"/>
        <v>0.18359601497021771</v>
      </c>
      <c r="D17" s="438">
        <v>6863</v>
      </c>
      <c r="E17" s="931">
        <f t="shared" si="1"/>
        <v>0.36176269042222342</v>
      </c>
      <c r="F17" s="438">
        <v>682</v>
      </c>
      <c r="G17" s="931">
        <f t="shared" si="2"/>
        <v>3.5949607295345527E-2</v>
      </c>
      <c r="H17" s="438">
        <v>2733</v>
      </c>
      <c r="I17" s="931">
        <f t="shared" si="3"/>
        <v>0.1440619893521691</v>
      </c>
      <c r="J17" s="438">
        <v>1451</v>
      </c>
      <c r="K17" s="931">
        <f t="shared" si="4"/>
        <v>7.648516156238469E-2</v>
      </c>
      <c r="L17" s="438">
        <v>882</v>
      </c>
      <c r="M17" s="931">
        <f t="shared" si="5"/>
        <v>4.6492014126825153E-2</v>
      </c>
      <c r="N17" s="438">
        <v>288</v>
      </c>
      <c r="O17" s="931">
        <f t="shared" si="6"/>
        <v>1.5181065837330662E-2</v>
      </c>
      <c r="P17" s="438">
        <v>653</v>
      </c>
      <c r="Q17" s="931">
        <f t="shared" si="7"/>
        <v>3.442095830478098E-2</v>
      </c>
      <c r="R17" s="438">
        <v>1722</v>
      </c>
      <c r="S17" s="931">
        <f t="shared" si="8"/>
        <v>9.0770122819039581E-2</v>
      </c>
      <c r="T17" s="438">
        <v>204</v>
      </c>
      <c r="U17" s="931">
        <f t="shared" si="9"/>
        <v>1.075325496810922E-2</v>
      </c>
      <c r="V17" s="438">
        <v>18971</v>
      </c>
      <c r="X17" s="8"/>
    </row>
    <row r="18" spans="1:24" customFormat="1">
      <c r="A18" s="67">
        <v>2012</v>
      </c>
      <c r="B18" s="434">
        <v>3333</v>
      </c>
      <c r="C18" s="933">
        <f t="shared" si="0"/>
        <v>0.17555965235712404</v>
      </c>
      <c r="D18" s="434">
        <v>6901</v>
      </c>
      <c r="E18" s="933">
        <f t="shared" si="1"/>
        <v>0.36349749802475639</v>
      </c>
      <c r="F18" s="434">
        <v>732</v>
      </c>
      <c r="G18" s="933">
        <f t="shared" si="2"/>
        <v>3.8556755333157756E-2</v>
      </c>
      <c r="H18" s="434">
        <v>2797</v>
      </c>
      <c r="I18" s="933">
        <f t="shared" si="3"/>
        <v>0.14732683697656043</v>
      </c>
      <c r="J18" s="434">
        <v>1421</v>
      </c>
      <c r="K18" s="933">
        <f t="shared" si="4"/>
        <v>7.4848564656307612E-2</v>
      </c>
      <c r="L18" s="434">
        <v>772</v>
      </c>
      <c r="M18" s="933">
        <f t="shared" si="5"/>
        <v>4.0663681854095336E-2</v>
      </c>
      <c r="N18" s="434">
        <v>289</v>
      </c>
      <c r="O18" s="933">
        <f t="shared" si="6"/>
        <v>1.5222544113774033E-2</v>
      </c>
      <c r="P18" s="434">
        <v>677</v>
      </c>
      <c r="Q18" s="933">
        <f t="shared" si="7"/>
        <v>3.5659731366868577E-2</v>
      </c>
      <c r="R18" s="434">
        <v>1831</v>
      </c>
      <c r="S18" s="933">
        <f t="shared" si="8"/>
        <v>9.6444561495917833E-2</v>
      </c>
      <c r="T18" s="434">
        <v>224</v>
      </c>
      <c r="U18" s="933">
        <f t="shared" si="9"/>
        <v>1.1798788517250461E-2</v>
      </c>
      <c r="V18" s="434">
        <v>18985</v>
      </c>
      <c r="X18" s="8"/>
    </row>
    <row r="19" spans="1:24" customFormat="1">
      <c r="A19" s="69">
        <v>2013</v>
      </c>
      <c r="B19" s="438">
        <v>3521</v>
      </c>
      <c r="C19" s="931">
        <f t="shared" si="0"/>
        <v>0.18552083882185574</v>
      </c>
      <c r="D19" s="438">
        <v>6845</v>
      </c>
      <c r="E19" s="931">
        <f t="shared" si="1"/>
        <v>0.36066178407713789</v>
      </c>
      <c r="F19" s="438">
        <v>717</v>
      </c>
      <c r="G19" s="931">
        <f t="shared" si="2"/>
        <v>3.7778597397123137E-2</v>
      </c>
      <c r="H19" s="438">
        <v>2670</v>
      </c>
      <c r="I19" s="931">
        <f t="shared" si="3"/>
        <v>0.14068180620686022</v>
      </c>
      <c r="J19" s="438">
        <v>1357</v>
      </c>
      <c r="K19" s="931">
        <f t="shared" si="4"/>
        <v>7.1500079034722594E-2</v>
      </c>
      <c r="L19" s="438">
        <v>887</v>
      </c>
      <c r="M19" s="931">
        <f t="shared" si="5"/>
        <v>4.673586595711049E-2</v>
      </c>
      <c r="N19" s="438">
        <v>275</v>
      </c>
      <c r="O19" s="931">
        <f t="shared" si="6"/>
        <v>1.4489699141156014E-2</v>
      </c>
      <c r="P19" s="438">
        <v>615</v>
      </c>
      <c r="Q19" s="931">
        <f t="shared" si="7"/>
        <v>3.2404236261130724E-2</v>
      </c>
      <c r="R19" s="438">
        <v>1841</v>
      </c>
      <c r="S19" s="931">
        <f t="shared" si="8"/>
        <v>9.7001949523157174E-2</v>
      </c>
      <c r="T19" s="438">
        <v>234</v>
      </c>
      <c r="U19" s="931">
        <f t="shared" si="9"/>
        <v>1.2329416723747299E-2</v>
      </c>
      <c r="V19" s="438">
        <v>18979</v>
      </c>
      <c r="X19" s="8"/>
    </row>
    <row r="20" spans="1:24" customFormat="1">
      <c r="A20" s="67">
        <v>2014</v>
      </c>
      <c r="B20" s="434">
        <v>3504</v>
      </c>
      <c r="C20" s="933">
        <f t="shared" si="0"/>
        <v>0.18856958346787214</v>
      </c>
      <c r="D20" s="434">
        <v>6451</v>
      </c>
      <c r="E20" s="933">
        <f t="shared" si="1"/>
        <v>0.34716392207512647</v>
      </c>
      <c r="F20" s="434">
        <v>725</v>
      </c>
      <c r="G20" s="933">
        <f t="shared" si="2"/>
        <v>3.9016252287159617E-2</v>
      </c>
      <c r="H20" s="434">
        <v>2719</v>
      </c>
      <c r="I20" s="933">
        <f t="shared" si="3"/>
        <v>0.14632439995694757</v>
      </c>
      <c r="J20" s="434">
        <v>1328</v>
      </c>
      <c r="K20" s="933">
        <f t="shared" si="4"/>
        <v>7.1467011085997206E-2</v>
      </c>
      <c r="L20" s="434">
        <v>886</v>
      </c>
      <c r="M20" s="933">
        <f t="shared" si="5"/>
        <v>4.7680551070928855E-2</v>
      </c>
      <c r="N20" s="434">
        <v>302</v>
      </c>
      <c r="O20" s="933">
        <f t="shared" si="6"/>
        <v>1.6252287159616834E-2</v>
      </c>
      <c r="P20" s="434">
        <v>626</v>
      </c>
      <c r="Q20" s="933">
        <f t="shared" si="7"/>
        <v>3.3688515767947479E-2</v>
      </c>
      <c r="R20" s="434">
        <v>1755</v>
      </c>
      <c r="S20" s="933">
        <f t="shared" si="8"/>
        <v>9.4446238295124316E-2</v>
      </c>
      <c r="T20" s="434">
        <v>242</v>
      </c>
      <c r="U20" s="933">
        <f t="shared" si="9"/>
        <v>1.30233559358519E-2</v>
      </c>
      <c r="V20" s="434">
        <v>18582</v>
      </c>
      <c r="X20" s="8"/>
    </row>
    <row r="21" spans="1:24" customFormat="1">
      <c r="A21" s="69">
        <v>2015</v>
      </c>
      <c r="B21" s="438">
        <v>3487</v>
      </c>
      <c r="C21" s="931">
        <f t="shared" si="0"/>
        <v>0.18888467580304424</v>
      </c>
      <c r="D21" s="438">
        <v>6568</v>
      </c>
      <c r="E21" s="931">
        <f t="shared" si="1"/>
        <v>0.35577704349710199</v>
      </c>
      <c r="F21" s="438">
        <v>762</v>
      </c>
      <c r="G21" s="931">
        <f t="shared" si="2"/>
        <v>4.1276203889280105E-2</v>
      </c>
      <c r="H21" s="438">
        <v>2609</v>
      </c>
      <c r="I21" s="931">
        <f t="shared" si="3"/>
        <v>0.14132495531119657</v>
      </c>
      <c r="J21" s="438">
        <v>1347</v>
      </c>
      <c r="K21" s="931">
        <f t="shared" si="4"/>
        <v>7.2964628134987275E-2</v>
      </c>
      <c r="L21" s="438">
        <v>918</v>
      </c>
      <c r="M21" s="931">
        <f t="shared" si="5"/>
        <v>4.9726450354802013E-2</v>
      </c>
      <c r="N21" s="438">
        <v>308</v>
      </c>
      <c r="O21" s="931">
        <f t="shared" si="6"/>
        <v>1.668381994474839E-2</v>
      </c>
      <c r="P21" s="438">
        <v>617</v>
      </c>
      <c r="Q21" s="931">
        <f t="shared" si="7"/>
        <v>3.3421808136070638E-2</v>
      </c>
      <c r="R21" s="438">
        <v>1650</v>
      </c>
      <c r="S21" s="931">
        <f t="shared" si="8"/>
        <v>8.9377606846866367E-2</v>
      </c>
      <c r="T21" s="438">
        <v>176</v>
      </c>
      <c r="U21" s="931">
        <f t="shared" si="9"/>
        <v>9.5336113969990786E-3</v>
      </c>
      <c r="V21" s="438">
        <v>18461</v>
      </c>
      <c r="X21" s="8"/>
    </row>
    <row r="22" spans="1:24" customFormat="1">
      <c r="A22" s="67">
        <v>2016</v>
      </c>
      <c r="B22" s="434">
        <v>3382</v>
      </c>
      <c r="C22" s="933">
        <f t="shared" si="0"/>
        <v>0.18719211822660098</v>
      </c>
      <c r="D22" s="434">
        <v>6326</v>
      </c>
      <c r="E22" s="933">
        <f t="shared" si="1"/>
        <v>0.35014114130735596</v>
      </c>
      <c r="F22" s="434">
        <v>781</v>
      </c>
      <c r="G22" s="933">
        <f t="shared" si="2"/>
        <v>4.3227984723529088E-2</v>
      </c>
      <c r="H22" s="434">
        <v>2479</v>
      </c>
      <c r="I22" s="933">
        <f t="shared" si="3"/>
        <v>0.13721149056290474</v>
      </c>
      <c r="J22" s="434">
        <v>1243</v>
      </c>
      <c r="K22" s="933">
        <f t="shared" si="4"/>
        <v>6.879946864448995E-2</v>
      </c>
      <c r="L22" s="434">
        <v>982</v>
      </c>
      <c r="M22" s="933">
        <f t="shared" si="5"/>
        <v>5.4353240715115957E-2</v>
      </c>
      <c r="N22" s="434">
        <v>311</v>
      </c>
      <c r="O22" s="933">
        <f t="shared" si="6"/>
        <v>1.7213704544196601E-2</v>
      </c>
      <c r="P22" s="434">
        <v>598</v>
      </c>
      <c r="Q22" s="933">
        <f t="shared" si="7"/>
        <v>3.3099020313278354E-2</v>
      </c>
      <c r="R22" s="434">
        <v>1743</v>
      </c>
      <c r="S22" s="933">
        <f t="shared" si="8"/>
        <v>9.6474234792715996E-2</v>
      </c>
      <c r="T22" s="434">
        <v>200</v>
      </c>
      <c r="U22" s="933">
        <f t="shared" si="9"/>
        <v>1.1069906459290419E-2</v>
      </c>
      <c r="V22" s="434">
        <v>18067</v>
      </c>
      <c r="X22" s="8"/>
    </row>
    <row r="23" spans="1:24" customFormat="1">
      <c r="A23" s="71">
        <v>2017</v>
      </c>
      <c r="B23" s="438">
        <v>3011</v>
      </c>
      <c r="C23" s="931">
        <f t="shared" si="0"/>
        <v>0.1718215019401963</v>
      </c>
      <c r="D23" s="438">
        <v>6312</v>
      </c>
      <c r="E23" s="931">
        <f t="shared" si="1"/>
        <v>0.36019173704633645</v>
      </c>
      <c r="F23" s="438">
        <v>777</v>
      </c>
      <c r="G23" s="931">
        <f t="shared" si="2"/>
        <v>4.4339191965304725E-2</v>
      </c>
      <c r="H23" s="438">
        <v>2561</v>
      </c>
      <c r="I23" s="931">
        <f t="shared" si="3"/>
        <v>0.14614243323442136</v>
      </c>
      <c r="J23" s="438">
        <v>1211</v>
      </c>
      <c r="K23" s="931">
        <f t="shared" si="4"/>
        <v>6.910522711709656E-2</v>
      </c>
      <c r="L23" s="438">
        <v>894</v>
      </c>
      <c r="M23" s="931">
        <f t="shared" si="5"/>
        <v>5.101574982880621E-2</v>
      </c>
      <c r="N23" s="438">
        <v>255</v>
      </c>
      <c r="O23" s="931">
        <f t="shared" si="6"/>
        <v>1.4551472266605798E-2</v>
      </c>
      <c r="P23" s="438">
        <v>558</v>
      </c>
      <c r="Q23" s="931">
        <f t="shared" si="7"/>
        <v>3.1842045195160922E-2</v>
      </c>
      <c r="R23" s="438">
        <v>1667</v>
      </c>
      <c r="S23" s="931">
        <f t="shared" si="8"/>
        <v>9.5126683405615156E-2</v>
      </c>
      <c r="T23" s="438">
        <v>233</v>
      </c>
      <c r="U23" s="931">
        <f t="shared" si="9"/>
        <v>1.3296051129879024E-2</v>
      </c>
      <c r="V23" s="438">
        <v>17524</v>
      </c>
      <c r="X23" s="8"/>
    </row>
    <row r="24" spans="1:24" customFormat="1">
      <c r="A24" s="72">
        <v>2018</v>
      </c>
      <c r="B24" s="434">
        <v>3022</v>
      </c>
      <c r="C24" s="933">
        <f t="shared" si="0"/>
        <v>0.17749324562433924</v>
      </c>
      <c r="D24" s="434">
        <v>6121</v>
      </c>
      <c r="E24" s="933">
        <f t="shared" si="1"/>
        <v>0.35950898625631389</v>
      </c>
      <c r="F24" s="434">
        <v>737</v>
      </c>
      <c r="G24" s="933">
        <f t="shared" si="2"/>
        <v>4.3286737930224362E-2</v>
      </c>
      <c r="H24" s="434">
        <v>2369</v>
      </c>
      <c r="I24" s="933">
        <f t="shared" si="3"/>
        <v>0.13914013861153529</v>
      </c>
      <c r="J24" s="434">
        <v>1105</v>
      </c>
      <c r="K24" s="933">
        <f t="shared" si="4"/>
        <v>6.4900740044637611E-2</v>
      </c>
      <c r="L24" s="434">
        <v>953</v>
      </c>
      <c r="M24" s="933">
        <f t="shared" si="5"/>
        <v>5.5973217432162575E-2</v>
      </c>
      <c r="N24" s="434">
        <v>240</v>
      </c>
      <c r="O24" s="933">
        <f t="shared" si="6"/>
        <v>1.4096088335486902E-2</v>
      </c>
      <c r="P24" s="434">
        <v>582</v>
      </c>
      <c r="Q24" s="933">
        <f t="shared" si="7"/>
        <v>3.418301421355574E-2</v>
      </c>
      <c r="R24" s="434">
        <v>1648</v>
      </c>
      <c r="S24" s="933">
        <f t="shared" si="8"/>
        <v>9.6793139903676731E-2</v>
      </c>
      <c r="T24" s="434">
        <v>204</v>
      </c>
      <c r="U24" s="933">
        <f t="shared" si="9"/>
        <v>1.1981675085163866E-2</v>
      </c>
      <c r="V24" s="434">
        <v>17026</v>
      </c>
      <c r="X24" s="8"/>
    </row>
    <row r="25" spans="1:24">
      <c r="A25" s="73">
        <v>2019</v>
      </c>
      <c r="B25" s="438">
        <v>2928</v>
      </c>
      <c r="C25" s="931">
        <f t="shared" si="0"/>
        <v>0.17392337392337393</v>
      </c>
      <c r="D25" s="438">
        <v>6025</v>
      </c>
      <c r="E25" s="931">
        <f t="shared" si="1"/>
        <v>0.35788535788535786</v>
      </c>
      <c r="F25" s="438">
        <v>757</v>
      </c>
      <c r="G25" s="931">
        <f t="shared" si="2"/>
        <v>4.4965844965844964E-2</v>
      </c>
      <c r="H25" s="438">
        <v>2388</v>
      </c>
      <c r="I25" s="931">
        <f t="shared" si="3"/>
        <v>0.14184734184734185</v>
      </c>
      <c r="J25" s="438">
        <v>1126</v>
      </c>
      <c r="K25" s="931">
        <f t="shared" si="4"/>
        <v>6.6884466884466878E-2</v>
      </c>
      <c r="L25" s="438">
        <v>937</v>
      </c>
      <c r="M25" s="931">
        <f t="shared" si="5"/>
        <v>5.5657855657855658E-2</v>
      </c>
      <c r="N25" s="438">
        <v>223</v>
      </c>
      <c r="O25" s="931">
        <f t="shared" si="6"/>
        <v>1.3246213246213246E-2</v>
      </c>
      <c r="P25" s="438">
        <v>580</v>
      </c>
      <c r="Q25" s="931">
        <f t="shared" si="7"/>
        <v>3.4452034452034451E-2</v>
      </c>
      <c r="R25" s="438">
        <v>1654</v>
      </c>
      <c r="S25" s="931">
        <f t="shared" si="8"/>
        <v>9.8247698247698245E-2</v>
      </c>
      <c r="T25" s="438">
        <v>180</v>
      </c>
      <c r="U25" s="931">
        <f t="shared" si="9"/>
        <v>1.0692010692010692E-2</v>
      </c>
      <c r="V25" s="438">
        <v>16835</v>
      </c>
    </row>
    <row r="26" spans="1:24">
      <c r="A26" s="812">
        <v>2020</v>
      </c>
      <c r="B26" s="434">
        <v>2866</v>
      </c>
      <c r="C26" s="1655">
        <f t="shared" si="0"/>
        <v>0.18131207692794332</v>
      </c>
      <c r="D26" s="434">
        <v>5703</v>
      </c>
      <c r="E26" s="1655">
        <f t="shared" si="1"/>
        <v>0.36078952362877204</v>
      </c>
      <c r="F26" s="434">
        <v>653</v>
      </c>
      <c r="G26" s="1655">
        <f t="shared" si="2"/>
        <v>4.131081166571772E-2</v>
      </c>
      <c r="H26" s="434">
        <v>2264</v>
      </c>
      <c r="I26" s="1655">
        <f t="shared" si="3"/>
        <v>0.14322768393749605</v>
      </c>
      <c r="J26" s="434">
        <v>1000</v>
      </c>
      <c r="K26" s="1655">
        <f t="shared" si="4"/>
        <v>6.3263111279812739E-2</v>
      </c>
      <c r="L26" s="434">
        <v>887</v>
      </c>
      <c r="M26" s="1655">
        <f t="shared" si="5"/>
        <v>5.6114379705193902E-2</v>
      </c>
      <c r="N26" s="434">
        <v>219</v>
      </c>
      <c r="O26" s="1655">
        <f t="shared" si="6"/>
        <v>1.3854621370278991E-2</v>
      </c>
      <c r="P26" s="434">
        <v>529</v>
      </c>
      <c r="Q26" s="1655">
        <f t="shared" si="7"/>
        <v>3.3466185867020937E-2</v>
      </c>
      <c r="R26" s="434">
        <v>1516</v>
      </c>
      <c r="S26" s="1655">
        <f t="shared" si="8"/>
        <v>9.5906876700196111E-2</v>
      </c>
      <c r="T26" s="434">
        <v>144</v>
      </c>
      <c r="U26" s="1655">
        <f t="shared" si="9"/>
        <v>9.1098880242930346E-3</v>
      </c>
      <c r="V26" s="434">
        <v>15807</v>
      </c>
    </row>
    <row r="27" spans="1:24">
      <c r="A27" s="1656">
        <v>2021</v>
      </c>
      <c r="B27" s="1432">
        <v>2785</v>
      </c>
      <c r="C27" s="931">
        <f t="shared" si="0"/>
        <v>0.17810321672955171</v>
      </c>
      <c r="D27" s="438">
        <v>5968</v>
      </c>
      <c r="E27" s="931">
        <f t="shared" si="1"/>
        <v>0.38165888597557074</v>
      </c>
      <c r="F27" s="438">
        <v>620</v>
      </c>
      <c r="G27" s="931">
        <f t="shared" si="2"/>
        <v>3.9649549146255673E-2</v>
      </c>
      <c r="H27" s="438">
        <v>2125</v>
      </c>
      <c r="I27" s="931">
        <f t="shared" si="3"/>
        <v>0.13589563215450534</v>
      </c>
      <c r="J27" s="438">
        <v>1042</v>
      </c>
      <c r="K27" s="931">
        <f t="shared" si="4"/>
        <v>6.6636822919997438E-2</v>
      </c>
      <c r="L27" s="438">
        <v>835</v>
      </c>
      <c r="M27" s="931">
        <f t="shared" si="5"/>
        <v>5.3398989576005626E-2</v>
      </c>
      <c r="N27" s="438">
        <v>220</v>
      </c>
      <c r="O27" s="931">
        <f t="shared" si="6"/>
        <v>1.4069194858348788E-2</v>
      </c>
      <c r="P27" s="438">
        <v>534</v>
      </c>
      <c r="Q27" s="931">
        <f t="shared" si="7"/>
        <v>3.4149772974355695E-2</v>
      </c>
      <c r="R27" s="438">
        <v>1313</v>
      </c>
      <c r="S27" s="931">
        <f t="shared" si="8"/>
        <v>8.3967512950054363E-2</v>
      </c>
      <c r="T27" s="438">
        <v>164</v>
      </c>
      <c r="U27" s="931">
        <f t="shared" si="9"/>
        <v>1.0487945258041824E-2</v>
      </c>
      <c r="V27" s="438">
        <v>15637</v>
      </c>
    </row>
    <row r="28" spans="1:24">
      <c r="A28" s="359"/>
    </row>
    <row r="29" spans="1:24">
      <c r="A29" s="2464" t="s">
        <v>87</v>
      </c>
      <c r="B29" s="2464"/>
      <c r="C29" s="2464"/>
      <c r="D29" s="2464"/>
      <c r="E29" s="2464"/>
      <c r="F29" s="2464"/>
      <c r="G29" s="2464"/>
      <c r="H29" s="2464"/>
      <c r="I29" s="2464"/>
      <c r="J29" s="2464"/>
      <c r="K29" s="2464"/>
      <c r="L29" s="2464"/>
      <c r="M29" s="2464"/>
      <c r="N29" s="2464"/>
      <c r="O29" s="2464"/>
      <c r="P29" s="2464"/>
      <c r="Q29" s="2464"/>
      <c r="R29" s="2464"/>
      <c r="S29" s="2464"/>
      <c r="T29" s="2464"/>
      <c r="U29" s="2464"/>
      <c r="V29" s="2464"/>
    </row>
    <row r="32" spans="1:24" ht="17.5">
      <c r="A32" s="2454" t="s">
        <v>79</v>
      </c>
      <c r="B32" s="2465" t="s">
        <v>100</v>
      </c>
      <c r="C32" s="2466"/>
      <c r="D32" s="2466"/>
      <c r="E32" s="2466"/>
      <c r="F32" s="2466"/>
      <c r="G32" s="2466"/>
      <c r="H32" s="2466"/>
      <c r="I32" s="2466"/>
      <c r="J32" s="2466"/>
      <c r="K32" s="2466"/>
      <c r="L32" s="2466"/>
      <c r="M32" s="2466"/>
      <c r="N32" s="2466"/>
      <c r="O32" s="2466"/>
      <c r="P32" s="2466"/>
      <c r="Q32" s="2466"/>
      <c r="R32" s="2466"/>
      <c r="S32" s="2466"/>
      <c r="T32" s="2466"/>
      <c r="U32" s="2466"/>
      <c r="V32" s="2467"/>
      <c r="X32" s="29"/>
    </row>
    <row r="33" spans="1:24" ht="27.5">
      <c r="A33" s="2455"/>
      <c r="B33" s="2468" t="s">
        <v>1174</v>
      </c>
      <c r="C33" s="2469"/>
      <c r="D33" s="2468" t="s">
        <v>85</v>
      </c>
      <c r="E33" s="2469"/>
      <c r="F33" s="2469" t="s">
        <v>90</v>
      </c>
      <c r="G33" s="2470"/>
      <c r="H33" s="2468" t="s">
        <v>91</v>
      </c>
      <c r="I33" s="2470"/>
      <c r="J33" s="2468" t="s">
        <v>92</v>
      </c>
      <c r="K33" s="2470"/>
      <c r="L33" s="2471" t="s">
        <v>93</v>
      </c>
      <c r="M33" s="2472"/>
      <c r="N33" s="2459" t="s">
        <v>94</v>
      </c>
      <c r="O33" s="2460"/>
      <c r="P33" s="2471" t="s">
        <v>95</v>
      </c>
      <c r="Q33" s="2472"/>
      <c r="R33" s="2473" t="s">
        <v>96</v>
      </c>
      <c r="S33" s="2474"/>
      <c r="T33" s="2468" t="s">
        <v>97</v>
      </c>
      <c r="U33" s="2470"/>
      <c r="V33" s="2475" t="s">
        <v>98</v>
      </c>
      <c r="X33" s="49"/>
    </row>
    <row r="34" spans="1:24" s="66" customFormat="1" ht="17.5">
      <c r="A34" s="2456"/>
      <c r="B34" s="46" t="s">
        <v>99</v>
      </c>
      <c r="C34" s="77" t="s">
        <v>86</v>
      </c>
      <c r="D34" s="46" t="s">
        <v>99</v>
      </c>
      <c r="E34" s="47" t="s">
        <v>86</v>
      </c>
      <c r="F34" s="46" t="s">
        <v>99</v>
      </c>
      <c r="G34" s="47" t="s">
        <v>86</v>
      </c>
      <c r="H34" s="46" t="s">
        <v>99</v>
      </c>
      <c r="I34" s="47" t="s">
        <v>86</v>
      </c>
      <c r="J34" s="46" t="s">
        <v>99</v>
      </c>
      <c r="K34" s="47" t="s">
        <v>86</v>
      </c>
      <c r="L34" s="46" t="s">
        <v>99</v>
      </c>
      <c r="M34" s="47" t="s">
        <v>86</v>
      </c>
      <c r="N34" s="46" t="s">
        <v>99</v>
      </c>
      <c r="O34" s="47" t="s">
        <v>86</v>
      </c>
      <c r="P34" s="46" t="s">
        <v>99</v>
      </c>
      <c r="Q34" s="47" t="s">
        <v>86</v>
      </c>
      <c r="R34" s="46" t="s">
        <v>99</v>
      </c>
      <c r="S34" s="47" t="s">
        <v>86</v>
      </c>
      <c r="T34" s="46" t="s">
        <v>99</v>
      </c>
      <c r="U34" s="47" t="s">
        <v>86</v>
      </c>
      <c r="V34" s="2476"/>
      <c r="X34" s="29"/>
    </row>
    <row r="35" spans="1:24" s="78" customFormat="1">
      <c r="A35" s="67">
        <v>2000</v>
      </c>
      <c r="B35" s="53">
        <v>3782</v>
      </c>
      <c r="C35" s="68">
        <f t="shared" ref="C35:C55" si="10">B35/V35</f>
        <v>0.21441124780316345</v>
      </c>
      <c r="D35" s="53">
        <v>4717</v>
      </c>
      <c r="E35" s="68">
        <f t="shared" ref="E35:E55" si="11">D35/V35</f>
        <v>0.26741878791314699</v>
      </c>
      <c r="F35" s="53">
        <v>672</v>
      </c>
      <c r="G35" s="68">
        <f>F35/V35</f>
        <v>3.8097397811667329E-2</v>
      </c>
      <c r="H35" s="53">
        <v>3509</v>
      </c>
      <c r="I35" s="68">
        <f>H35/V35</f>
        <v>0.19893417994217361</v>
      </c>
      <c r="J35" s="53">
        <v>2148</v>
      </c>
      <c r="K35" s="68">
        <f>J35/V35</f>
        <v>0.12177561086229378</v>
      </c>
      <c r="L35" s="53">
        <v>474</v>
      </c>
      <c r="M35" s="68">
        <f>L35/V35</f>
        <v>2.6872271670729635E-2</v>
      </c>
      <c r="N35" s="53">
        <v>189</v>
      </c>
      <c r="O35" s="68">
        <f>N35/V35</f>
        <v>1.0714893134531436E-2</v>
      </c>
      <c r="P35" s="53">
        <v>695</v>
      </c>
      <c r="Q35" s="68">
        <f>P35/V35</f>
        <v>3.9401326605816654E-2</v>
      </c>
      <c r="R35" s="53">
        <v>1184</v>
      </c>
      <c r="S35" s="68">
        <f>R35/V35</f>
        <v>6.7123986620556728E-2</v>
      </c>
      <c r="T35" s="53">
        <v>254</v>
      </c>
      <c r="U35" s="68">
        <f t="shared" ref="U35:U55" si="12">T35/V35</f>
        <v>1.4399909291909973E-2</v>
      </c>
      <c r="V35" s="53">
        <v>17639</v>
      </c>
      <c r="X35" s="54"/>
    </row>
    <row r="36" spans="1:24" s="78" customFormat="1">
      <c r="A36" s="69">
        <v>2001</v>
      </c>
      <c r="B36" s="58">
        <v>3573</v>
      </c>
      <c r="C36" s="70">
        <f t="shared" si="10"/>
        <v>0.20859361317064629</v>
      </c>
      <c r="D36" s="58">
        <v>4619</v>
      </c>
      <c r="E36" s="70">
        <f t="shared" si="11"/>
        <v>0.26965964154358107</v>
      </c>
      <c r="F36" s="58">
        <v>607</v>
      </c>
      <c r="G36" s="70">
        <f t="shared" ref="G36:G55" si="13">F36/V36</f>
        <v>3.5436978224064455E-2</v>
      </c>
      <c r="H36" s="58">
        <v>3391</v>
      </c>
      <c r="I36" s="70">
        <f t="shared" ref="I36:I55" si="14">H36/V36</f>
        <v>0.19796835775585264</v>
      </c>
      <c r="J36" s="58">
        <v>2173</v>
      </c>
      <c r="K36" s="70">
        <f t="shared" ref="K36:K55" si="15">J36/V36</f>
        <v>0.1268608792106953</v>
      </c>
      <c r="L36" s="58">
        <v>531</v>
      </c>
      <c r="M36" s="70">
        <f t="shared" ref="M36:M55" si="16">L36/V36</f>
        <v>3.1000058380524258E-2</v>
      </c>
      <c r="N36" s="58">
        <v>187</v>
      </c>
      <c r="O36" s="70">
        <f t="shared" ref="O36:O55" si="17">N36/V36</f>
        <v>1.0917158036079164E-2</v>
      </c>
      <c r="P36" s="58">
        <v>588</v>
      </c>
      <c r="Q36" s="70">
        <f t="shared" ref="Q36:Q55" si="18">P36/V36</f>
        <v>3.43277482631794E-2</v>
      </c>
      <c r="R36" s="58">
        <v>1198</v>
      </c>
      <c r="S36" s="70">
        <f t="shared" ref="S36:S55" si="19">R36/V36</f>
        <v>6.9939868060015176E-2</v>
      </c>
      <c r="T36" s="58">
        <v>238</v>
      </c>
      <c r="U36" s="70">
        <f t="shared" si="12"/>
        <v>1.3894564773191663E-2</v>
      </c>
      <c r="V36" s="58">
        <v>17129</v>
      </c>
      <c r="X36" s="54"/>
    </row>
    <row r="37" spans="1:24" s="78" customFormat="1">
      <c r="A37" s="67">
        <v>2002</v>
      </c>
      <c r="B37" s="53">
        <v>3636</v>
      </c>
      <c r="C37" s="68">
        <f t="shared" si="10"/>
        <v>0.20759349129317728</v>
      </c>
      <c r="D37" s="53">
        <v>4750</v>
      </c>
      <c r="E37" s="68">
        <f t="shared" si="11"/>
        <v>0.27119611761347417</v>
      </c>
      <c r="F37" s="53">
        <v>597</v>
      </c>
      <c r="G37" s="68">
        <f t="shared" si="13"/>
        <v>3.4085069940051387E-2</v>
      </c>
      <c r="H37" s="53">
        <v>3456</v>
      </c>
      <c r="I37" s="68">
        <f t="shared" si="14"/>
        <v>0.19731658578361405</v>
      </c>
      <c r="J37" s="53">
        <v>2187</v>
      </c>
      <c r="K37" s="68">
        <f t="shared" si="15"/>
        <v>0.12486440194119326</v>
      </c>
      <c r="L37" s="53">
        <v>473</v>
      </c>
      <c r="M37" s="68">
        <f t="shared" si="16"/>
        <v>2.7005423922352268E-2</v>
      </c>
      <c r="N37" s="53">
        <v>175</v>
      </c>
      <c r="O37" s="68">
        <f t="shared" si="17"/>
        <v>9.9914359120753648E-3</v>
      </c>
      <c r="P37" s="53">
        <v>612</v>
      </c>
      <c r="Q37" s="68">
        <f t="shared" si="18"/>
        <v>3.4941478732514984E-2</v>
      </c>
      <c r="R37" s="53">
        <v>1278</v>
      </c>
      <c r="S37" s="68">
        <f t="shared" si="19"/>
        <v>7.2966029117898942E-2</v>
      </c>
      <c r="T37" s="53">
        <v>320</v>
      </c>
      <c r="U37" s="68">
        <f t="shared" si="12"/>
        <v>1.8270054239223524E-2</v>
      </c>
      <c r="V37" s="53">
        <v>17515</v>
      </c>
      <c r="X37" s="54"/>
    </row>
    <row r="38" spans="1:24" s="78" customFormat="1">
      <c r="A38" s="69">
        <v>2003</v>
      </c>
      <c r="B38" s="58">
        <v>3751</v>
      </c>
      <c r="C38" s="70">
        <f t="shared" si="10"/>
        <v>0.20676919684692133</v>
      </c>
      <c r="D38" s="58">
        <v>4879</v>
      </c>
      <c r="E38" s="70">
        <f t="shared" si="11"/>
        <v>0.26894879003362548</v>
      </c>
      <c r="F38" s="58">
        <v>613</v>
      </c>
      <c r="G38" s="70">
        <f t="shared" si="13"/>
        <v>3.37908604817816E-2</v>
      </c>
      <c r="H38" s="58">
        <v>3498</v>
      </c>
      <c r="I38" s="70">
        <f t="shared" si="14"/>
        <v>0.19282288738217299</v>
      </c>
      <c r="J38" s="58">
        <v>2214</v>
      </c>
      <c r="K38" s="70">
        <f t="shared" si="15"/>
        <v>0.12204398875475442</v>
      </c>
      <c r="L38" s="58">
        <v>486</v>
      </c>
      <c r="M38" s="70">
        <f t="shared" si="16"/>
        <v>2.6790143872994873E-2</v>
      </c>
      <c r="N38" s="58">
        <v>225</v>
      </c>
      <c r="O38" s="70">
        <f t="shared" si="17"/>
        <v>1.2402844385645775E-2</v>
      </c>
      <c r="P38" s="58">
        <v>693</v>
      </c>
      <c r="Q38" s="70">
        <f t="shared" si="18"/>
        <v>3.8200760707788987E-2</v>
      </c>
      <c r="R38" s="58">
        <v>1390</v>
      </c>
      <c r="S38" s="70">
        <f t="shared" si="19"/>
        <v>7.6622016426878339E-2</v>
      </c>
      <c r="T38" s="58">
        <v>357</v>
      </c>
      <c r="U38" s="70">
        <f t="shared" si="12"/>
        <v>1.9679179758557961E-2</v>
      </c>
      <c r="V38" s="58">
        <v>18141</v>
      </c>
      <c r="X38" s="54"/>
    </row>
    <row r="39" spans="1:24" s="78" customFormat="1">
      <c r="A39" s="67">
        <v>2004</v>
      </c>
      <c r="B39" s="53">
        <v>3642</v>
      </c>
      <c r="C39" s="68">
        <f t="shared" si="10"/>
        <v>0.19905990380411018</v>
      </c>
      <c r="D39" s="53">
        <v>5032</v>
      </c>
      <c r="E39" s="68">
        <f t="shared" si="11"/>
        <v>0.27503279405334502</v>
      </c>
      <c r="F39" s="53">
        <v>670</v>
      </c>
      <c r="G39" s="68">
        <f t="shared" si="13"/>
        <v>3.6620026235242673E-2</v>
      </c>
      <c r="H39" s="53">
        <v>3430</v>
      </c>
      <c r="I39" s="68">
        <f t="shared" si="14"/>
        <v>0.18747267162221251</v>
      </c>
      <c r="J39" s="53">
        <v>2163</v>
      </c>
      <c r="K39" s="68">
        <f t="shared" si="15"/>
        <v>0.11822256230870136</v>
      </c>
      <c r="L39" s="53">
        <v>506</v>
      </c>
      <c r="M39" s="68">
        <f t="shared" si="16"/>
        <v>2.7656318320944468E-2</v>
      </c>
      <c r="N39" s="53">
        <v>220</v>
      </c>
      <c r="O39" s="68">
        <f t="shared" si="17"/>
        <v>1.2024486226497596E-2</v>
      </c>
      <c r="P39" s="53">
        <v>678</v>
      </c>
      <c r="Q39" s="68">
        <f t="shared" si="18"/>
        <v>3.7057280279842592E-2</v>
      </c>
      <c r="R39" s="53">
        <v>1507</v>
      </c>
      <c r="S39" s="68">
        <f t="shared" si="19"/>
        <v>8.2367730651508528E-2</v>
      </c>
      <c r="T39" s="53">
        <v>423</v>
      </c>
      <c r="U39" s="68">
        <f t="shared" si="12"/>
        <v>2.3119807608220376E-2</v>
      </c>
      <c r="V39" s="53">
        <v>18296</v>
      </c>
      <c r="X39" s="54"/>
    </row>
    <row r="40" spans="1:24" s="78" customFormat="1">
      <c r="A40" s="69">
        <v>2005</v>
      </c>
      <c r="B40" s="58">
        <v>3539</v>
      </c>
      <c r="C40" s="70">
        <f t="shared" si="10"/>
        <v>0.19746680058029237</v>
      </c>
      <c r="D40" s="58">
        <v>5073</v>
      </c>
      <c r="E40" s="70">
        <f t="shared" si="11"/>
        <v>0.28305992634750587</v>
      </c>
      <c r="F40" s="58">
        <v>596</v>
      </c>
      <c r="G40" s="70">
        <f t="shared" si="13"/>
        <v>3.325521705166834E-2</v>
      </c>
      <c r="H40" s="58">
        <v>3325</v>
      </c>
      <c r="I40" s="70">
        <f t="shared" si="14"/>
        <v>0.18552616895435778</v>
      </c>
      <c r="J40" s="58">
        <v>2092</v>
      </c>
      <c r="K40" s="70">
        <f t="shared" si="15"/>
        <v>0.11672804374511773</v>
      </c>
      <c r="L40" s="58">
        <v>409</v>
      </c>
      <c r="M40" s="70">
        <f t="shared" si="16"/>
        <v>2.2821113714987167E-2</v>
      </c>
      <c r="N40" s="58">
        <v>239</v>
      </c>
      <c r="O40" s="70">
        <f t="shared" si="17"/>
        <v>1.333556522709519E-2</v>
      </c>
      <c r="P40" s="58">
        <v>673</v>
      </c>
      <c r="Q40" s="70">
        <f t="shared" si="18"/>
        <v>3.7551612543242942E-2</v>
      </c>
      <c r="R40" s="58">
        <v>1571</v>
      </c>
      <c r="S40" s="70">
        <f t="shared" si="19"/>
        <v>8.7657627496931151E-2</v>
      </c>
      <c r="T40" s="58">
        <v>385</v>
      </c>
      <c r="U40" s="70">
        <f t="shared" si="12"/>
        <v>2.1481977457873006E-2</v>
      </c>
      <c r="V40" s="58">
        <v>17922</v>
      </c>
      <c r="X40" s="54"/>
    </row>
    <row r="41" spans="1:24" s="78" customFormat="1">
      <c r="A41" s="67">
        <v>2006</v>
      </c>
      <c r="B41" s="53">
        <v>4207</v>
      </c>
      <c r="C41" s="68">
        <f t="shared" si="10"/>
        <v>0.22158432529232067</v>
      </c>
      <c r="D41" s="53">
        <v>5177</v>
      </c>
      <c r="E41" s="68">
        <f t="shared" si="11"/>
        <v>0.27267460233856528</v>
      </c>
      <c r="F41" s="53">
        <v>613</v>
      </c>
      <c r="G41" s="68">
        <f t="shared" si="13"/>
        <v>3.2286948277678286E-2</v>
      </c>
      <c r="H41" s="53">
        <v>3478</v>
      </c>
      <c r="I41" s="68">
        <f t="shared" si="14"/>
        <v>0.183187611924576</v>
      </c>
      <c r="J41" s="53">
        <v>2129</v>
      </c>
      <c r="K41" s="68">
        <f t="shared" si="15"/>
        <v>0.11213525755820078</v>
      </c>
      <c r="L41" s="53">
        <v>530</v>
      </c>
      <c r="M41" s="68">
        <f t="shared" si="16"/>
        <v>2.791530601495839E-2</v>
      </c>
      <c r="N41" s="53">
        <v>240</v>
      </c>
      <c r="O41" s="68">
        <f t="shared" si="17"/>
        <v>1.2640893289792478E-2</v>
      </c>
      <c r="P41" s="53">
        <v>698</v>
      </c>
      <c r="Q41" s="68">
        <f t="shared" si="18"/>
        <v>3.6763931317813123E-2</v>
      </c>
      <c r="R41" s="53">
        <v>1598</v>
      </c>
      <c r="S41" s="68">
        <f t="shared" si="19"/>
        <v>8.4167281154534923E-2</v>
      </c>
      <c r="T41" s="53">
        <v>297</v>
      </c>
      <c r="U41" s="68">
        <f t="shared" si="12"/>
        <v>1.5643105446118192E-2</v>
      </c>
      <c r="V41" s="53">
        <v>18986</v>
      </c>
      <c r="X41" s="54"/>
    </row>
    <row r="42" spans="1:24" s="78" customFormat="1">
      <c r="A42" s="69">
        <v>2007</v>
      </c>
      <c r="B42" s="58">
        <v>4109</v>
      </c>
      <c r="C42" s="70">
        <f t="shared" si="10"/>
        <v>0.21454678362573099</v>
      </c>
      <c r="D42" s="58">
        <v>5285</v>
      </c>
      <c r="E42" s="70">
        <f t="shared" si="11"/>
        <v>0.27595029239766083</v>
      </c>
      <c r="F42" s="58">
        <v>662</v>
      </c>
      <c r="G42" s="70">
        <f t="shared" si="13"/>
        <v>3.4565580618212195E-2</v>
      </c>
      <c r="H42" s="58">
        <v>3531</v>
      </c>
      <c r="I42" s="70">
        <f t="shared" si="14"/>
        <v>0.18436716791979949</v>
      </c>
      <c r="J42" s="58">
        <v>2095</v>
      </c>
      <c r="K42" s="70">
        <f t="shared" si="15"/>
        <v>0.10938805346700084</v>
      </c>
      <c r="L42" s="58">
        <v>434</v>
      </c>
      <c r="M42" s="70">
        <f t="shared" si="16"/>
        <v>2.2660818713450291E-2</v>
      </c>
      <c r="N42" s="58">
        <v>279</v>
      </c>
      <c r="O42" s="70">
        <f t="shared" si="17"/>
        <v>1.456766917293233E-2</v>
      </c>
      <c r="P42" s="58">
        <v>711</v>
      </c>
      <c r="Q42" s="70">
        <f t="shared" si="18"/>
        <v>3.7124060150375941E-2</v>
      </c>
      <c r="R42" s="58">
        <v>1750</v>
      </c>
      <c r="S42" s="70">
        <f t="shared" si="19"/>
        <v>9.1374269005847955E-2</v>
      </c>
      <c r="T42" s="58">
        <v>278</v>
      </c>
      <c r="U42" s="70">
        <f t="shared" si="12"/>
        <v>1.4515455304928988E-2</v>
      </c>
      <c r="V42" s="58">
        <v>19152</v>
      </c>
      <c r="X42" s="54"/>
    </row>
    <row r="43" spans="1:24" s="78" customFormat="1">
      <c r="A43" s="67">
        <v>2008</v>
      </c>
      <c r="B43" s="53">
        <v>4314</v>
      </c>
      <c r="C43" s="68">
        <f t="shared" si="10"/>
        <v>0.22166272736614942</v>
      </c>
      <c r="D43" s="53">
        <v>5374</v>
      </c>
      <c r="E43" s="68">
        <f t="shared" si="11"/>
        <v>0.27612783886548148</v>
      </c>
      <c r="F43" s="53">
        <v>624</v>
      </c>
      <c r="G43" s="68">
        <f t="shared" si="13"/>
        <v>3.2062480731682254E-2</v>
      </c>
      <c r="H43" s="53">
        <v>3600</v>
      </c>
      <c r="I43" s="68">
        <f t="shared" si="14"/>
        <v>0.18497585037508993</v>
      </c>
      <c r="J43" s="53">
        <v>1968</v>
      </c>
      <c r="K43" s="68">
        <f t="shared" si="15"/>
        <v>0.10112013153838249</v>
      </c>
      <c r="L43" s="53">
        <v>479</v>
      </c>
      <c r="M43" s="68">
        <f t="shared" si="16"/>
        <v>2.4612064536018909E-2</v>
      </c>
      <c r="N43" s="53">
        <v>270</v>
      </c>
      <c r="O43" s="68">
        <f t="shared" si="17"/>
        <v>1.3873188778131745E-2</v>
      </c>
      <c r="P43" s="53">
        <v>689</v>
      </c>
      <c r="Q43" s="68">
        <f t="shared" si="18"/>
        <v>3.5402322474565817E-2</v>
      </c>
      <c r="R43" s="53">
        <v>1803</v>
      </c>
      <c r="S43" s="68">
        <f t="shared" si="19"/>
        <v>9.2642071729524197E-2</v>
      </c>
      <c r="T43" s="53">
        <v>311</v>
      </c>
      <c r="U43" s="68">
        <f t="shared" si="12"/>
        <v>1.597985818518138E-2</v>
      </c>
      <c r="V43" s="53">
        <v>19462</v>
      </c>
      <c r="X43" s="54"/>
    </row>
    <row r="44" spans="1:24" s="78" customFormat="1">
      <c r="A44" s="69">
        <v>2009</v>
      </c>
      <c r="B44" s="58">
        <v>4183</v>
      </c>
      <c r="C44" s="70">
        <f t="shared" si="10"/>
        <v>0.22142819331957017</v>
      </c>
      <c r="D44" s="58">
        <v>5371</v>
      </c>
      <c r="E44" s="70">
        <f t="shared" si="11"/>
        <v>0.28431528240961307</v>
      </c>
      <c r="F44" s="58">
        <v>655</v>
      </c>
      <c r="G44" s="70">
        <f t="shared" si="13"/>
        <v>3.4672595415806466E-2</v>
      </c>
      <c r="H44" s="58">
        <v>3349</v>
      </c>
      <c r="I44" s="70">
        <f t="shared" si="14"/>
        <v>0.17728018633211581</v>
      </c>
      <c r="J44" s="58">
        <v>1891</v>
      </c>
      <c r="K44" s="70">
        <f t="shared" si="15"/>
        <v>0.10010057699433593</v>
      </c>
      <c r="L44" s="58">
        <v>423</v>
      </c>
      <c r="M44" s="70">
        <f t="shared" si="16"/>
        <v>2.2391615054787994E-2</v>
      </c>
      <c r="N44" s="58">
        <v>289</v>
      </c>
      <c r="O44" s="70">
        <f t="shared" si="17"/>
        <v>1.5298290191096289E-2</v>
      </c>
      <c r="P44" s="58">
        <v>666</v>
      </c>
      <c r="Q44" s="70">
        <f t="shared" si="18"/>
        <v>3.5254883277751309E-2</v>
      </c>
      <c r="R44" s="58">
        <v>1781</v>
      </c>
      <c r="S44" s="70">
        <f t="shared" si="19"/>
        <v>9.4277698374887517E-2</v>
      </c>
      <c r="T44" s="58">
        <v>255</v>
      </c>
      <c r="U44" s="70">
        <f t="shared" si="12"/>
        <v>1.3498491345084962E-2</v>
      </c>
      <c r="V44" s="58">
        <v>18891</v>
      </c>
      <c r="X44" s="54"/>
    </row>
    <row r="45" spans="1:24" s="78" customFormat="1">
      <c r="A45" s="67">
        <v>2010</v>
      </c>
      <c r="B45" s="53">
        <v>4339</v>
      </c>
      <c r="C45" s="68">
        <f t="shared" si="10"/>
        <v>0.22899514460629089</v>
      </c>
      <c r="D45" s="53">
        <v>5110</v>
      </c>
      <c r="E45" s="68">
        <f t="shared" si="11"/>
        <v>0.26968545492928014</v>
      </c>
      <c r="F45" s="53">
        <v>860</v>
      </c>
      <c r="G45" s="68">
        <f t="shared" si="13"/>
        <v>4.5387375976356344E-2</v>
      </c>
      <c r="H45" s="53">
        <v>3260</v>
      </c>
      <c r="I45" s="68">
        <f t="shared" si="14"/>
        <v>0.17204982056153684</v>
      </c>
      <c r="J45" s="53">
        <v>1812</v>
      </c>
      <c r="K45" s="68">
        <f t="shared" si="15"/>
        <v>9.5630145661811272E-2</v>
      </c>
      <c r="L45" s="53">
        <v>529</v>
      </c>
      <c r="M45" s="68">
        <f t="shared" si="16"/>
        <v>2.7918513827316867E-2</v>
      </c>
      <c r="N45" s="53">
        <v>258</v>
      </c>
      <c r="O45" s="68">
        <f t="shared" si="17"/>
        <v>1.3616212792906902E-2</v>
      </c>
      <c r="P45" s="53">
        <v>677</v>
      </c>
      <c r="Q45" s="68">
        <f t="shared" si="18"/>
        <v>3.5729364576736332E-2</v>
      </c>
      <c r="R45" s="53">
        <v>1816</v>
      </c>
      <c r="S45" s="68">
        <f t="shared" si="19"/>
        <v>9.5841249736119905E-2</v>
      </c>
      <c r="T45" s="53">
        <v>269</v>
      </c>
      <c r="U45" s="68">
        <f t="shared" si="12"/>
        <v>1.4196748997255646E-2</v>
      </c>
      <c r="V45" s="53">
        <v>18948</v>
      </c>
      <c r="X45" s="54"/>
    </row>
    <row r="46" spans="1:24" s="78" customFormat="1">
      <c r="A46" s="69">
        <v>2011</v>
      </c>
      <c r="B46" s="58">
        <v>4523</v>
      </c>
      <c r="C46" s="70">
        <f t="shared" si="10"/>
        <v>0.23841653049391176</v>
      </c>
      <c r="D46" s="58">
        <v>5122</v>
      </c>
      <c r="E46" s="70">
        <f t="shared" si="11"/>
        <v>0.26999103895419324</v>
      </c>
      <c r="F46" s="58">
        <v>778</v>
      </c>
      <c r="G46" s="70">
        <f t="shared" si="13"/>
        <v>4.1009962574455751E-2</v>
      </c>
      <c r="H46" s="58">
        <v>3272</v>
      </c>
      <c r="I46" s="70">
        <f t="shared" si="14"/>
        <v>0.17247377576300668</v>
      </c>
      <c r="J46" s="58">
        <v>1767</v>
      </c>
      <c r="K46" s="70">
        <f t="shared" si="15"/>
        <v>9.3142164356122506E-2</v>
      </c>
      <c r="L46" s="58">
        <v>539</v>
      </c>
      <c r="M46" s="70">
        <f t="shared" si="16"/>
        <v>2.8411786410837594E-2</v>
      </c>
      <c r="N46" s="58">
        <v>254</v>
      </c>
      <c r="O46" s="70">
        <f t="shared" si="17"/>
        <v>1.3388856675979126E-2</v>
      </c>
      <c r="P46" s="58">
        <v>667</v>
      </c>
      <c r="Q46" s="70">
        <f t="shared" si="18"/>
        <v>3.5158926782984552E-2</v>
      </c>
      <c r="R46" s="58">
        <v>1751</v>
      </c>
      <c r="S46" s="70">
        <f t="shared" si="19"/>
        <v>9.2298771809604135E-2</v>
      </c>
      <c r="T46" s="58">
        <v>286</v>
      </c>
      <c r="U46" s="70">
        <f t="shared" si="12"/>
        <v>1.5075641769015866E-2</v>
      </c>
      <c r="V46" s="58">
        <v>18971</v>
      </c>
      <c r="X46" s="54"/>
    </row>
    <row r="47" spans="1:24" s="78" customFormat="1">
      <c r="A47" s="67">
        <v>2012</v>
      </c>
      <c r="B47" s="53">
        <v>4318</v>
      </c>
      <c r="C47" s="68">
        <f t="shared" si="10"/>
        <v>0.22744271793521201</v>
      </c>
      <c r="D47" s="53">
        <v>5036</v>
      </c>
      <c r="E47" s="68">
        <f t="shared" si="11"/>
        <v>0.26526204898604161</v>
      </c>
      <c r="F47" s="53">
        <v>880</v>
      </c>
      <c r="G47" s="68">
        <f t="shared" si="13"/>
        <v>4.6352383460626811E-2</v>
      </c>
      <c r="H47" s="53">
        <v>3317</v>
      </c>
      <c r="I47" s="68">
        <f t="shared" si="14"/>
        <v>0.17471688174874903</v>
      </c>
      <c r="J47" s="53">
        <v>1743</v>
      </c>
      <c r="K47" s="68">
        <f t="shared" si="15"/>
        <v>9.1809323149855154E-2</v>
      </c>
      <c r="L47" s="53">
        <v>507</v>
      </c>
      <c r="M47" s="68">
        <f t="shared" si="16"/>
        <v>2.6705293652883856E-2</v>
      </c>
      <c r="N47" s="53">
        <v>240</v>
      </c>
      <c r="O47" s="68">
        <f t="shared" si="17"/>
        <v>1.2641559125625495E-2</v>
      </c>
      <c r="P47" s="53">
        <v>739</v>
      </c>
      <c r="Q47" s="68">
        <f t="shared" si="18"/>
        <v>3.892546747432183E-2</v>
      </c>
      <c r="R47" s="53">
        <v>1874</v>
      </c>
      <c r="S47" s="68">
        <f t="shared" si="19"/>
        <v>9.8709507505925734E-2</v>
      </c>
      <c r="T47" s="53">
        <v>318</v>
      </c>
      <c r="U47" s="68">
        <f t="shared" si="12"/>
        <v>1.675006584145378E-2</v>
      </c>
      <c r="V47" s="53">
        <v>18985</v>
      </c>
      <c r="X47" s="54"/>
    </row>
    <row r="48" spans="1:24" s="78" customFormat="1">
      <c r="A48" s="69">
        <v>2013</v>
      </c>
      <c r="B48" s="58">
        <v>4520</v>
      </c>
      <c r="C48" s="70">
        <f t="shared" si="10"/>
        <v>0.23815796406554612</v>
      </c>
      <c r="D48" s="58">
        <v>5066</v>
      </c>
      <c r="E48" s="70">
        <f t="shared" si="11"/>
        <v>0.26692660308762317</v>
      </c>
      <c r="F48" s="58">
        <v>846</v>
      </c>
      <c r="G48" s="70">
        <f t="shared" si="13"/>
        <v>4.4575583539701778E-2</v>
      </c>
      <c r="H48" s="58">
        <v>3203</v>
      </c>
      <c r="I48" s="70">
        <f t="shared" si="14"/>
        <v>0.16876547763317351</v>
      </c>
      <c r="J48" s="58">
        <v>1613</v>
      </c>
      <c r="K48" s="70">
        <f t="shared" si="15"/>
        <v>8.4988671689762374E-2</v>
      </c>
      <c r="L48" s="58">
        <v>567</v>
      </c>
      <c r="M48" s="70">
        <f t="shared" si="16"/>
        <v>2.9875125138310765E-2</v>
      </c>
      <c r="N48" s="58">
        <v>228</v>
      </c>
      <c r="O48" s="70">
        <f t="shared" si="17"/>
        <v>1.2013277833394806E-2</v>
      </c>
      <c r="P48" s="58">
        <v>695</v>
      </c>
      <c r="Q48" s="70">
        <f t="shared" si="18"/>
        <v>3.6619421465830658E-2</v>
      </c>
      <c r="R48" s="58">
        <v>1885</v>
      </c>
      <c r="S48" s="70">
        <f t="shared" si="19"/>
        <v>9.9320301385742132E-2</v>
      </c>
      <c r="T48" s="58">
        <v>336</v>
      </c>
      <c r="U48" s="70">
        <f t="shared" si="12"/>
        <v>1.7703777859739714E-2</v>
      </c>
      <c r="V48" s="58">
        <v>18979</v>
      </c>
      <c r="X48" s="54"/>
    </row>
    <row r="49" spans="1:24" s="78" customFormat="1">
      <c r="A49" s="67">
        <v>2014</v>
      </c>
      <c r="B49" s="53">
        <v>4459</v>
      </c>
      <c r="C49" s="68">
        <f t="shared" si="10"/>
        <v>0.23996340544613065</v>
      </c>
      <c r="D49" s="53">
        <v>4756</v>
      </c>
      <c r="E49" s="68">
        <f t="shared" si="11"/>
        <v>0.25594661500376709</v>
      </c>
      <c r="F49" s="53">
        <v>858</v>
      </c>
      <c r="G49" s="68">
        <f t="shared" si="13"/>
        <v>4.6173716499838556E-2</v>
      </c>
      <c r="H49" s="53">
        <v>3161</v>
      </c>
      <c r="I49" s="68">
        <f t="shared" si="14"/>
        <v>0.17011085997201594</v>
      </c>
      <c r="J49" s="53">
        <v>1635</v>
      </c>
      <c r="K49" s="68">
        <f t="shared" si="15"/>
        <v>8.7988375847594447E-2</v>
      </c>
      <c r="L49" s="53">
        <v>603</v>
      </c>
      <c r="M49" s="68">
        <f t="shared" si="16"/>
        <v>3.2450758798837583E-2</v>
      </c>
      <c r="N49" s="53">
        <v>243</v>
      </c>
      <c r="O49" s="68">
        <f t="shared" si="17"/>
        <v>1.3077171456247982E-2</v>
      </c>
      <c r="P49" s="53">
        <v>648</v>
      </c>
      <c r="Q49" s="68">
        <f t="shared" si="18"/>
        <v>3.4872457216661282E-2</v>
      </c>
      <c r="R49" s="53">
        <v>1799</v>
      </c>
      <c r="S49" s="68">
        <f t="shared" si="19"/>
        <v>9.6814121192551936E-2</v>
      </c>
      <c r="T49" s="53">
        <v>370</v>
      </c>
      <c r="U49" s="68">
        <f t="shared" si="12"/>
        <v>1.9911742546550426E-2</v>
      </c>
      <c r="V49" s="53">
        <v>18582</v>
      </c>
      <c r="X49" s="54"/>
    </row>
    <row r="50" spans="1:24" s="78" customFormat="1">
      <c r="A50" s="69">
        <v>2015</v>
      </c>
      <c r="B50" s="58">
        <v>4470</v>
      </c>
      <c r="C50" s="70">
        <f t="shared" si="10"/>
        <v>0.24213206218514707</v>
      </c>
      <c r="D50" s="58">
        <v>4826</v>
      </c>
      <c r="E50" s="70">
        <f t="shared" si="11"/>
        <v>0.26141595796544065</v>
      </c>
      <c r="F50" s="58">
        <v>929</v>
      </c>
      <c r="G50" s="70">
        <f t="shared" si="13"/>
        <v>5.032230106711446E-2</v>
      </c>
      <c r="H50" s="58">
        <v>3086</v>
      </c>
      <c r="I50" s="70">
        <f t="shared" si="14"/>
        <v>0.16716320892692704</v>
      </c>
      <c r="J50" s="58">
        <v>1593</v>
      </c>
      <c r="K50" s="70">
        <f t="shared" si="15"/>
        <v>8.6290016792156435E-2</v>
      </c>
      <c r="L50" s="58">
        <v>612</v>
      </c>
      <c r="M50" s="70">
        <f t="shared" si="16"/>
        <v>3.3150966903201344E-2</v>
      </c>
      <c r="N50" s="58">
        <v>284</v>
      </c>
      <c r="O50" s="70">
        <f t="shared" si="17"/>
        <v>1.5383782026975787E-2</v>
      </c>
      <c r="P50" s="58">
        <v>670</v>
      </c>
      <c r="Q50" s="70">
        <f t="shared" si="18"/>
        <v>3.6292725204485128E-2</v>
      </c>
      <c r="R50" s="58">
        <v>1683</v>
      </c>
      <c r="S50" s="70">
        <f t="shared" si="19"/>
        <v>9.1165158983803687E-2</v>
      </c>
      <c r="T50" s="58">
        <v>284</v>
      </c>
      <c r="U50" s="70">
        <f t="shared" si="12"/>
        <v>1.5383782026975787E-2</v>
      </c>
      <c r="V50" s="58">
        <v>18461</v>
      </c>
      <c r="X50" s="54"/>
    </row>
    <row r="51" spans="1:24" s="78" customFormat="1">
      <c r="A51" s="67">
        <v>2016</v>
      </c>
      <c r="B51" s="53">
        <v>4287</v>
      </c>
      <c r="C51" s="68">
        <f t="shared" si="10"/>
        <v>0.23728344495489012</v>
      </c>
      <c r="D51" s="53">
        <v>4684</v>
      </c>
      <c r="E51" s="68">
        <f t="shared" si="11"/>
        <v>0.25925720927658163</v>
      </c>
      <c r="F51" s="53">
        <v>934</v>
      </c>
      <c r="G51" s="68">
        <f t="shared" si="13"/>
        <v>5.1696463164886255E-2</v>
      </c>
      <c r="H51" s="53">
        <v>2955</v>
      </c>
      <c r="I51" s="68">
        <f t="shared" si="14"/>
        <v>0.16355786793601593</v>
      </c>
      <c r="J51" s="53">
        <v>1513</v>
      </c>
      <c r="K51" s="68">
        <f t="shared" si="15"/>
        <v>8.3743842364532015E-2</v>
      </c>
      <c r="L51" s="53">
        <v>702</v>
      </c>
      <c r="M51" s="68">
        <f t="shared" si="16"/>
        <v>3.8855371672109368E-2</v>
      </c>
      <c r="N51" s="53">
        <v>280</v>
      </c>
      <c r="O51" s="68">
        <f t="shared" si="17"/>
        <v>1.5497869043006587E-2</v>
      </c>
      <c r="P51" s="53">
        <v>614</v>
      </c>
      <c r="Q51" s="68">
        <f t="shared" si="18"/>
        <v>3.3984612830021584E-2</v>
      </c>
      <c r="R51" s="53">
        <v>1756</v>
      </c>
      <c r="S51" s="68">
        <f t="shared" si="19"/>
        <v>9.7193778712569873E-2</v>
      </c>
      <c r="T51" s="53">
        <v>318</v>
      </c>
      <c r="U51" s="68">
        <f t="shared" si="12"/>
        <v>1.7601151270271766E-2</v>
      </c>
      <c r="V51" s="53">
        <v>18067</v>
      </c>
      <c r="X51" s="54"/>
    </row>
    <row r="52" spans="1:24" s="78" customFormat="1">
      <c r="A52" s="71">
        <v>2017</v>
      </c>
      <c r="B52" s="58">
        <v>3956</v>
      </c>
      <c r="C52" s="70">
        <f t="shared" si="10"/>
        <v>0.22574754622232368</v>
      </c>
      <c r="D52" s="58">
        <v>4597</v>
      </c>
      <c r="E52" s="70">
        <f t="shared" si="11"/>
        <v>0.26232595297877198</v>
      </c>
      <c r="F52" s="58">
        <v>907</v>
      </c>
      <c r="G52" s="70">
        <f t="shared" si="13"/>
        <v>5.1757589591417484E-2</v>
      </c>
      <c r="H52" s="58">
        <v>2979</v>
      </c>
      <c r="I52" s="70">
        <f t="shared" si="14"/>
        <v>0.16999543483223009</v>
      </c>
      <c r="J52" s="58">
        <v>1467</v>
      </c>
      <c r="K52" s="70">
        <f t="shared" si="15"/>
        <v>8.3713763980826292E-2</v>
      </c>
      <c r="L52" s="58">
        <v>605</v>
      </c>
      <c r="M52" s="70">
        <f t="shared" si="16"/>
        <v>3.4524081259986301E-2</v>
      </c>
      <c r="N52" s="58">
        <v>285</v>
      </c>
      <c r="O52" s="70">
        <f t="shared" si="17"/>
        <v>1.6263410180324126E-2</v>
      </c>
      <c r="P52" s="58">
        <v>620</v>
      </c>
      <c r="Q52" s="70">
        <f t="shared" si="18"/>
        <v>3.5380050216845468E-2</v>
      </c>
      <c r="R52" s="58">
        <v>1716</v>
      </c>
      <c r="S52" s="70">
        <f t="shared" si="19"/>
        <v>9.7922848664688422E-2</v>
      </c>
      <c r="T52" s="58">
        <v>346</v>
      </c>
      <c r="U52" s="70">
        <f t="shared" si="12"/>
        <v>1.974435060488473E-2</v>
      </c>
      <c r="V52" s="58">
        <v>17524</v>
      </c>
      <c r="X52" s="54"/>
    </row>
    <row r="53" spans="1:24" s="78" customFormat="1">
      <c r="A53" s="72">
        <v>2018</v>
      </c>
      <c r="B53" s="53">
        <v>3904</v>
      </c>
      <c r="C53" s="68">
        <f t="shared" si="10"/>
        <v>0.22929637025725361</v>
      </c>
      <c r="D53" s="53">
        <v>4498</v>
      </c>
      <c r="E53" s="68">
        <f t="shared" si="11"/>
        <v>0.26418418888758372</v>
      </c>
      <c r="F53" s="53">
        <v>910</v>
      </c>
      <c r="G53" s="68">
        <f t="shared" si="13"/>
        <v>5.3447668272054508E-2</v>
      </c>
      <c r="H53" s="53">
        <v>2763</v>
      </c>
      <c r="I53" s="68">
        <f t="shared" si="14"/>
        <v>0.16228121696229297</v>
      </c>
      <c r="J53" s="53">
        <v>1380</v>
      </c>
      <c r="K53" s="68">
        <f t="shared" si="15"/>
        <v>8.1052507929049694E-2</v>
      </c>
      <c r="L53" s="53">
        <v>656</v>
      </c>
      <c r="M53" s="68">
        <f t="shared" si="16"/>
        <v>3.8529308116997535E-2</v>
      </c>
      <c r="N53" s="53">
        <v>220</v>
      </c>
      <c r="O53" s="68">
        <f t="shared" si="17"/>
        <v>1.2921414307529661E-2</v>
      </c>
      <c r="P53" s="53">
        <v>650</v>
      </c>
      <c r="Q53" s="68">
        <f t="shared" si="18"/>
        <v>3.8176905908610358E-2</v>
      </c>
      <c r="R53" s="53">
        <v>1692</v>
      </c>
      <c r="S53" s="68">
        <f t="shared" si="19"/>
        <v>9.937742276518266E-2</v>
      </c>
      <c r="T53" s="53">
        <v>304</v>
      </c>
      <c r="U53" s="68">
        <f t="shared" si="12"/>
        <v>1.7855045224950076E-2</v>
      </c>
      <c r="V53" s="53">
        <v>17026</v>
      </c>
      <c r="X53" s="54"/>
    </row>
    <row r="54" spans="1:24">
      <c r="A54" s="73">
        <v>2019</v>
      </c>
      <c r="B54" s="79">
        <v>3879</v>
      </c>
      <c r="C54" s="70">
        <f t="shared" si="10"/>
        <v>0.23041283041283042</v>
      </c>
      <c r="D54" s="58">
        <v>4457</v>
      </c>
      <c r="E54" s="70">
        <f t="shared" si="11"/>
        <v>0.26474606474606477</v>
      </c>
      <c r="F54" s="58">
        <v>871</v>
      </c>
      <c r="G54" s="70">
        <f t="shared" si="13"/>
        <v>5.1737451737451735E-2</v>
      </c>
      <c r="H54" s="58">
        <v>2774</v>
      </c>
      <c r="I54" s="70">
        <f t="shared" si="14"/>
        <v>0.16477576477576478</v>
      </c>
      <c r="J54" s="58">
        <v>1347</v>
      </c>
      <c r="K54" s="70">
        <f t="shared" si="15"/>
        <v>8.0011880011880018E-2</v>
      </c>
      <c r="L54" s="58">
        <v>672</v>
      </c>
      <c r="M54" s="70">
        <f t="shared" si="16"/>
        <v>3.9916839916839919E-2</v>
      </c>
      <c r="N54" s="58">
        <v>211</v>
      </c>
      <c r="O54" s="70">
        <f t="shared" si="17"/>
        <v>1.2533412533412534E-2</v>
      </c>
      <c r="P54" s="58">
        <v>603</v>
      </c>
      <c r="Q54" s="70">
        <f t="shared" si="18"/>
        <v>3.5818235818235816E-2</v>
      </c>
      <c r="R54" s="58">
        <v>1678</v>
      </c>
      <c r="S54" s="70">
        <f t="shared" si="19"/>
        <v>9.9673299673299673E-2</v>
      </c>
      <c r="T54" s="58">
        <v>303</v>
      </c>
      <c r="U54" s="70">
        <f t="shared" si="12"/>
        <v>1.7998217998217998E-2</v>
      </c>
      <c r="V54" s="58">
        <v>16835</v>
      </c>
    </row>
    <row r="55" spans="1:24" ht="13">
      <c r="A55" s="72">
        <v>2020</v>
      </c>
      <c r="B55" s="80">
        <v>3747</v>
      </c>
      <c r="C55" s="81">
        <f t="shared" si="10"/>
        <v>0.23704687796545834</v>
      </c>
      <c r="D55" s="80">
        <v>4202</v>
      </c>
      <c r="E55" s="81">
        <f t="shared" si="11"/>
        <v>0.26583159359777314</v>
      </c>
      <c r="F55" s="80">
        <v>782</v>
      </c>
      <c r="G55" s="81">
        <f t="shared" si="13"/>
        <v>4.9471753020813566E-2</v>
      </c>
      <c r="H55" s="80">
        <v>2691</v>
      </c>
      <c r="I55" s="81">
        <f t="shared" si="14"/>
        <v>0.17024103245397609</v>
      </c>
      <c r="J55" s="80">
        <v>1213</v>
      </c>
      <c r="K55" s="81">
        <f t="shared" si="15"/>
        <v>7.6738153982412849E-2</v>
      </c>
      <c r="L55" s="80">
        <v>593</v>
      </c>
      <c r="M55" s="81">
        <f t="shared" si="16"/>
        <v>3.7515024988928954E-2</v>
      </c>
      <c r="N55" s="80">
        <v>224</v>
      </c>
      <c r="O55" s="81">
        <f t="shared" si="17"/>
        <v>1.4170936926678054E-2</v>
      </c>
      <c r="P55" s="80">
        <v>497</v>
      </c>
      <c r="Q55" s="81">
        <f t="shared" si="18"/>
        <v>3.1441766306066932E-2</v>
      </c>
      <c r="R55" s="80">
        <v>1592</v>
      </c>
      <c r="S55" s="81">
        <f t="shared" si="19"/>
        <v>0.10071487315746189</v>
      </c>
      <c r="T55" s="80">
        <v>231</v>
      </c>
      <c r="U55" s="81">
        <f t="shared" si="12"/>
        <v>1.4613778705636743E-2</v>
      </c>
      <c r="V55" s="82">
        <v>15807</v>
      </c>
      <c r="X55" s="45"/>
    </row>
    <row r="56" spans="1:24">
      <c r="A56" s="1656">
        <v>2021</v>
      </c>
      <c r="B56" s="1657"/>
      <c r="C56" s="1658"/>
      <c r="D56" s="1658"/>
      <c r="E56" s="1658"/>
      <c r="F56" s="1658"/>
      <c r="G56" s="1658"/>
      <c r="H56" s="1658"/>
      <c r="I56" s="1658"/>
      <c r="J56" s="1658"/>
      <c r="K56" s="1658"/>
      <c r="L56" s="1658"/>
      <c r="M56" s="1658"/>
      <c r="N56" s="1658"/>
      <c r="O56" s="1658"/>
      <c r="P56" s="1658"/>
      <c r="Q56" s="1658"/>
      <c r="R56" s="1658"/>
      <c r="S56" s="1658"/>
      <c r="T56" s="1658"/>
      <c r="U56" s="1658"/>
      <c r="V56" s="1658"/>
    </row>
    <row r="57" spans="1:24">
      <c r="A57" s="83"/>
      <c r="B57" s="84"/>
      <c r="C57" s="7"/>
      <c r="D57" s="7"/>
      <c r="E57" s="7"/>
      <c r="F57" s="7"/>
      <c r="G57" s="7"/>
      <c r="H57" s="7"/>
      <c r="I57" s="7"/>
      <c r="J57" s="7"/>
      <c r="K57" s="7"/>
      <c r="L57" s="7"/>
      <c r="M57" s="7"/>
      <c r="N57" s="7"/>
      <c r="O57" s="7"/>
      <c r="P57" s="7"/>
      <c r="Q57" s="7"/>
      <c r="R57" s="7"/>
      <c r="S57" s="7"/>
      <c r="T57" s="7"/>
      <c r="U57" s="7"/>
      <c r="V57" s="85"/>
    </row>
    <row r="58" spans="1:24">
      <c r="A58" s="2464" t="s">
        <v>87</v>
      </c>
      <c r="B58" s="2464"/>
      <c r="C58" s="2464"/>
      <c r="D58" s="2464"/>
      <c r="E58" s="2464"/>
      <c r="F58" s="2464"/>
      <c r="G58" s="2464"/>
      <c r="H58" s="2464"/>
      <c r="I58" s="2464"/>
      <c r="J58" s="2464"/>
      <c r="K58" s="2464"/>
      <c r="L58" s="2464"/>
      <c r="M58" s="2464"/>
      <c r="N58" s="2464"/>
      <c r="O58" s="2464"/>
      <c r="P58" s="2464"/>
      <c r="Q58" s="2464"/>
      <c r="R58" s="2464"/>
      <c r="S58" s="2464"/>
      <c r="T58" s="2464"/>
      <c r="U58" s="2464"/>
      <c r="V58" s="2464"/>
    </row>
    <row r="61" spans="1:24" ht="17.5">
      <c r="A61" s="2454" t="s">
        <v>79</v>
      </c>
      <c r="B61" s="2465" t="s">
        <v>101</v>
      </c>
      <c r="C61" s="2466"/>
      <c r="D61" s="2466"/>
      <c r="E61" s="2466"/>
      <c r="F61" s="2466"/>
      <c r="G61" s="2466"/>
      <c r="H61" s="2466"/>
      <c r="I61" s="2466"/>
      <c r="J61" s="2466"/>
      <c r="K61" s="2466"/>
      <c r="L61" s="2466"/>
      <c r="M61" s="2466"/>
      <c r="N61" s="2466"/>
      <c r="O61" s="2466"/>
      <c r="P61" s="2466"/>
      <c r="Q61" s="2466"/>
      <c r="R61" s="2466"/>
      <c r="S61" s="2466"/>
      <c r="T61" s="2466"/>
      <c r="U61" s="2466"/>
      <c r="V61" s="2467"/>
      <c r="X61" s="29"/>
    </row>
    <row r="62" spans="1:24" ht="27.5">
      <c r="A62" s="2455"/>
      <c r="B62" s="2468" t="s">
        <v>1174</v>
      </c>
      <c r="C62" s="2469"/>
      <c r="D62" s="2468" t="s">
        <v>85</v>
      </c>
      <c r="E62" s="2469"/>
      <c r="F62" s="2469" t="s">
        <v>90</v>
      </c>
      <c r="G62" s="2470"/>
      <c r="H62" s="2468" t="s">
        <v>91</v>
      </c>
      <c r="I62" s="2470"/>
      <c r="J62" s="2468" t="s">
        <v>92</v>
      </c>
      <c r="K62" s="2470"/>
      <c r="L62" s="2471" t="s">
        <v>93</v>
      </c>
      <c r="M62" s="2472"/>
      <c r="N62" s="2459" t="s">
        <v>94</v>
      </c>
      <c r="O62" s="2460"/>
      <c r="P62" s="2471" t="s">
        <v>95</v>
      </c>
      <c r="Q62" s="2472"/>
      <c r="R62" s="2473" t="s">
        <v>96</v>
      </c>
      <c r="S62" s="2474"/>
      <c r="T62" s="2468" t="s">
        <v>97</v>
      </c>
      <c r="U62" s="2470"/>
      <c r="V62" s="2475" t="s">
        <v>98</v>
      </c>
      <c r="X62" s="49"/>
    </row>
    <row r="63" spans="1:24" s="66" customFormat="1" ht="17.5">
      <c r="A63" s="2456"/>
      <c r="B63" s="46" t="s">
        <v>99</v>
      </c>
      <c r="C63" s="77" t="s">
        <v>86</v>
      </c>
      <c r="D63" s="46" t="s">
        <v>99</v>
      </c>
      <c r="E63" s="47" t="s">
        <v>86</v>
      </c>
      <c r="F63" s="46" t="s">
        <v>99</v>
      </c>
      <c r="G63" s="47" t="s">
        <v>86</v>
      </c>
      <c r="H63" s="46" t="s">
        <v>99</v>
      </c>
      <c r="I63" s="47" t="s">
        <v>86</v>
      </c>
      <c r="J63" s="46" t="s">
        <v>99</v>
      </c>
      <c r="K63" s="47" t="s">
        <v>86</v>
      </c>
      <c r="L63" s="46" t="s">
        <v>99</v>
      </c>
      <c r="M63" s="47" t="s">
        <v>86</v>
      </c>
      <c r="N63" s="46" t="s">
        <v>99</v>
      </c>
      <c r="O63" s="47" t="s">
        <v>86</v>
      </c>
      <c r="P63" s="46" t="s">
        <v>99</v>
      </c>
      <c r="Q63" s="47" t="s">
        <v>86</v>
      </c>
      <c r="R63" s="46" t="s">
        <v>99</v>
      </c>
      <c r="S63" s="47" t="s">
        <v>86</v>
      </c>
      <c r="T63" s="46" t="s">
        <v>99</v>
      </c>
      <c r="U63" s="47" t="s">
        <v>86</v>
      </c>
      <c r="V63" s="2476"/>
      <c r="X63" s="29"/>
    </row>
    <row r="64" spans="1:24" customFormat="1">
      <c r="A64" s="67">
        <v>2000</v>
      </c>
      <c r="B64" s="53">
        <v>3953</v>
      </c>
      <c r="C64" s="68">
        <f t="shared" ref="C64:C84" si="20">B64/V64</f>
        <v>0.22410567492488237</v>
      </c>
      <c r="D64" s="53">
        <v>3860</v>
      </c>
      <c r="E64" s="68">
        <f t="shared" ref="E64:E84" si="21">D64/V64</f>
        <v>0.21883326719201768</v>
      </c>
      <c r="F64" s="53">
        <v>627</v>
      </c>
      <c r="G64" s="68">
        <f>F64/V64</f>
        <v>3.5546232779636033E-2</v>
      </c>
      <c r="H64" s="53">
        <v>2871</v>
      </c>
      <c r="I64" s="68">
        <f>H64/V64</f>
        <v>0.16276432904359658</v>
      </c>
      <c r="J64" s="53">
        <v>1792</v>
      </c>
      <c r="K64" s="68">
        <f>J64/V64</f>
        <v>0.10159306083111287</v>
      </c>
      <c r="L64" s="53">
        <v>723</v>
      </c>
      <c r="M64" s="68">
        <f>L64/V64</f>
        <v>4.0988718181302793E-2</v>
      </c>
      <c r="N64" s="53">
        <v>211</v>
      </c>
      <c r="O64" s="68">
        <f>N64/V64</f>
        <v>1.1962129372413402E-2</v>
      </c>
      <c r="P64" s="53">
        <v>470</v>
      </c>
      <c r="Q64" s="68">
        <f>P64/V64</f>
        <v>2.6645501445660184E-2</v>
      </c>
      <c r="R64" s="53">
        <v>1098</v>
      </c>
      <c r="S64" s="68">
        <f>R64/V64</f>
        <v>6.224842678156358E-2</v>
      </c>
      <c r="T64" s="53">
        <v>342</v>
      </c>
      <c r="U64" s="68">
        <f t="shared" ref="U64:U84" si="22">T64/V64</f>
        <v>1.9388854243437836E-2</v>
      </c>
      <c r="V64" s="53">
        <v>17639</v>
      </c>
      <c r="X64" s="8"/>
    </row>
    <row r="65" spans="1:24" customFormat="1">
      <c r="A65" s="69">
        <v>2001</v>
      </c>
      <c r="B65" s="58">
        <v>3747</v>
      </c>
      <c r="C65" s="70">
        <f t="shared" si="20"/>
        <v>0.21875182439138305</v>
      </c>
      <c r="D65" s="58">
        <v>3885</v>
      </c>
      <c r="E65" s="70">
        <f t="shared" si="21"/>
        <v>0.22680833673886391</v>
      </c>
      <c r="F65" s="58">
        <v>566</v>
      </c>
      <c r="G65" s="70">
        <f t="shared" ref="G65:G84" si="23">F65/V65</f>
        <v>3.3043376729523032E-2</v>
      </c>
      <c r="H65" s="58">
        <v>2767</v>
      </c>
      <c r="I65" s="70">
        <f t="shared" ref="I65:I84" si="24">H65/V65</f>
        <v>0.16153891061941736</v>
      </c>
      <c r="J65" s="58">
        <v>1686</v>
      </c>
      <c r="K65" s="70">
        <f t="shared" ref="K65:K84" si="25">J65/V65</f>
        <v>9.8429563897483793E-2</v>
      </c>
      <c r="L65" s="58">
        <v>794</v>
      </c>
      <c r="M65" s="70">
        <f t="shared" ref="M65:M84" si="26">L65/V65</f>
        <v>4.6354136260143619E-2</v>
      </c>
      <c r="N65" s="58">
        <v>202</v>
      </c>
      <c r="O65" s="70">
        <f t="shared" ref="O65:O84" si="27">N65/V65</f>
        <v>1.1792865899935782E-2</v>
      </c>
      <c r="P65" s="58">
        <v>441</v>
      </c>
      <c r="Q65" s="70">
        <f t="shared" ref="Q65:Q84" si="28">P65/V65</f>
        <v>2.5745811197384554E-2</v>
      </c>
      <c r="R65" s="58">
        <v>1153</v>
      </c>
      <c r="S65" s="70">
        <f t="shared" ref="S65:S84" si="29">R65/V65</f>
        <v>6.7312744468445332E-2</v>
      </c>
      <c r="T65" s="58">
        <v>362</v>
      </c>
      <c r="U65" s="70">
        <f t="shared" si="22"/>
        <v>2.1133749781073033E-2</v>
      </c>
      <c r="V65" s="58">
        <v>17129</v>
      </c>
      <c r="X65" s="8"/>
    </row>
    <row r="66" spans="1:24" customFormat="1">
      <c r="A66" s="67">
        <v>2002</v>
      </c>
      <c r="B66" s="53">
        <v>3981</v>
      </c>
      <c r="C66" s="68">
        <f t="shared" si="20"/>
        <v>0.22729089351984014</v>
      </c>
      <c r="D66" s="53">
        <v>4232</v>
      </c>
      <c r="E66" s="68">
        <f t="shared" si="21"/>
        <v>0.24162146731373108</v>
      </c>
      <c r="F66" s="53">
        <v>539</v>
      </c>
      <c r="G66" s="68">
        <f t="shared" si="23"/>
        <v>3.0773622609192121E-2</v>
      </c>
      <c r="H66" s="53">
        <v>2736</v>
      </c>
      <c r="I66" s="68">
        <f t="shared" si="24"/>
        <v>0.15620896374536111</v>
      </c>
      <c r="J66" s="53">
        <v>1675</v>
      </c>
      <c r="K66" s="68">
        <f t="shared" si="25"/>
        <v>9.5632315158435621E-2</v>
      </c>
      <c r="L66" s="53">
        <v>790</v>
      </c>
      <c r="M66" s="68">
        <f t="shared" si="26"/>
        <v>4.5104196403083073E-2</v>
      </c>
      <c r="N66" s="53">
        <v>193</v>
      </c>
      <c r="O66" s="68">
        <f t="shared" si="27"/>
        <v>1.1019126463031687E-2</v>
      </c>
      <c r="P66" s="53">
        <v>423</v>
      </c>
      <c r="Q66" s="68">
        <f t="shared" si="28"/>
        <v>2.4150727947473593E-2</v>
      </c>
      <c r="R66" s="53">
        <v>1174</v>
      </c>
      <c r="S66" s="68">
        <f t="shared" si="29"/>
        <v>6.70282614901513E-2</v>
      </c>
      <c r="T66" s="53">
        <v>378</v>
      </c>
      <c r="U66" s="68">
        <f t="shared" si="22"/>
        <v>2.1581501570082786E-2</v>
      </c>
      <c r="V66" s="53">
        <v>17515</v>
      </c>
      <c r="X66" s="8"/>
    </row>
    <row r="67" spans="1:24" customFormat="1">
      <c r="A67" s="69">
        <v>2003</v>
      </c>
      <c r="B67" s="58">
        <v>4060</v>
      </c>
      <c r="C67" s="70">
        <f t="shared" si="20"/>
        <v>0.22380243646987488</v>
      </c>
      <c r="D67" s="58">
        <v>4165</v>
      </c>
      <c r="E67" s="70">
        <f t="shared" si="21"/>
        <v>0.22959043051650957</v>
      </c>
      <c r="F67" s="58">
        <v>500</v>
      </c>
      <c r="G67" s="70">
        <f t="shared" si="23"/>
        <v>2.7561876412546166E-2</v>
      </c>
      <c r="H67" s="58">
        <v>2952</v>
      </c>
      <c r="I67" s="70">
        <f t="shared" si="24"/>
        <v>0.16272531833967258</v>
      </c>
      <c r="J67" s="58">
        <v>1709</v>
      </c>
      <c r="K67" s="70">
        <f t="shared" si="25"/>
        <v>9.4206493578082792E-2</v>
      </c>
      <c r="L67" s="58">
        <v>767</v>
      </c>
      <c r="M67" s="70">
        <f t="shared" si="26"/>
        <v>4.2279918416845821E-2</v>
      </c>
      <c r="N67" s="58">
        <v>222</v>
      </c>
      <c r="O67" s="70">
        <f t="shared" si="27"/>
        <v>1.2237473127170499E-2</v>
      </c>
      <c r="P67" s="58">
        <v>486</v>
      </c>
      <c r="Q67" s="70">
        <f t="shared" si="28"/>
        <v>2.6790143872994873E-2</v>
      </c>
      <c r="R67" s="58">
        <v>1294</v>
      </c>
      <c r="S67" s="70">
        <f t="shared" si="29"/>
        <v>7.133013615566948E-2</v>
      </c>
      <c r="T67" s="58">
        <v>471</v>
      </c>
      <c r="U67" s="70">
        <f t="shared" si="22"/>
        <v>2.5963287580618489E-2</v>
      </c>
      <c r="V67" s="58">
        <v>18141</v>
      </c>
      <c r="X67" s="8"/>
    </row>
    <row r="68" spans="1:24" customFormat="1">
      <c r="A68" s="67">
        <v>2004</v>
      </c>
      <c r="B68" s="53">
        <v>4059</v>
      </c>
      <c r="C68" s="68">
        <f t="shared" si="20"/>
        <v>0.22185177087888064</v>
      </c>
      <c r="D68" s="53">
        <v>4277</v>
      </c>
      <c r="E68" s="68">
        <f t="shared" si="21"/>
        <v>0.23376694359422825</v>
      </c>
      <c r="F68" s="53">
        <v>578</v>
      </c>
      <c r="G68" s="68">
        <f t="shared" si="23"/>
        <v>3.159160472234368E-2</v>
      </c>
      <c r="H68" s="53">
        <v>2778</v>
      </c>
      <c r="I68" s="68">
        <f t="shared" si="24"/>
        <v>0.15183646698731965</v>
      </c>
      <c r="J68" s="53">
        <v>1674</v>
      </c>
      <c r="K68" s="68">
        <f t="shared" si="25"/>
        <v>9.1495408832531697E-2</v>
      </c>
      <c r="L68" s="53">
        <v>724</v>
      </c>
      <c r="M68" s="68">
        <f t="shared" si="26"/>
        <v>3.9571491036292088E-2</v>
      </c>
      <c r="N68" s="53">
        <v>242</v>
      </c>
      <c r="O68" s="68">
        <f t="shared" si="27"/>
        <v>1.3226934849147354E-2</v>
      </c>
      <c r="P68" s="53">
        <v>487</v>
      </c>
      <c r="Q68" s="68">
        <f t="shared" si="28"/>
        <v>2.6617839965019676E-2</v>
      </c>
      <c r="R68" s="53">
        <v>1375</v>
      </c>
      <c r="S68" s="68">
        <f t="shared" si="29"/>
        <v>7.5153038915609968E-2</v>
      </c>
      <c r="T68" s="53">
        <v>539</v>
      </c>
      <c r="U68" s="68">
        <f t="shared" si="22"/>
        <v>2.9459991254919108E-2</v>
      </c>
      <c r="V68" s="53">
        <v>18296</v>
      </c>
      <c r="X68" s="8"/>
    </row>
    <row r="69" spans="1:24" customFormat="1">
      <c r="A69" s="69">
        <v>2005</v>
      </c>
      <c r="B69" s="58">
        <v>3803</v>
      </c>
      <c r="C69" s="70">
        <f t="shared" si="20"/>
        <v>0.21219729940854815</v>
      </c>
      <c r="D69" s="58">
        <v>4278</v>
      </c>
      <c r="E69" s="70">
        <f t="shared" si="21"/>
        <v>0.23870103783059926</v>
      </c>
      <c r="F69" s="58">
        <v>509</v>
      </c>
      <c r="G69" s="70">
        <f t="shared" si="23"/>
        <v>2.8400848119629507E-2</v>
      </c>
      <c r="H69" s="58">
        <v>2752</v>
      </c>
      <c r="I69" s="70">
        <f t="shared" si="24"/>
        <v>0.15355429081575717</v>
      </c>
      <c r="J69" s="58">
        <v>1668</v>
      </c>
      <c r="K69" s="70">
        <f t="shared" si="25"/>
        <v>9.3069969869434221E-2</v>
      </c>
      <c r="L69" s="58">
        <v>672</v>
      </c>
      <c r="M69" s="70">
        <f t="shared" si="26"/>
        <v>3.7495815199196515E-2</v>
      </c>
      <c r="N69" s="58">
        <v>249</v>
      </c>
      <c r="O69" s="70">
        <f t="shared" si="27"/>
        <v>1.3893538667559425E-2</v>
      </c>
      <c r="P69" s="58">
        <v>470</v>
      </c>
      <c r="Q69" s="70">
        <f t="shared" si="28"/>
        <v>2.6224751701818993E-2</v>
      </c>
      <c r="R69" s="58">
        <v>1472</v>
      </c>
      <c r="S69" s="70">
        <f t="shared" si="29"/>
        <v>8.2133690436335227E-2</v>
      </c>
      <c r="T69" s="58">
        <v>490</v>
      </c>
      <c r="U69" s="70">
        <f t="shared" si="22"/>
        <v>2.7340698582747461E-2</v>
      </c>
      <c r="V69" s="58">
        <v>17922</v>
      </c>
      <c r="X69" s="8"/>
    </row>
    <row r="70" spans="1:24" customFormat="1">
      <c r="A70" s="67">
        <v>2006</v>
      </c>
      <c r="B70" s="53">
        <v>4527</v>
      </c>
      <c r="C70" s="68">
        <f t="shared" si="20"/>
        <v>0.23843884967871062</v>
      </c>
      <c r="D70" s="53">
        <v>4583</v>
      </c>
      <c r="E70" s="68">
        <f t="shared" si="21"/>
        <v>0.24138839144632887</v>
      </c>
      <c r="F70" s="53">
        <v>552</v>
      </c>
      <c r="G70" s="68">
        <f t="shared" si="23"/>
        <v>2.9074054566522702E-2</v>
      </c>
      <c r="H70" s="53">
        <v>2813</v>
      </c>
      <c r="I70" s="68">
        <f t="shared" si="24"/>
        <v>0.14816180343410934</v>
      </c>
      <c r="J70" s="53">
        <v>1593</v>
      </c>
      <c r="K70" s="68">
        <f t="shared" si="25"/>
        <v>8.3903929210997583E-2</v>
      </c>
      <c r="L70" s="53">
        <v>755</v>
      </c>
      <c r="M70" s="68">
        <f t="shared" si="26"/>
        <v>3.9766143474138836E-2</v>
      </c>
      <c r="N70" s="53">
        <v>270</v>
      </c>
      <c r="O70" s="68">
        <f t="shared" si="27"/>
        <v>1.4221004951016539E-2</v>
      </c>
      <c r="P70" s="53">
        <v>473</v>
      </c>
      <c r="Q70" s="68">
        <f t="shared" si="28"/>
        <v>2.4913093858632676E-2</v>
      </c>
      <c r="R70" s="53">
        <v>1495</v>
      </c>
      <c r="S70" s="68">
        <f t="shared" si="29"/>
        <v>7.8742231117665651E-2</v>
      </c>
      <c r="T70" s="53">
        <v>424</v>
      </c>
      <c r="U70" s="68">
        <f t="shared" si="22"/>
        <v>2.2332244811966714E-2</v>
      </c>
      <c r="V70" s="53">
        <v>18986</v>
      </c>
      <c r="X70" s="8"/>
    </row>
    <row r="71" spans="1:24" customFormat="1">
      <c r="A71" s="69">
        <v>2007</v>
      </c>
      <c r="B71" s="58">
        <v>4429</v>
      </c>
      <c r="C71" s="70">
        <f t="shared" si="20"/>
        <v>0.23125522138680032</v>
      </c>
      <c r="D71" s="58">
        <v>4757</v>
      </c>
      <c r="E71" s="70">
        <f t="shared" si="21"/>
        <v>0.2483813700918964</v>
      </c>
      <c r="F71" s="58">
        <v>548</v>
      </c>
      <c r="G71" s="70">
        <f t="shared" si="23"/>
        <v>2.8613199665831243E-2</v>
      </c>
      <c r="H71" s="58">
        <v>2924</v>
      </c>
      <c r="I71" s="70">
        <f t="shared" si="24"/>
        <v>0.1526733500417711</v>
      </c>
      <c r="J71" s="58">
        <v>1587</v>
      </c>
      <c r="K71" s="70">
        <f t="shared" si="25"/>
        <v>8.2863408521303264E-2</v>
      </c>
      <c r="L71" s="58">
        <v>729</v>
      </c>
      <c r="M71" s="70">
        <f t="shared" si="26"/>
        <v>3.8063909774436092E-2</v>
      </c>
      <c r="N71" s="58">
        <v>291</v>
      </c>
      <c r="O71" s="70">
        <f t="shared" si="27"/>
        <v>1.519423558897243E-2</v>
      </c>
      <c r="P71" s="58">
        <v>528</v>
      </c>
      <c r="Q71" s="70">
        <f t="shared" si="28"/>
        <v>2.7568922305764409E-2</v>
      </c>
      <c r="R71" s="58">
        <v>1685</v>
      </c>
      <c r="S71" s="70">
        <f t="shared" si="29"/>
        <v>8.7980367585630742E-2</v>
      </c>
      <c r="T71" s="58">
        <v>362</v>
      </c>
      <c r="U71" s="70">
        <f t="shared" si="22"/>
        <v>1.890142021720969E-2</v>
      </c>
      <c r="V71" s="58">
        <v>19152</v>
      </c>
      <c r="X71" s="8"/>
    </row>
    <row r="72" spans="1:24" customFormat="1">
      <c r="A72" s="67">
        <v>2008</v>
      </c>
      <c r="B72" s="53">
        <v>4678</v>
      </c>
      <c r="C72" s="68">
        <f t="shared" si="20"/>
        <v>0.24036584112629741</v>
      </c>
      <c r="D72" s="53">
        <v>4801</v>
      </c>
      <c r="E72" s="68">
        <f t="shared" si="21"/>
        <v>0.24668584934744631</v>
      </c>
      <c r="F72" s="53">
        <v>533</v>
      </c>
      <c r="G72" s="68">
        <f t="shared" si="23"/>
        <v>2.7386702291645259E-2</v>
      </c>
      <c r="H72" s="53">
        <v>2867</v>
      </c>
      <c r="I72" s="68">
        <f t="shared" si="24"/>
        <v>0.14731271195149523</v>
      </c>
      <c r="J72" s="53">
        <v>1560</v>
      </c>
      <c r="K72" s="68">
        <f t="shared" si="25"/>
        <v>8.0156201829205631E-2</v>
      </c>
      <c r="L72" s="53">
        <v>755</v>
      </c>
      <c r="M72" s="68">
        <f t="shared" si="26"/>
        <v>3.8793546398109134E-2</v>
      </c>
      <c r="N72" s="53">
        <v>297</v>
      </c>
      <c r="O72" s="68">
        <f t="shared" si="27"/>
        <v>1.5260507655944918E-2</v>
      </c>
      <c r="P72" s="53">
        <v>492</v>
      </c>
      <c r="Q72" s="68">
        <f t="shared" si="28"/>
        <v>2.5280032884595623E-2</v>
      </c>
      <c r="R72" s="53">
        <v>1776</v>
      </c>
      <c r="S72" s="68">
        <f t="shared" si="29"/>
        <v>9.125475285171103E-2</v>
      </c>
      <c r="T72" s="53">
        <v>418</v>
      </c>
      <c r="U72" s="68">
        <f t="shared" si="22"/>
        <v>2.1477751515774329E-2</v>
      </c>
      <c r="V72" s="53">
        <v>19462</v>
      </c>
      <c r="X72" s="8"/>
    </row>
    <row r="73" spans="1:24" customFormat="1">
      <c r="A73" s="69">
        <v>2009</v>
      </c>
      <c r="B73" s="58">
        <v>4460</v>
      </c>
      <c r="C73" s="70">
        <f t="shared" si="20"/>
        <v>0.2360912603885448</v>
      </c>
      <c r="D73" s="58">
        <v>4787</v>
      </c>
      <c r="E73" s="70">
        <f t="shared" si="21"/>
        <v>0.25340109046635967</v>
      </c>
      <c r="F73" s="58">
        <v>498</v>
      </c>
      <c r="G73" s="70">
        <f t="shared" si="23"/>
        <v>2.6361759568048277E-2</v>
      </c>
      <c r="H73" s="58">
        <v>2788</v>
      </c>
      <c r="I73" s="70">
        <f t="shared" si="24"/>
        <v>0.14758350537292891</v>
      </c>
      <c r="J73" s="58">
        <v>1519</v>
      </c>
      <c r="K73" s="70">
        <f t="shared" si="25"/>
        <v>8.0408660208564922E-2</v>
      </c>
      <c r="L73" s="58">
        <v>706</v>
      </c>
      <c r="M73" s="70">
        <f t="shared" si="26"/>
        <v>3.7372293684823463E-2</v>
      </c>
      <c r="N73" s="58">
        <v>281</v>
      </c>
      <c r="O73" s="70">
        <f t="shared" si="27"/>
        <v>1.4874808109681859E-2</v>
      </c>
      <c r="P73" s="58">
        <v>462</v>
      </c>
      <c r="Q73" s="70">
        <f t="shared" si="28"/>
        <v>2.445609020168334E-2</v>
      </c>
      <c r="R73" s="58">
        <v>1736</v>
      </c>
      <c r="S73" s="70">
        <f t="shared" si="29"/>
        <v>9.1895611666931346E-2</v>
      </c>
      <c r="T73" s="58">
        <v>328</v>
      </c>
      <c r="U73" s="70">
        <f t="shared" si="22"/>
        <v>1.7362765337991637E-2</v>
      </c>
      <c r="V73" s="58">
        <v>18891</v>
      </c>
      <c r="X73" s="8"/>
    </row>
    <row r="74" spans="1:24" customFormat="1">
      <c r="A74" s="67">
        <v>2010</v>
      </c>
      <c r="B74" s="53">
        <v>4612</v>
      </c>
      <c r="C74" s="68">
        <f t="shared" si="20"/>
        <v>0.24340299767785517</v>
      </c>
      <c r="D74" s="53">
        <v>4617</v>
      </c>
      <c r="E74" s="68">
        <f t="shared" si="21"/>
        <v>0.24366687777074097</v>
      </c>
      <c r="F74" s="53">
        <v>666</v>
      </c>
      <c r="G74" s="68">
        <f t="shared" si="23"/>
        <v>3.5148828372387586E-2</v>
      </c>
      <c r="H74" s="53">
        <v>2702</v>
      </c>
      <c r="I74" s="68">
        <f t="shared" si="24"/>
        <v>0.14260080219548238</v>
      </c>
      <c r="J74" s="53">
        <v>1366</v>
      </c>
      <c r="K74" s="68">
        <f t="shared" si="25"/>
        <v>7.2092041376398561E-2</v>
      </c>
      <c r="L74" s="53">
        <v>780</v>
      </c>
      <c r="M74" s="68">
        <f t="shared" si="26"/>
        <v>4.1165294490183663E-2</v>
      </c>
      <c r="N74" s="53">
        <v>276</v>
      </c>
      <c r="O74" s="68">
        <f t="shared" si="27"/>
        <v>1.4566181127295756E-2</v>
      </c>
      <c r="P74" s="53">
        <v>430</v>
      </c>
      <c r="Q74" s="68">
        <f t="shared" si="28"/>
        <v>2.2693687988178172E-2</v>
      </c>
      <c r="R74" s="53">
        <v>1705</v>
      </c>
      <c r="S74" s="68">
        <f t="shared" si="29"/>
        <v>8.9983111674055316E-2</v>
      </c>
      <c r="T74" s="53">
        <v>341</v>
      </c>
      <c r="U74" s="68">
        <f t="shared" si="22"/>
        <v>1.7996622334811061E-2</v>
      </c>
      <c r="V74" s="53">
        <v>18948</v>
      </c>
      <c r="X74" s="8"/>
    </row>
    <row r="75" spans="1:24" customFormat="1">
      <c r="A75" s="69">
        <v>2011</v>
      </c>
      <c r="B75" s="58">
        <v>4698</v>
      </c>
      <c r="C75" s="70">
        <f t="shared" si="20"/>
        <v>0.24764113647145644</v>
      </c>
      <c r="D75" s="58">
        <v>4523</v>
      </c>
      <c r="E75" s="70">
        <f t="shared" si="21"/>
        <v>0.23841653049391176</v>
      </c>
      <c r="F75" s="58">
        <v>621</v>
      </c>
      <c r="G75" s="70">
        <f t="shared" si="23"/>
        <v>3.2734173211744239E-2</v>
      </c>
      <c r="H75" s="58">
        <v>2718</v>
      </c>
      <c r="I75" s="70">
        <f t="shared" si="24"/>
        <v>0.14327130883980813</v>
      </c>
      <c r="J75" s="58">
        <v>1334</v>
      </c>
      <c r="K75" s="70">
        <f t="shared" si="25"/>
        <v>7.0317853565969105E-2</v>
      </c>
      <c r="L75" s="58">
        <v>822</v>
      </c>
      <c r="M75" s="70">
        <f t="shared" si="26"/>
        <v>4.3329292077381266E-2</v>
      </c>
      <c r="N75" s="58">
        <v>278</v>
      </c>
      <c r="O75" s="70">
        <f t="shared" si="27"/>
        <v>1.4653945495756682E-2</v>
      </c>
      <c r="P75" s="58">
        <v>492</v>
      </c>
      <c r="Q75" s="70">
        <f t="shared" si="28"/>
        <v>2.5934320805439882E-2</v>
      </c>
      <c r="R75" s="58">
        <v>1669</v>
      </c>
      <c r="S75" s="70">
        <f t="shared" si="29"/>
        <v>8.7976385008697491E-2</v>
      </c>
      <c r="T75" s="58">
        <v>377</v>
      </c>
      <c r="U75" s="70">
        <f t="shared" si="22"/>
        <v>1.9872436877339097E-2</v>
      </c>
      <c r="V75" s="58">
        <v>18971</v>
      </c>
      <c r="X75" s="8"/>
    </row>
    <row r="76" spans="1:24" customFormat="1">
      <c r="A76" s="67">
        <v>2012</v>
      </c>
      <c r="B76" s="53">
        <v>4516</v>
      </c>
      <c r="C76" s="68">
        <f t="shared" si="20"/>
        <v>0.23787200421385304</v>
      </c>
      <c r="D76" s="53">
        <v>4734</v>
      </c>
      <c r="E76" s="68">
        <f t="shared" si="21"/>
        <v>0.24935475375296287</v>
      </c>
      <c r="F76" s="53">
        <v>692</v>
      </c>
      <c r="G76" s="68">
        <f t="shared" si="23"/>
        <v>3.6449828812220177E-2</v>
      </c>
      <c r="H76" s="53">
        <v>2749</v>
      </c>
      <c r="I76" s="68">
        <f t="shared" si="24"/>
        <v>0.14479852515143535</v>
      </c>
      <c r="J76" s="53">
        <v>1297</v>
      </c>
      <c r="K76" s="68">
        <f t="shared" si="25"/>
        <v>6.8317092441401106E-2</v>
      </c>
      <c r="L76" s="53">
        <v>733</v>
      </c>
      <c r="M76" s="68">
        <f t="shared" si="26"/>
        <v>3.8609428496181195E-2</v>
      </c>
      <c r="N76" s="53">
        <v>270</v>
      </c>
      <c r="O76" s="68">
        <f t="shared" si="27"/>
        <v>1.4221754016328681E-2</v>
      </c>
      <c r="P76" s="53">
        <v>510</v>
      </c>
      <c r="Q76" s="68">
        <f t="shared" si="28"/>
        <v>2.6863313141954174E-2</v>
      </c>
      <c r="R76" s="53">
        <v>1735</v>
      </c>
      <c r="S76" s="68">
        <f t="shared" si="29"/>
        <v>9.1387937845667636E-2</v>
      </c>
      <c r="T76" s="53">
        <v>401</v>
      </c>
      <c r="U76" s="68">
        <f t="shared" si="22"/>
        <v>2.1121938372399264E-2</v>
      </c>
      <c r="V76" s="53">
        <v>18985</v>
      </c>
      <c r="X76" s="8"/>
    </row>
    <row r="77" spans="1:24" customFormat="1">
      <c r="A77" s="69">
        <v>2013</v>
      </c>
      <c r="B77" s="58">
        <v>4698</v>
      </c>
      <c r="C77" s="70">
        <f t="shared" si="20"/>
        <v>0.24753675114600349</v>
      </c>
      <c r="D77" s="58">
        <v>4462</v>
      </c>
      <c r="E77" s="70">
        <f t="shared" si="21"/>
        <v>0.23510195479213869</v>
      </c>
      <c r="F77" s="58">
        <v>680</v>
      </c>
      <c r="G77" s="70">
        <f t="shared" si="23"/>
        <v>3.5829074239949417E-2</v>
      </c>
      <c r="H77" s="58">
        <v>2659</v>
      </c>
      <c r="I77" s="70">
        <f t="shared" si="24"/>
        <v>0.14010221824121397</v>
      </c>
      <c r="J77" s="58">
        <v>1294</v>
      </c>
      <c r="K77" s="70">
        <f t="shared" si="25"/>
        <v>6.818062068602139E-2</v>
      </c>
      <c r="L77" s="58">
        <v>832</v>
      </c>
      <c r="M77" s="70">
        <f t="shared" si="26"/>
        <v>4.3837926128879288E-2</v>
      </c>
      <c r="N77" s="58">
        <v>249</v>
      </c>
      <c r="O77" s="70">
        <f t="shared" si="27"/>
        <v>1.3119763949628537E-2</v>
      </c>
      <c r="P77" s="58">
        <v>487</v>
      </c>
      <c r="Q77" s="70">
        <f t="shared" si="28"/>
        <v>2.5659939933610834E-2</v>
      </c>
      <c r="R77" s="58">
        <v>1725</v>
      </c>
      <c r="S77" s="70">
        <f t="shared" si="29"/>
        <v>9.0889930976342279E-2</v>
      </c>
      <c r="T77" s="58">
        <v>402</v>
      </c>
      <c r="U77" s="70">
        <f t="shared" si="22"/>
        <v>2.1181305653617154E-2</v>
      </c>
      <c r="V77" s="58">
        <v>18979</v>
      </c>
      <c r="X77" s="8"/>
    </row>
    <row r="78" spans="1:24" customFormat="1">
      <c r="A78" s="67">
        <v>2014</v>
      </c>
      <c r="B78" s="53">
        <v>4652</v>
      </c>
      <c r="C78" s="68">
        <f t="shared" si="20"/>
        <v>0.25034980088257452</v>
      </c>
      <c r="D78" s="53">
        <v>4303</v>
      </c>
      <c r="E78" s="68">
        <f t="shared" si="21"/>
        <v>0.23156818426434184</v>
      </c>
      <c r="F78" s="53">
        <v>679</v>
      </c>
      <c r="G78" s="68">
        <f t="shared" si="23"/>
        <v>3.6540738348939832E-2</v>
      </c>
      <c r="H78" s="53">
        <v>2697</v>
      </c>
      <c r="I78" s="68">
        <f t="shared" si="24"/>
        <v>0.14514045850823379</v>
      </c>
      <c r="J78" s="53">
        <v>1237</v>
      </c>
      <c r="K78" s="68">
        <f t="shared" si="25"/>
        <v>6.6569798729953722E-2</v>
      </c>
      <c r="L78" s="53">
        <v>810</v>
      </c>
      <c r="M78" s="68">
        <f t="shared" si="26"/>
        <v>4.3590571520826606E-2</v>
      </c>
      <c r="N78" s="53">
        <v>308</v>
      </c>
      <c r="O78" s="68">
        <f t="shared" si="27"/>
        <v>1.6575180281993326E-2</v>
      </c>
      <c r="P78" s="53">
        <v>496</v>
      </c>
      <c r="Q78" s="68">
        <f t="shared" si="28"/>
        <v>2.6692498116456787E-2</v>
      </c>
      <c r="R78" s="53">
        <v>1679</v>
      </c>
      <c r="S78" s="68">
        <f t="shared" si="29"/>
        <v>9.0356258745022067E-2</v>
      </c>
      <c r="T78" s="53">
        <v>416</v>
      </c>
      <c r="U78" s="68">
        <f t="shared" si="22"/>
        <v>2.2387256484770208E-2</v>
      </c>
      <c r="V78" s="53">
        <v>18582</v>
      </c>
      <c r="X78" s="8"/>
    </row>
    <row r="79" spans="1:24" customFormat="1">
      <c r="A79" s="69">
        <v>2015</v>
      </c>
      <c r="B79" s="58">
        <v>4719</v>
      </c>
      <c r="C79" s="70">
        <f t="shared" si="20"/>
        <v>0.25561995558203782</v>
      </c>
      <c r="D79" s="58">
        <v>4391</v>
      </c>
      <c r="E79" s="70">
        <f t="shared" si="21"/>
        <v>0.23785277070581226</v>
      </c>
      <c r="F79" s="58">
        <v>683</v>
      </c>
      <c r="G79" s="70">
        <f t="shared" si="23"/>
        <v>3.6996912409945293E-2</v>
      </c>
      <c r="H79" s="58">
        <v>2624</v>
      </c>
      <c r="I79" s="70">
        <f t="shared" si="24"/>
        <v>0.14213747900980445</v>
      </c>
      <c r="J79" s="58">
        <v>1234</v>
      </c>
      <c r="K79" s="70">
        <f t="shared" si="25"/>
        <v>6.6843616272141276E-2</v>
      </c>
      <c r="L79" s="58">
        <v>859</v>
      </c>
      <c r="M79" s="70">
        <f t="shared" si="26"/>
        <v>4.653052380694437E-2</v>
      </c>
      <c r="N79" s="58">
        <v>291</v>
      </c>
      <c r="O79" s="70">
        <f t="shared" si="27"/>
        <v>1.5762959752992797E-2</v>
      </c>
      <c r="P79" s="58">
        <v>474</v>
      </c>
      <c r="Q79" s="70">
        <f t="shared" si="28"/>
        <v>2.5675748876008885E-2</v>
      </c>
      <c r="R79" s="58">
        <v>1595</v>
      </c>
      <c r="S79" s="70">
        <f t="shared" si="29"/>
        <v>8.6398353285304152E-2</v>
      </c>
      <c r="T79" s="58">
        <v>323</v>
      </c>
      <c r="U79" s="70">
        <f t="shared" si="22"/>
        <v>1.7496343643356265E-2</v>
      </c>
      <c r="V79" s="58">
        <v>18461</v>
      </c>
      <c r="X79" s="8"/>
    </row>
    <row r="80" spans="1:24" customFormat="1">
      <c r="A80" s="67">
        <v>2016</v>
      </c>
      <c r="B80" s="53">
        <v>4537</v>
      </c>
      <c r="C80" s="68">
        <f t="shared" si="20"/>
        <v>0.25112082802900315</v>
      </c>
      <c r="D80" s="53">
        <v>4204</v>
      </c>
      <c r="E80" s="68">
        <f t="shared" si="21"/>
        <v>0.23268943377428461</v>
      </c>
      <c r="F80" s="53">
        <v>711</v>
      </c>
      <c r="G80" s="68">
        <f t="shared" si="23"/>
        <v>3.9353517462777439E-2</v>
      </c>
      <c r="H80" s="53">
        <v>2532</v>
      </c>
      <c r="I80" s="68">
        <f t="shared" si="24"/>
        <v>0.14014501577461672</v>
      </c>
      <c r="J80" s="53">
        <v>1175</v>
      </c>
      <c r="K80" s="68">
        <f t="shared" si="25"/>
        <v>6.5035700448331207E-2</v>
      </c>
      <c r="L80" s="53">
        <v>885</v>
      </c>
      <c r="M80" s="68">
        <f t="shared" si="26"/>
        <v>4.8984336082360101E-2</v>
      </c>
      <c r="N80" s="53">
        <v>281</v>
      </c>
      <c r="O80" s="68">
        <f t="shared" si="27"/>
        <v>1.5553218575303038E-2</v>
      </c>
      <c r="P80" s="53">
        <v>459</v>
      </c>
      <c r="Q80" s="68">
        <f t="shared" si="28"/>
        <v>2.5405435324071513E-2</v>
      </c>
      <c r="R80" s="53">
        <v>1606</v>
      </c>
      <c r="S80" s="68">
        <f t="shared" si="29"/>
        <v>8.8891348868102071E-2</v>
      </c>
      <c r="T80" s="53">
        <v>357</v>
      </c>
      <c r="U80" s="68">
        <f t="shared" si="22"/>
        <v>1.9759783029833399E-2</v>
      </c>
      <c r="V80" s="53">
        <v>18067</v>
      </c>
      <c r="X80" s="8"/>
    </row>
    <row r="81" spans="1:24" customFormat="1">
      <c r="A81" s="71">
        <v>2017</v>
      </c>
      <c r="B81" s="58">
        <v>4146</v>
      </c>
      <c r="C81" s="70">
        <f t="shared" si="20"/>
        <v>0.23658981967587309</v>
      </c>
      <c r="D81" s="58">
        <v>4265</v>
      </c>
      <c r="E81" s="70">
        <f t="shared" si="21"/>
        <v>0.24338050673362246</v>
      </c>
      <c r="F81" s="58">
        <v>706</v>
      </c>
      <c r="G81" s="70">
        <f t="shared" si="23"/>
        <v>4.0287605569504677E-2</v>
      </c>
      <c r="H81" s="58">
        <v>2553</v>
      </c>
      <c r="I81" s="70">
        <f t="shared" si="24"/>
        <v>0.14568591645742981</v>
      </c>
      <c r="J81" s="58">
        <v>1117</v>
      </c>
      <c r="K81" s="70">
        <f t="shared" si="25"/>
        <v>6.3741154987445786E-2</v>
      </c>
      <c r="L81" s="58">
        <v>840</v>
      </c>
      <c r="M81" s="70">
        <f t="shared" si="26"/>
        <v>4.7934261584113215E-2</v>
      </c>
      <c r="N81" s="58">
        <v>234</v>
      </c>
      <c r="O81" s="70">
        <f t="shared" si="27"/>
        <v>1.3353115727002967E-2</v>
      </c>
      <c r="P81" s="58">
        <v>453</v>
      </c>
      <c r="Q81" s="70">
        <f t="shared" si="28"/>
        <v>2.5850262497146771E-2</v>
      </c>
      <c r="R81" s="58">
        <v>1584</v>
      </c>
      <c r="S81" s="70">
        <f t="shared" si="29"/>
        <v>9.0390321844327784E-2</v>
      </c>
      <c r="T81" s="58">
        <v>342</v>
      </c>
      <c r="U81" s="70">
        <f t="shared" si="22"/>
        <v>1.9516092216388951E-2</v>
      </c>
      <c r="V81" s="58">
        <v>17524</v>
      </c>
      <c r="X81" s="8"/>
    </row>
    <row r="82" spans="1:24" customFormat="1">
      <c r="A82" s="72">
        <v>2018</v>
      </c>
      <c r="B82" s="53">
        <v>4111</v>
      </c>
      <c r="C82" s="68">
        <f t="shared" si="20"/>
        <v>0.24145424644661106</v>
      </c>
      <c r="D82" s="53">
        <v>4153</v>
      </c>
      <c r="E82" s="68">
        <f t="shared" si="21"/>
        <v>0.24392106190532128</v>
      </c>
      <c r="F82" s="53">
        <v>675</v>
      </c>
      <c r="G82" s="68">
        <f t="shared" si="23"/>
        <v>3.9645248443556914E-2</v>
      </c>
      <c r="H82" s="53">
        <v>2454</v>
      </c>
      <c r="I82" s="68">
        <f t="shared" si="24"/>
        <v>0.14413250323035356</v>
      </c>
      <c r="J82" s="53">
        <v>1075</v>
      </c>
      <c r="K82" s="68">
        <f t="shared" si="25"/>
        <v>6.3138729002701746E-2</v>
      </c>
      <c r="L82" s="53">
        <v>869</v>
      </c>
      <c r="M82" s="68">
        <f t="shared" si="26"/>
        <v>5.1039586514742157E-2</v>
      </c>
      <c r="N82" s="53">
        <v>212</v>
      </c>
      <c r="O82" s="68">
        <f t="shared" si="27"/>
        <v>1.2451544696346763E-2</v>
      </c>
      <c r="P82" s="53">
        <v>442</v>
      </c>
      <c r="Q82" s="68">
        <f t="shared" si="28"/>
        <v>2.5960296017855045E-2</v>
      </c>
      <c r="R82" s="53">
        <v>1573</v>
      </c>
      <c r="S82" s="68">
        <f t="shared" si="29"/>
        <v>9.2388112298837075E-2</v>
      </c>
      <c r="T82" s="53">
        <v>328</v>
      </c>
      <c r="U82" s="68">
        <f t="shared" si="22"/>
        <v>1.9264654058498767E-2</v>
      </c>
      <c r="V82" s="53">
        <v>17026</v>
      </c>
      <c r="X82" s="8"/>
    </row>
    <row r="83" spans="1:24">
      <c r="A83" s="73">
        <v>2019</v>
      </c>
      <c r="B83" s="79">
        <v>4009</v>
      </c>
      <c r="C83" s="70">
        <f t="shared" si="20"/>
        <v>0.23813483813483813</v>
      </c>
      <c r="D83" s="58">
        <v>4067</v>
      </c>
      <c r="E83" s="70">
        <f t="shared" si="21"/>
        <v>0.24158004158004159</v>
      </c>
      <c r="F83" s="58">
        <v>702</v>
      </c>
      <c r="G83" s="70">
        <f t="shared" si="23"/>
        <v>4.16988416988417E-2</v>
      </c>
      <c r="H83" s="58">
        <v>2463</v>
      </c>
      <c r="I83" s="70">
        <f t="shared" si="24"/>
        <v>0.14630234630234631</v>
      </c>
      <c r="J83" s="58">
        <v>1076</v>
      </c>
      <c r="K83" s="70">
        <f t="shared" si="25"/>
        <v>6.3914463914463912E-2</v>
      </c>
      <c r="L83" s="58">
        <v>864</v>
      </c>
      <c r="M83" s="70">
        <f t="shared" si="26"/>
        <v>5.132165132165132E-2</v>
      </c>
      <c r="N83" s="58">
        <v>211</v>
      </c>
      <c r="O83" s="70">
        <f t="shared" si="27"/>
        <v>1.2533412533412534E-2</v>
      </c>
      <c r="P83" s="58">
        <v>461</v>
      </c>
      <c r="Q83" s="70">
        <f t="shared" si="28"/>
        <v>2.7383427383427382E-2</v>
      </c>
      <c r="R83" s="58">
        <v>1604</v>
      </c>
      <c r="S83" s="70">
        <f t="shared" si="29"/>
        <v>9.5277695277695279E-2</v>
      </c>
      <c r="T83" s="58">
        <v>308</v>
      </c>
      <c r="U83" s="70">
        <f t="shared" si="22"/>
        <v>1.8295218295218296E-2</v>
      </c>
      <c r="V83" s="58">
        <v>16835</v>
      </c>
    </row>
    <row r="84" spans="1:24">
      <c r="A84" s="72">
        <v>2020</v>
      </c>
      <c r="B84" s="75">
        <v>3772</v>
      </c>
      <c r="C84" s="68">
        <f t="shared" si="20"/>
        <v>0.23862845574745367</v>
      </c>
      <c r="D84" s="75">
        <v>3783</v>
      </c>
      <c r="E84" s="68">
        <f t="shared" si="21"/>
        <v>0.2393243499715316</v>
      </c>
      <c r="F84" s="75">
        <v>578</v>
      </c>
      <c r="G84" s="68">
        <f t="shared" si="23"/>
        <v>3.6566078319731764E-2</v>
      </c>
      <c r="H84" s="75">
        <v>2280</v>
      </c>
      <c r="I84" s="68">
        <f t="shared" si="24"/>
        <v>0.14423989371797305</v>
      </c>
      <c r="J84" s="75">
        <v>968</v>
      </c>
      <c r="K84" s="68">
        <f t="shared" si="25"/>
        <v>6.1238691718858734E-2</v>
      </c>
      <c r="L84" s="75">
        <v>814</v>
      </c>
      <c r="M84" s="68">
        <f t="shared" si="26"/>
        <v>5.1496172581767571E-2</v>
      </c>
      <c r="N84" s="75">
        <v>184</v>
      </c>
      <c r="O84" s="68">
        <f t="shared" si="27"/>
        <v>1.1640412475485544E-2</v>
      </c>
      <c r="P84" s="75">
        <v>435</v>
      </c>
      <c r="Q84" s="68">
        <f t="shared" si="28"/>
        <v>2.7519453406718544E-2</v>
      </c>
      <c r="R84" s="75">
        <v>1367</v>
      </c>
      <c r="S84" s="68">
        <f t="shared" si="29"/>
        <v>8.6480673119504012E-2</v>
      </c>
      <c r="T84" s="75">
        <v>247</v>
      </c>
      <c r="U84" s="68">
        <f t="shared" si="22"/>
        <v>1.5625988486113747E-2</v>
      </c>
      <c r="V84" s="76">
        <v>15807</v>
      </c>
    </row>
    <row r="85" spans="1:24">
      <c r="A85" s="1656">
        <v>2021</v>
      </c>
      <c r="B85" s="1657"/>
      <c r="C85" s="1658"/>
      <c r="D85" s="1658"/>
      <c r="E85" s="1658"/>
      <c r="F85" s="1658"/>
      <c r="G85" s="1658"/>
      <c r="H85" s="1658"/>
      <c r="I85" s="1658"/>
      <c r="J85" s="1658"/>
      <c r="K85" s="1658"/>
      <c r="L85" s="1658"/>
      <c r="M85" s="1658"/>
      <c r="N85" s="1658"/>
      <c r="O85" s="1658"/>
      <c r="P85" s="1658"/>
      <c r="Q85" s="1658"/>
      <c r="R85" s="1658"/>
      <c r="S85" s="1658"/>
      <c r="T85" s="1658"/>
      <c r="U85" s="1658"/>
      <c r="V85" s="1658"/>
    </row>
    <row r="86" spans="1:24">
      <c r="A86" s="83"/>
      <c r="B86" s="7"/>
      <c r="C86" s="7"/>
      <c r="D86" s="7"/>
      <c r="E86" s="7"/>
      <c r="F86" s="7"/>
      <c r="G86" s="7"/>
      <c r="H86" s="7"/>
      <c r="I86" s="7"/>
      <c r="J86" s="7"/>
      <c r="K86" s="7"/>
      <c r="L86" s="7"/>
      <c r="M86" s="7"/>
      <c r="N86" s="7"/>
      <c r="O86" s="7"/>
      <c r="P86" s="7"/>
      <c r="Q86" s="7"/>
      <c r="R86" s="7"/>
      <c r="S86" s="7"/>
      <c r="T86" s="7"/>
      <c r="U86" s="7"/>
      <c r="V86" s="85"/>
    </row>
    <row r="87" spans="1:24">
      <c r="A87" s="2464" t="s">
        <v>87</v>
      </c>
      <c r="B87" s="2464"/>
      <c r="C87" s="2464"/>
      <c r="D87" s="2464"/>
      <c r="E87" s="2464"/>
      <c r="F87" s="2464"/>
      <c r="G87" s="2464"/>
      <c r="H87" s="2464"/>
      <c r="I87" s="2464"/>
      <c r="J87" s="2464"/>
      <c r="K87" s="2464"/>
      <c r="L87" s="2464"/>
      <c r="M87" s="2464"/>
      <c r="N87" s="2464"/>
      <c r="O87" s="2464"/>
      <c r="P87" s="2464"/>
      <c r="Q87" s="2464"/>
      <c r="R87" s="2464"/>
      <c r="S87" s="2464"/>
      <c r="T87" s="2464"/>
      <c r="U87" s="2464"/>
      <c r="V87" s="2464"/>
    </row>
  </sheetData>
  <mergeCells count="43">
    <mergeCell ref="A1:V1"/>
    <mergeCell ref="A3:A5"/>
    <mergeCell ref="B3:V3"/>
    <mergeCell ref="B4:C4"/>
    <mergeCell ref="D4:E4"/>
    <mergeCell ref="F4:G4"/>
    <mergeCell ref="H4:I4"/>
    <mergeCell ref="J4:K4"/>
    <mergeCell ref="L4:M4"/>
    <mergeCell ref="N4:O4"/>
    <mergeCell ref="P4:Q4"/>
    <mergeCell ref="R4:S4"/>
    <mergeCell ref="T4:U4"/>
    <mergeCell ref="V4:V5"/>
    <mergeCell ref="A29:V29"/>
    <mergeCell ref="A32:A34"/>
    <mergeCell ref="B32:V32"/>
    <mergeCell ref="B33:C33"/>
    <mergeCell ref="D33:E33"/>
    <mergeCell ref="F33:G33"/>
    <mergeCell ref="H33:I33"/>
    <mergeCell ref="J33:K33"/>
    <mergeCell ref="L33:M33"/>
    <mergeCell ref="N33:O33"/>
    <mergeCell ref="P33:Q33"/>
    <mergeCell ref="R33:S33"/>
    <mergeCell ref="T33:U33"/>
    <mergeCell ref="V33:V34"/>
    <mergeCell ref="A87:V87"/>
    <mergeCell ref="A58:V58"/>
    <mergeCell ref="A61:A63"/>
    <mergeCell ref="B61:V61"/>
    <mergeCell ref="B62:C62"/>
    <mergeCell ref="D62:E62"/>
    <mergeCell ref="F62:G62"/>
    <mergeCell ref="H62:I62"/>
    <mergeCell ref="J62:K62"/>
    <mergeCell ref="L62:M62"/>
    <mergeCell ref="N62:O62"/>
    <mergeCell ref="P62:Q62"/>
    <mergeCell ref="R62:S62"/>
    <mergeCell ref="T62:U62"/>
    <mergeCell ref="V62:V6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8E8CF-D430-49C9-9113-2BD51FACF9D0}">
  <dimension ref="A1:Q144"/>
  <sheetViews>
    <sheetView workbookViewId="0">
      <selection sqref="A1:XFD1048576"/>
    </sheetView>
  </sheetViews>
  <sheetFormatPr defaultColWidth="9" defaultRowHeight="13"/>
  <cols>
    <col min="1" max="1" width="11.33203125" style="316" customWidth="1"/>
    <col min="2" max="4" width="12" style="316" customWidth="1"/>
    <col min="5" max="9" width="12" style="270" customWidth="1"/>
    <col min="10" max="10" width="10.08203125" style="270" customWidth="1"/>
    <col min="11" max="12" width="8.08203125" style="270" customWidth="1"/>
    <col min="13" max="13" width="9" style="270"/>
    <col min="14" max="15" width="8.08203125" style="270" customWidth="1"/>
    <col min="16" max="16" width="11" style="270" customWidth="1"/>
    <col min="17" max="17" width="12.83203125" style="270" customWidth="1"/>
    <col min="18" max="16384" width="9" style="270"/>
  </cols>
  <sheetData>
    <row r="1" spans="1:17" ht="25">
      <c r="A1" s="2453" t="s">
        <v>1349</v>
      </c>
      <c r="B1" s="2453"/>
      <c r="C1" s="2453"/>
      <c r="D1" s="2453"/>
      <c r="E1" s="2453"/>
      <c r="F1" s="2453"/>
      <c r="G1" s="2453"/>
      <c r="H1" s="2453"/>
      <c r="I1" s="2453"/>
      <c r="J1" s="1049"/>
      <c r="K1" s="22"/>
      <c r="L1" s="22"/>
      <c r="M1" s="22"/>
      <c r="N1" s="22"/>
      <c r="O1" s="22"/>
      <c r="P1" s="22"/>
      <c r="Q1" s="22"/>
    </row>
    <row r="2" spans="1:17" ht="14.25" customHeight="1" thickBot="1">
      <c r="A2" s="22"/>
      <c r="B2" s="22"/>
      <c r="C2" s="22"/>
      <c r="D2" s="22"/>
      <c r="E2" s="22"/>
      <c r="F2" s="22"/>
      <c r="G2" s="22"/>
      <c r="H2" s="22"/>
      <c r="I2" s="22"/>
      <c r="J2" s="22"/>
      <c r="K2" s="22"/>
      <c r="L2" s="22"/>
      <c r="M2" s="22"/>
      <c r="N2" s="22"/>
      <c r="O2" s="22"/>
      <c r="P2" s="22"/>
      <c r="Q2" s="22"/>
    </row>
    <row r="3" spans="1:17" ht="43.5" customHeight="1" thickTop="1" thickBot="1">
      <c r="A3" s="2744" t="s">
        <v>1350</v>
      </c>
      <c r="B3" s="2745"/>
      <c r="C3" s="2745"/>
      <c r="D3" s="2745"/>
      <c r="E3" s="2745"/>
      <c r="F3" s="2745"/>
      <c r="G3" s="2745"/>
      <c r="H3" s="2745"/>
      <c r="I3" s="2746"/>
      <c r="J3" s="22"/>
      <c r="K3" s="22"/>
      <c r="L3" s="22"/>
      <c r="M3" s="22"/>
      <c r="N3" s="22"/>
      <c r="O3" s="22"/>
      <c r="P3" s="22"/>
      <c r="Q3" s="22"/>
    </row>
    <row r="4" spans="1:17" ht="13.5" thickTop="1">
      <c r="A4" s="344"/>
      <c r="B4" s="344"/>
      <c r="C4" s="344"/>
      <c r="D4" s="344"/>
      <c r="E4" s="344"/>
      <c r="F4" s="344"/>
      <c r="G4" s="344"/>
      <c r="H4" s="344"/>
      <c r="I4" s="344"/>
      <c r="J4" s="22"/>
      <c r="K4" s="22"/>
      <c r="L4" s="22"/>
      <c r="M4" s="22"/>
      <c r="N4" s="22"/>
      <c r="O4" s="22"/>
      <c r="P4" s="22"/>
      <c r="Q4" s="22"/>
    </row>
    <row r="5" spans="1:17" ht="18" customHeight="1">
      <c r="A5" s="2638" t="s">
        <v>338</v>
      </c>
      <c r="B5" s="2695" t="s">
        <v>1351</v>
      </c>
      <c r="C5" s="2696"/>
      <c r="D5" s="2696"/>
      <c r="E5" s="2696"/>
      <c r="F5" s="2696"/>
      <c r="G5" s="2696"/>
      <c r="H5" s="2696"/>
      <c r="I5" s="2696"/>
      <c r="J5" s="22"/>
      <c r="K5" s="22"/>
      <c r="L5" s="22"/>
      <c r="M5" s="22"/>
      <c r="N5" s="22"/>
      <c r="O5" s="22"/>
      <c r="P5" s="22"/>
      <c r="Q5" s="22"/>
    </row>
    <row r="6" spans="1:17" ht="18" customHeight="1">
      <c r="A6" s="2638"/>
      <c r="B6" s="2747" t="s">
        <v>173</v>
      </c>
      <c r="C6" s="2748"/>
      <c r="D6" s="2748"/>
      <c r="E6" s="2748"/>
      <c r="F6" s="2747" t="s">
        <v>85</v>
      </c>
      <c r="G6" s="2748"/>
      <c r="H6" s="2748"/>
      <c r="I6" s="2749"/>
      <c r="J6" s="22"/>
      <c r="K6" s="22"/>
      <c r="L6" s="22"/>
      <c r="M6" s="22"/>
      <c r="N6" s="22"/>
      <c r="O6" s="22"/>
      <c r="P6" s="22"/>
      <c r="Q6" s="22"/>
    </row>
    <row r="7" spans="1:17" ht="26">
      <c r="A7" s="2639"/>
      <c r="B7" s="1193" t="s">
        <v>661</v>
      </c>
      <c r="C7" s="1616" t="s">
        <v>86</v>
      </c>
      <c r="D7" s="1616" t="s">
        <v>662</v>
      </c>
      <c r="E7" s="1617" t="s">
        <v>663</v>
      </c>
      <c r="F7" s="1193" t="s">
        <v>661</v>
      </c>
      <c r="G7" s="1616" t="s">
        <v>86</v>
      </c>
      <c r="H7" s="1616" t="s">
        <v>662</v>
      </c>
      <c r="I7" s="1618" t="s">
        <v>663</v>
      </c>
      <c r="J7" s="22"/>
      <c r="K7" s="22"/>
      <c r="L7" s="22"/>
      <c r="M7" s="22"/>
      <c r="N7" s="22"/>
      <c r="O7" s="22"/>
      <c r="P7" s="22"/>
      <c r="Q7" s="22"/>
    </row>
    <row r="8" spans="1:17">
      <c r="A8" s="50">
        <v>2000</v>
      </c>
      <c r="B8" s="1043">
        <v>1700</v>
      </c>
      <c r="C8" s="1035">
        <v>0.109</v>
      </c>
      <c r="D8" s="1035">
        <v>9.5000000000000001E-2</v>
      </c>
      <c r="E8" s="341">
        <v>0.125</v>
      </c>
      <c r="F8" s="366">
        <v>600</v>
      </c>
      <c r="G8" s="1035">
        <v>0.13200000000000001</v>
      </c>
      <c r="H8" s="1035">
        <v>0.113</v>
      </c>
      <c r="I8" s="1035">
        <v>0.155</v>
      </c>
      <c r="J8" s="22"/>
      <c r="K8" s="22"/>
      <c r="L8" s="22"/>
      <c r="M8" s="22"/>
      <c r="N8" s="22"/>
      <c r="O8" s="22"/>
      <c r="P8" s="22"/>
      <c r="Q8" s="22"/>
    </row>
    <row r="9" spans="1:17">
      <c r="A9" s="55">
        <v>2001</v>
      </c>
      <c r="B9" s="1045">
        <v>1600</v>
      </c>
      <c r="C9" s="1037">
        <v>0.10299999999999999</v>
      </c>
      <c r="D9" s="1037">
        <v>0.09</v>
      </c>
      <c r="E9" s="343">
        <v>0.11799999999999999</v>
      </c>
      <c r="F9" s="374">
        <v>700</v>
      </c>
      <c r="G9" s="1037">
        <v>0.161</v>
      </c>
      <c r="H9" s="1037">
        <v>0.14099999999999999</v>
      </c>
      <c r="I9" s="1037">
        <v>0.184</v>
      </c>
      <c r="J9" s="22"/>
      <c r="K9" s="22"/>
      <c r="L9" s="22"/>
      <c r="M9" s="22"/>
      <c r="N9" s="22"/>
      <c r="O9" s="22"/>
      <c r="P9" s="22"/>
      <c r="Q9" s="22"/>
    </row>
    <row r="10" spans="1:17">
      <c r="A10" s="50">
        <v>2002</v>
      </c>
      <c r="B10" s="1043">
        <v>1700</v>
      </c>
      <c r="C10" s="1035">
        <v>0.108</v>
      </c>
      <c r="D10" s="1035">
        <v>9.0999999999999998E-2</v>
      </c>
      <c r="E10" s="341">
        <v>0.128</v>
      </c>
      <c r="F10" s="366">
        <v>700</v>
      </c>
      <c r="G10" s="1035">
        <v>0.155</v>
      </c>
      <c r="H10" s="1035">
        <v>0.13100000000000001</v>
      </c>
      <c r="I10" s="1035">
        <v>0.183</v>
      </c>
      <c r="J10" s="22"/>
      <c r="K10" s="22"/>
      <c r="L10" s="22"/>
      <c r="M10" s="22"/>
      <c r="N10" s="22"/>
      <c r="O10" s="22"/>
      <c r="P10" s="22"/>
      <c r="Q10" s="22"/>
    </row>
    <row r="11" spans="1:17">
      <c r="A11" s="55">
        <v>2003</v>
      </c>
      <c r="B11" s="1045">
        <v>1800</v>
      </c>
      <c r="C11" s="1037">
        <v>0.108</v>
      </c>
      <c r="D11" s="1037">
        <v>9.1999999999999998E-2</v>
      </c>
      <c r="E11" s="343">
        <v>0.127</v>
      </c>
      <c r="F11" s="374">
        <v>600</v>
      </c>
      <c r="G11" s="1037">
        <v>0.14499999999999999</v>
      </c>
      <c r="H11" s="1037">
        <v>0.123</v>
      </c>
      <c r="I11" s="1037">
        <v>0.17199999999999999</v>
      </c>
      <c r="J11" s="22"/>
      <c r="K11" s="22"/>
      <c r="L11" s="22"/>
      <c r="M11" s="22"/>
      <c r="N11" s="22"/>
      <c r="O11" s="22"/>
      <c r="P11" s="22"/>
      <c r="Q11" s="22"/>
    </row>
    <row r="12" spans="1:17">
      <c r="A12" s="50">
        <v>2004</v>
      </c>
      <c r="B12" s="1043">
        <v>1600</v>
      </c>
      <c r="C12" s="1035">
        <v>0.09</v>
      </c>
      <c r="D12" s="1035">
        <v>7.6999999999999999E-2</v>
      </c>
      <c r="E12" s="341">
        <v>0.105</v>
      </c>
      <c r="F12" s="366">
        <v>600</v>
      </c>
      <c r="G12" s="1035">
        <v>0.13400000000000001</v>
      </c>
      <c r="H12" s="1035">
        <v>0.104</v>
      </c>
      <c r="I12" s="1035">
        <v>0.17100000000000001</v>
      </c>
      <c r="J12" s="22"/>
      <c r="K12" s="22"/>
      <c r="L12" s="22"/>
      <c r="M12" s="22"/>
      <c r="N12" s="22"/>
      <c r="O12" s="22"/>
      <c r="P12" s="22"/>
      <c r="Q12" s="22"/>
    </row>
    <row r="13" spans="1:17">
      <c r="A13" s="55">
        <v>2005</v>
      </c>
      <c r="B13" s="1045">
        <v>1700</v>
      </c>
      <c r="C13" s="1037">
        <v>0.1</v>
      </c>
      <c r="D13" s="1037">
        <v>8.5999999999999993E-2</v>
      </c>
      <c r="E13" s="343">
        <v>0.11700000000000001</v>
      </c>
      <c r="F13" s="374">
        <v>600</v>
      </c>
      <c r="G13" s="1037">
        <v>0.13300000000000001</v>
      </c>
      <c r="H13" s="1037">
        <v>0.10100000000000001</v>
      </c>
      <c r="I13" s="1037">
        <v>0.17299999999999999</v>
      </c>
      <c r="J13" s="22"/>
      <c r="K13" s="22"/>
      <c r="L13" s="22"/>
      <c r="M13" s="22"/>
      <c r="N13" s="22"/>
      <c r="O13" s="22"/>
      <c r="P13" s="22"/>
      <c r="Q13" s="22"/>
    </row>
    <row r="14" spans="1:17">
      <c r="A14" s="50">
        <v>2006</v>
      </c>
      <c r="B14" s="1043">
        <v>1400</v>
      </c>
      <c r="C14" s="1035">
        <v>0.08</v>
      </c>
      <c r="D14" s="1035">
        <v>6.7000000000000004E-2</v>
      </c>
      <c r="E14" s="341">
        <v>9.6000000000000002E-2</v>
      </c>
      <c r="F14" s="366">
        <v>500</v>
      </c>
      <c r="G14" s="1035">
        <v>0.107</v>
      </c>
      <c r="H14" s="1035">
        <v>7.8E-2</v>
      </c>
      <c r="I14" s="1035">
        <v>0.14399999999999999</v>
      </c>
      <c r="J14" s="22"/>
      <c r="K14" s="22"/>
      <c r="L14" s="22"/>
      <c r="M14" s="22"/>
      <c r="N14" s="22"/>
      <c r="O14" s="22"/>
      <c r="P14" s="22"/>
      <c r="Q14" s="22"/>
    </row>
    <row r="15" spans="1:17">
      <c r="A15" s="55">
        <v>2007</v>
      </c>
      <c r="B15" s="1045">
        <v>1400</v>
      </c>
      <c r="C15" s="1037">
        <v>7.5999999999999998E-2</v>
      </c>
      <c r="D15" s="1037">
        <v>6.3E-2</v>
      </c>
      <c r="E15" s="343">
        <v>9.0999999999999998E-2</v>
      </c>
      <c r="F15" s="374">
        <v>400</v>
      </c>
      <c r="G15" s="1037">
        <v>7.6999999999999999E-2</v>
      </c>
      <c r="H15" s="1037">
        <v>5.2999999999999999E-2</v>
      </c>
      <c r="I15" s="1037">
        <v>0.111</v>
      </c>
      <c r="J15" s="22"/>
      <c r="K15" s="22"/>
      <c r="L15" s="22"/>
      <c r="M15" s="22"/>
      <c r="N15" s="22"/>
      <c r="O15" s="22"/>
      <c r="P15" s="22"/>
      <c r="Q15" s="22"/>
    </row>
    <row r="16" spans="1:17">
      <c r="A16" s="50">
        <v>2008</v>
      </c>
      <c r="B16" s="1043">
        <v>1400</v>
      </c>
      <c r="C16" s="1035">
        <v>7.8E-2</v>
      </c>
      <c r="D16" s="1035">
        <v>6.5000000000000002E-2</v>
      </c>
      <c r="E16" s="341">
        <v>9.2999999999999999E-2</v>
      </c>
      <c r="F16" s="366">
        <v>500</v>
      </c>
      <c r="G16" s="1035">
        <v>9.6000000000000002E-2</v>
      </c>
      <c r="H16" s="1035">
        <v>6.9000000000000006E-2</v>
      </c>
      <c r="I16" s="1035">
        <v>0.13100000000000001</v>
      </c>
      <c r="J16" s="22"/>
      <c r="K16" s="22"/>
      <c r="L16" s="22"/>
      <c r="M16" s="22"/>
      <c r="N16" s="22"/>
      <c r="O16" s="22"/>
      <c r="P16" s="22"/>
      <c r="Q16" s="22"/>
    </row>
    <row r="17" spans="1:17">
      <c r="A17" s="55">
        <v>2009</v>
      </c>
      <c r="B17" s="1045">
        <v>1200</v>
      </c>
      <c r="C17" s="1037">
        <v>6.7000000000000004E-2</v>
      </c>
      <c r="D17" s="1037">
        <v>5.1999999999999998E-2</v>
      </c>
      <c r="E17" s="343">
        <v>8.5999999999999993E-2</v>
      </c>
      <c r="F17" s="374">
        <v>700</v>
      </c>
      <c r="G17" s="1037">
        <v>0.115</v>
      </c>
      <c r="H17" s="1037">
        <v>8.2000000000000003E-2</v>
      </c>
      <c r="I17" s="1037">
        <v>0.16</v>
      </c>
      <c r="J17" s="22"/>
      <c r="K17" s="22"/>
      <c r="L17" s="22"/>
      <c r="M17" s="22"/>
      <c r="N17" s="22"/>
      <c r="O17" s="22"/>
      <c r="P17" s="22"/>
      <c r="Q17" s="22"/>
    </row>
    <row r="18" spans="1:17">
      <c r="A18" s="50">
        <v>2010</v>
      </c>
      <c r="B18" s="1043">
        <v>1100</v>
      </c>
      <c r="C18" s="1035">
        <v>0.06</v>
      </c>
      <c r="D18" s="1035">
        <v>4.4999999999999998E-2</v>
      </c>
      <c r="E18" s="341">
        <v>7.9000000000000001E-2</v>
      </c>
      <c r="F18" s="366">
        <v>300</v>
      </c>
      <c r="G18" s="1035">
        <v>6.4000000000000001E-2</v>
      </c>
      <c r="H18" s="1035">
        <v>3.9E-2</v>
      </c>
      <c r="I18" s="1035">
        <v>0.10199999999999999</v>
      </c>
      <c r="J18" s="22"/>
      <c r="K18" s="22"/>
      <c r="L18" s="22"/>
      <c r="M18" s="22"/>
      <c r="N18" s="22"/>
      <c r="O18" s="22"/>
      <c r="P18" s="22"/>
      <c r="Q18" s="22"/>
    </row>
    <row r="19" spans="1:17">
      <c r="A19" s="55">
        <v>2011</v>
      </c>
      <c r="B19" s="1045">
        <v>800</v>
      </c>
      <c r="C19" s="1037">
        <v>4.4999999999999998E-2</v>
      </c>
      <c r="D19" s="1037">
        <v>3.2000000000000001E-2</v>
      </c>
      <c r="E19" s="343">
        <v>6.0999999999999999E-2</v>
      </c>
      <c r="F19" s="374">
        <v>300</v>
      </c>
      <c r="G19" s="1037">
        <v>5.2999999999999999E-2</v>
      </c>
      <c r="H19" s="1037">
        <v>0.03</v>
      </c>
      <c r="I19" s="1037">
        <v>0.09</v>
      </c>
      <c r="J19" s="22"/>
      <c r="K19" s="22"/>
      <c r="L19" s="22"/>
      <c r="M19" s="22"/>
      <c r="N19" s="22"/>
      <c r="O19" s="22"/>
      <c r="P19" s="22"/>
      <c r="Q19" s="22"/>
    </row>
    <row r="20" spans="1:17">
      <c r="A20" s="50">
        <v>2012</v>
      </c>
      <c r="B20" s="1043">
        <v>900</v>
      </c>
      <c r="C20" s="1035">
        <v>5.0999999999999997E-2</v>
      </c>
      <c r="D20" s="1035">
        <v>3.6999999999999998E-2</v>
      </c>
      <c r="E20" s="341">
        <v>7.0000000000000007E-2</v>
      </c>
      <c r="F20" s="366">
        <v>300</v>
      </c>
      <c r="G20" s="1035">
        <v>5.2999999999999999E-2</v>
      </c>
      <c r="H20" s="1035">
        <v>2.9000000000000001E-2</v>
      </c>
      <c r="I20" s="1035">
        <v>9.2999999999999999E-2</v>
      </c>
      <c r="J20" s="22"/>
      <c r="K20" s="22"/>
      <c r="L20" s="22"/>
      <c r="M20" s="22"/>
      <c r="N20" s="22"/>
      <c r="O20" s="22"/>
      <c r="P20" s="22"/>
      <c r="Q20" s="22"/>
    </row>
    <row r="21" spans="1:17">
      <c r="A21" s="55">
        <v>2013</v>
      </c>
      <c r="B21" s="1045">
        <v>700</v>
      </c>
      <c r="C21" s="1037">
        <v>3.6999999999999998E-2</v>
      </c>
      <c r="D21" s="1037">
        <v>2.5999999999999999E-2</v>
      </c>
      <c r="E21" s="343">
        <v>5.2999999999999999E-2</v>
      </c>
      <c r="F21" s="374">
        <v>300</v>
      </c>
      <c r="G21" s="1037">
        <v>6.3E-2</v>
      </c>
      <c r="H21" s="1037">
        <v>3.7999999999999999E-2</v>
      </c>
      <c r="I21" s="1037">
        <v>0.10100000000000001</v>
      </c>
      <c r="J21" s="22"/>
      <c r="K21" s="22"/>
      <c r="L21" s="22"/>
      <c r="M21" s="22"/>
      <c r="N21" s="22"/>
      <c r="O21" s="22"/>
      <c r="P21" s="22"/>
      <c r="Q21" s="22"/>
    </row>
    <row r="22" spans="1:17">
      <c r="A22" s="50">
        <v>2014</v>
      </c>
      <c r="B22" s="1043">
        <v>400</v>
      </c>
      <c r="C22" s="1035">
        <v>2.4E-2</v>
      </c>
      <c r="D22" s="1035">
        <v>1.6E-2</v>
      </c>
      <c r="E22" s="341">
        <v>3.6999999999999998E-2</v>
      </c>
      <c r="F22" s="366">
        <v>200</v>
      </c>
      <c r="G22" s="1035">
        <v>4.1000000000000002E-2</v>
      </c>
      <c r="H22" s="1035">
        <v>2.1000000000000001E-2</v>
      </c>
      <c r="I22" s="1035">
        <v>7.6999999999999999E-2</v>
      </c>
      <c r="J22" s="22"/>
      <c r="K22" s="22"/>
      <c r="L22" s="22"/>
      <c r="M22" s="22"/>
      <c r="N22" s="22"/>
      <c r="O22" s="22"/>
      <c r="P22" s="22"/>
      <c r="Q22" s="22"/>
    </row>
    <row r="23" spans="1:17">
      <c r="A23" s="55">
        <v>2015</v>
      </c>
      <c r="B23" s="1045">
        <v>800</v>
      </c>
      <c r="C23" s="1037">
        <v>4.2999999999999997E-2</v>
      </c>
      <c r="D23" s="1037">
        <v>0.03</v>
      </c>
      <c r="E23" s="343">
        <v>6.0999999999999999E-2</v>
      </c>
      <c r="F23" s="374">
        <v>300</v>
      </c>
      <c r="G23" s="1037">
        <v>7.4999999999999997E-2</v>
      </c>
      <c r="H23" s="1037">
        <v>4.3999999999999997E-2</v>
      </c>
      <c r="I23" s="1037">
        <v>0.124</v>
      </c>
      <c r="J23" s="22"/>
      <c r="K23" s="22"/>
      <c r="L23" s="22"/>
      <c r="M23" s="22"/>
      <c r="N23" s="22"/>
      <c r="O23" s="22"/>
      <c r="P23" s="22"/>
      <c r="Q23" s="22"/>
    </row>
    <row r="24" spans="1:17">
      <c r="A24" s="392">
        <v>2016</v>
      </c>
      <c r="B24" s="1043">
        <v>1000</v>
      </c>
      <c r="C24" s="1035">
        <v>6.0999999999999999E-2</v>
      </c>
      <c r="D24" s="1035">
        <v>4.2000000000000003E-2</v>
      </c>
      <c r="E24" s="341">
        <v>8.7999999999999995E-2</v>
      </c>
      <c r="F24" s="366">
        <v>500</v>
      </c>
      <c r="G24" s="1035">
        <v>9.1999999999999998E-2</v>
      </c>
      <c r="H24" s="1035">
        <v>5.0999999999999997E-2</v>
      </c>
      <c r="I24" s="1035">
        <v>0.158</v>
      </c>
      <c r="J24" s="22"/>
      <c r="K24" s="22"/>
      <c r="L24" s="22"/>
      <c r="M24" s="22"/>
      <c r="N24" s="22"/>
      <c r="O24" s="22"/>
      <c r="P24" s="22"/>
      <c r="Q24" s="22"/>
    </row>
    <row r="25" spans="1:17">
      <c r="A25" s="1570">
        <v>2017</v>
      </c>
      <c r="B25" s="1547" t="s">
        <v>1312</v>
      </c>
      <c r="C25" s="1547" t="s">
        <v>1312</v>
      </c>
      <c r="D25" s="1547" t="s">
        <v>1312</v>
      </c>
      <c r="E25" s="1548" t="s">
        <v>1312</v>
      </c>
      <c r="F25" s="1547" t="s">
        <v>1312</v>
      </c>
      <c r="G25" s="1547" t="s">
        <v>1312</v>
      </c>
      <c r="H25" s="1547" t="s">
        <v>1312</v>
      </c>
      <c r="I25" s="1547" t="s">
        <v>1312</v>
      </c>
      <c r="J25" s="22"/>
      <c r="K25" s="22"/>
      <c r="L25" s="22"/>
      <c r="M25" s="22"/>
      <c r="N25" s="22"/>
      <c r="O25" s="22"/>
      <c r="P25" s="22"/>
      <c r="Q25" s="22"/>
    </row>
    <row r="26" spans="1:17">
      <c r="A26" s="1569">
        <v>2018</v>
      </c>
      <c r="B26" s="1549" t="s">
        <v>1312</v>
      </c>
      <c r="C26" s="1549" t="s">
        <v>1312</v>
      </c>
      <c r="D26" s="1549" t="s">
        <v>1312</v>
      </c>
      <c r="E26" s="1550" t="s">
        <v>1312</v>
      </c>
      <c r="F26" s="1549" t="s">
        <v>1312</v>
      </c>
      <c r="G26" s="1549" t="s">
        <v>1312</v>
      </c>
      <c r="H26" s="1549" t="s">
        <v>1312</v>
      </c>
      <c r="I26" s="1549" t="s">
        <v>1312</v>
      </c>
      <c r="J26" s="22"/>
      <c r="K26" s="22"/>
      <c r="L26" s="22"/>
      <c r="M26" s="22"/>
      <c r="N26" s="22"/>
      <c r="O26" s="22"/>
      <c r="P26" s="22"/>
      <c r="Q26" s="22"/>
    </row>
    <row r="27" spans="1:17">
      <c r="A27" s="1570">
        <v>2019</v>
      </c>
      <c r="B27" s="1045">
        <v>900</v>
      </c>
      <c r="C27" s="1037">
        <v>5.7000000000000002E-2</v>
      </c>
      <c r="D27" s="1037">
        <v>3.5000000000000003E-2</v>
      </c>
      <c r="E27" s="343">
        <v>9.4E-2</v>
      </c>
      <c r="F27" s="374">
        <v>600</v>
      </c>
      <c r="G27" s="1037">
        <v>0.121</v>
      </c>
      <c r="H27" s="1037">
        <v>6.6000000000000003E-2</v>
      </c>
      <c r="I27" s="1037">
        <v>0.21</v>
      </c>
      <c r="J27" s="22"/>
      <c r="K27" s="22"/>
      <c r="L27" s="22"/>
      <c r="M27" s="22"/>
      <c r="N27" s="22"/>
      <c r="O27" s="22"/>
      <c r="P27" s="22"/>
      <c r="Q27" s="22"/>
    </row>
    <row r="28" spans="1:17">
      <c r="A28" s="1619">
        <v>2020</v>
      </c>
      <c r="B28" s="366">
        <v>500</v>
      </c>
      <c r="C28" s="1035">
        <v>3.5000000000000003E-2</v>
      </c>
      <c r="D28" s="1035">
        <v>2.4E-2</v>
      </c>
      <c r="E28" s="341">
        <v>5.0999999999999997E-2</v>
      </c>
      <c r="F28" s="366">
        <v>200</v>
      </c>
      <c r="G28" s="1035">
        <v>5.1999999999999998E-2</v>
      </c>
      <c r="H28" s="1035">
        <v>2.7E-2</v>
      </c>
      <c r="I28" s="1035">
        <v>9.6000000000000002E-2</v>
      </c>
      <c r="J28" s="22"/>
      <c r="K28" s="22"/>
      <c r="L28" s="22"/>
      <c r="M28" s="22"/>
      <c r="N28" s="22"/>
      <c r="O28" s="22"/>
      <c r="P28" s="22"/>
      <c r="Q28" s="22"/>
    </row>
    <row r="29" spans="1:17">
      <c r="A29" s="369">
        <v>2021</v>
      </c>
      <c r="B29" s="56">
        <v>800</v>
      </c>
      <c r="C29" s="1517">
        <v>5.5E-2</v>
      </c>
      <c r="D29" s="1517">
        <v>0.04</v>
      </c>
      <c r="E29" s="1518">
        <v>7.5999999999999998E-2</v>
      </c>
      <c r="F29" s="74">
        <v>300</v>
      </c>
      <c r="G29" s="1517">
        <v>7.0999999999999994E-2</v>
      </c>
      <c r="H29" s="1517">
        <v>4.1000000000000002E-2</v>
      </c>
      <c r="I29" s="1517">
        <v>0.12</v>
      </c>
      <c r="J29" s="22"/>
      <c r="K29" s="22"/>
      <c r="L29" s="22"/>
      <c r="M29" s="22"/>
      <c r="N29" s="22"/>
      <c r="O29" s="22"/>
      <c r="P29" s="22"/>
      <c r="Q29" s="22"/>
    </row>
    <row r="30" spans="1:17">
      <c r="A30" s="2701" t="s">
        <v>1315</v>
      </c>
      <c r="B30" s="2702"/>
      <c r="C30" s="2702"/>
      <c r="D30" s="2702"/>
      <c r="E30" s="2702"/>
      <c r="F30" s="2702"/>
      <c r="G30" s="2702"/>
      <c r="H30" s="2702"/>
      <c r="I30" s="2703"/>
      <c r="J30" s="22"/>
      <c r="K30" s="22"/>
      <c r="L30" s="22"/>
      <c r="M30" s="22"/>
      <c r="N30" s="22"/>
      <c r="O30" s="22"/>
      <c r="P30" s="22"/>
      <c r="Q30" s="22"/>
    </row>
    <row r="31" spans="1:17">
      <c r="A31" s="344"/>
      <c r="B31" s="344"/>
      <c r="C31" s="344"/>
      <c r="D31" s="344"/>
      <c r="E31" s="344"/>
      <c r="F31" s="344"/>
      <c r="G31" s="344"/>
      <c r="H31" s="344"/>
      <c r="I31" s="344"/>
      <c r="J31" s="22"/>
      <c r="K31" s="22"/>
      <c r="L31" s="22"/>
      <c r="M31" s="22"/>
      <c r="N31" s="22"/>
      <c r="O31" s="22"/>
      <c r="P31" s="22"/>
      <c r="Q31" s="22"/>
    </row>
    <row r="32" spans="1:17">
      <c r="A32" s="344"/>
      <c r="B32" s="344"/>
      <c r="C32" s="344"/>
      <c r="D32" s="344"/>
      <c r="E32" s="344"/>
      <c r="F32" s="344"/>
      <c r="G32" s="344"/>
      <c r="H32" s="344"/>
      <c r="I32" s="344"/>
      <c r="J32" s="22"/>
      <c r="K32" s="22"/>
      <c r="L32" s="22"/>
      <c r="M32" s="22"/>
      <c r="N32" s="22"/>
      <c r="O32" s="22"/>
      <c r="P32" s="22"/>
      <c r="Q32" s="22"/>
    </row>
    <row r="33" spans="1:17" ht="18" customHeight="1">
      <c r="A33" s="2638" t="s">
        <v>338</v>
      </c>
      <c r="B33" s="2695" t="s">
        <v>1352</v>
      </c>
      <c r="C33" s="2696"/>
      <c r="D33" s="2696"/>
      <c r="E33" s="2696"/>
      <c r="F33" s="2696"/>
      <c r="G33" s="2696"/>
      <c r="H33" s="2696"/>
      <c r="I33" s="2696"/>
      <c r="J33" s="22"/>
      <c r="K33" s="22"/>
      <c r="L33" s="22"/>
      <c r="M33" s="22"/>
      <c r="N33" s="22"/>
      <c r="O33" s="22"/>
      <c r="P33" s="22"/>
      <c r="Q33" s="22"/>
    </row>
    <row r="34" spans="1:17" ht="18" customHeight="1">
      <c r="A34" s="2638"/>
      <c r="B34" s="2747" t="s">
        <v>173</v>
      </c>
      <c r="C34" s="2748"/>
      <c r="D34" s="2748"/>
      <c r="E34" s="2748"/>
      <c r="F34" s="2747" t="s">
        <v>85</v>
      </c>
      <c r="G34" s="2748"/>
      <c r="H34" s="2748"/>
      <c r="I34" s="2749"/>
      <c r="J34" s="22"/>
      <c r="K34" s="22"/>
      <c r="L34" s="22"/>
      <c r="M34" s="22"/>
      <c r="N34" s="22"/>
      <c r="O34" s="22"/>
      <c r="P34" s="22"/>
      <c r="Q34" s="22"/>
    </row>
    <row r="35" spans="1:17" ht="26">
      <c r="A35" s="2639"/>
      <c r="B35" s="1193" t="s">
        <v>661</v>
      </c>
      <c r="C35" s="1616" t="s">
        <v>86</v>
      </c>
      <c r="D35" s="1616" t="s">
        <v>662</v>
      </c>
      <c r="E35" s="1617" t="s">
        <v>663</v>
      </c>
      <c r="F35" s="1193" t="s">
        <v>661</v>
      </c>
      <c r="G35" s="1616" t="s">
        <v>86</v>
      </c>
      <c r="H35" s="1616" t="s">
        <v>662</v>
      </c>
      <c r="I35" s="1618" t="s">
        <v>663</v>
      </c>
      <c r="J35" s="22"/>
      <c r="K35" s="22"/>
      <c r="L35" s="22"/>
      <c r="M35" s="22"/>
      <c r="N35" s="22"/>
      <c r="O35" s="22"/>
      <c r="P35" s="22"/>
      <c r="Q35" s="22"/>
    </row>
    <row r="36" spans="1:17">
      <c r="A36" s="50">
        <v>2000</v>
      </c>
      <c r="B36" s="1043">
        <v>500</v>
      </c>
      <c r="C36" s="1035">
        <v>3.4000000000000002E-2</v>
      </c>
      <c r="D36" s="1035">
        <v>2.5999999999999999E-2</v>
      </c>
      <c r="E36" s="341">
        <v>4.3999999999999997E-2</v>
      </c>
      <c r="F36" s="366">
        <v>200</v>
      </c>
      <c r="G36" s="1035">
        <v>4.1000000000000002E-2</v>
      </c>
      <c r="H36" s="1035">
        <v>3.1E-2</v>
      </c>
      <c r="I36" s="1035">
        <v>5.5E-2</v>
      </c>
      <c r="J36" s="22"/>
      <c r="K36" s="22"/>
      <c r="L36" s="22"/>
      <c r="M36" s="22"/>
      <c r="N36" s="22"/>
      <c r="O36" s="22"/>
      <c r="P36" s="22"/>
      <c r="Q36" s="22"/>
    </row>
    <row r="37" spans="1:17">
      <c r="A37" s="55">
        <v>2001</v>
      </c>
      <c r="B37" s="1045">
        <v>600</v>
      </c>
      <c r="C37" s="1037">
        <v>4.1000000000000002E-2</v>
      </c>
      <c r="D37" s="1037">
        <v>3.3000000000000002E-2</v>
      </c>
      <c r="E37" s="343">
        <v>5.0999999999999997E-2</v>
      </c>
      <c r="F37" s="374">
        <v>300</v>
      </c>
      <c r="G37" s="1037">
        <v>6.0999999999999999E-2</v>
      </c>
      <c r="H37" s="1037">
        <v>4.9000000000000002E-2</v>
      </c>
      <c r="I37" s="1037">
        <v>7.6999999999999999E-2</v>
      </c>
      <c r="J37" s="22"/>
      <c r="K37" s="22"/>
      <c r="L37" s="22"/>
      <c r="M37" s="22"/>
      <c r="N37" s="22"/>
      <c r="O37" s="22"/>
      <c r="P37" s="22"/>
      <c r="Q37" s="22"/>
    </row>
    <row r="38" spans="1:17">
      <c r="A38" s="50">
        <v>2002</v>
      </c>
      <c r="B38" s="1043">
        <v>600</v>
      </c>
      <c r="C38" s="1035">
        <v>3.7999999999999999E-2</v>
      </c>
      <c r="D38" s="1035">
        <v>2.8000000000000001E-2</v>
      </c>
      <c r="E38" s="341">
        <v>5.0999999999999997E-2</v>
      </c>
      <c r="F38" s="366">
        <v>200</v>
      </c>
      <c r="G38" s="1035">
        <v>4.2000000000000003E-2</v>
      </c>
      <c r="H38" s="1035">
        <v>0.03</v>
      </c>
      <c r="I38" s="1035">
        <v>5.8000000000000003E-2</v>
      </c>
      <c r="J38" s="22"/>
      <c r="K38" s="22"/>
      <c r="L38" s="22"/>
      <c r="M38" s="22"/>
      <c r="N38" s="22"/>
      <c r="O38" s="22"/>
      <c r="P38" s="22"/>
      <c r="Q38" s="22"/>
    </row>
    <row r="39" spans="1:17">
      <c r="A39" s="55">
        <v>2003</v>
      </c>
      <c r="B39" s="1045">
        <v>700</v>
      </c>
      <c r="C39" s="1037">
        <v>4.2000000000000003E-2</v>
      </c>
      <c r="D39" s="1037">
        <v>3.2000000000000001E-2</v>
      </c>
      <c r="E39" s="343">
        <v>5.3999999999999999E-2</v>
      </c>
      <c r="F39" s="374">
        <v>200</v>
      </c>
      <c r="G39" s="1037">
        <v>5.6000000000000001E-2</v>
      </c>
      <c r="H39" s="1037">
        <v>4.1000000000000002E-2</v>
      </c>
      <c r="I39" s="1037">
        <v>7.3999999999999996E-2</v>
      </c>
      <c r="J39" s="22"/>
      <c r="K39" s="22"/>
      <c r="L39" s="22"/>
      <c r="M39" s="22"/>
      <c r="N39" s="22"/>
      <c r="O39" s="22"/>
      <c r="P39" s="22"/>
      <c r="Q39" s="22"/>
    </row>
    <row r="40" spans="1:17">
      <c r="A40" s="50">
        <v>2004</v>
      </c>
      <c r="B40" s="1043">
        <v>700</v>
      </c>
      <c r="C40" s="1035">
        <v>3.7999999999999999E-2</v>
      </c>
      <c r="D40" s="1035">
        <v>0.03</v>
      </c>
      <c r="E40" s="341">
        <v>4.9000000000000002E-2</v>
      </c>
      <c r="F40" s="366">
        <v>200</v>
      </c>
      <c r="G40" s="1035">
        <v>4.8000000000000001E-2</v>
      </c>
      <c r="H40" s="1035">
        <v>3.1E-2</v>
      </c>
      <c r="I40" s="1035">
        <v>7.3999999999999996E-2</v>
      </c>
      <c r="J40" s="22"/>
      <c r="K40" s="22"/>
      <c r="L40" s="22"/>
      <c r="M40" s="22"/>
      <c r="N40" s="22"/>
      <c r="O40" s="22"/>
      <c r="P40" s="22"/>
      <c r="Q40" s="22"/>
    </row>
    <row r="41" spans="1:17">
      <c r="A41" s="55">
        <v>2005</v>
      </c>
      <c r="B41" s="1045">
        <v>600</v>
      </c>
      <c r="C41" s="1037">
        <v>3.7999999999999999E-2</v>
      </c>
      <c r="D41" s="1037">
        <v>2.9000000000000001E-2</v>
      </c>
      <c r="E41" s="343">
        <v>4.9000000000000002E-2</v>
      </c>
      <c r="F41" s="374">
        <v>300</v>
      </c>
      <c r="G41" s="1037">
        <v>5.7000000000000002E-2</v>
      </c>
      <c r="H41" s="1037">
        <v>3.7999999999999999E-2</v>
      </c>
      <c r="I41" s="1037">
        <v>8.6999999999999994E-2</v>
      </c>
      <c r="J41" s="22"/>
      <c r="K41" s="22"/>
      <c r="L41" s="22"/>
      <c r="M41" s="22"/>
      <c r="N41" s="22"/>
      <c r="O41" s="22"/>
      <c r="P41" s="22"/>
      <c r="Q41" s="22"/>
    </row>
    <row r="42" spans="1:17">
      <c r="A42" s="50">
        <v>2006</v>
      </c>
      <c r="B42" s="1043">
        <v>500</v>
      </c>
      <c r="C42" s="1035">
        <v>2.5999999999999999E-2</v>
      </c>
      <c r="D42" s="1035">
        <v>1.9E-2</v>
      </c>
      <c r="E42" s="341">
        <v>3.5999999999999997E-2</v>
      </c>
      <c r="F42" s="366">
        <v>200</v>
      </c>
      <c r="G42" s="1035">
        <v>3.2000000000000001E-2</v>
      </c>
      <c r="H42" s="1035">
        <v>1.7999999999999999E-2</v>
      </c>
      <c r="I42" s="1035">
        <v>5.7000000000000002E-2</v>
      </c>
      <c r="J42" s="22"/>
      <c r="K42" s="22"/>
      <c r="L42" s="22"/>
      <c r="M42" s="22"/>
      <c r="N42" s="22"/>
      <c r="O42" s="22"/>
      <c r="P42" s="22"/>
      <c r="Q42" s="22"/>
    </row>
    <row r="43" spans="1:17">
      <c r="A43" s="55">
        <v>2007</v>
      </c>
      <c r="B43" s="1045">
        <v>600</v>
      </c>
      <c r="C43" s="1037">
        <v>3.5000000000000003E-2</v>
      </c>
      <c r="D43" s="1037">
        <v>2.7E-2</v>
      </c>
      <c r="E43" s="343">
        <v>4.5999999999999999E-2</v>
      </c>
      <c r="F43" s="374">
        <v>300</v>
      </c>
      <c r="G43" s="1037">
        <v>5.8000000000000003E-2</v>
      </c>
      <c r="H43" s="1037">
        <v>3.7999999999999999E-2</v>
      </c>
      <c r="I43" s="1037">
        <v>8.8999999999999996E-2</v>
      </c>
      <c r="J43" s="22"/>
      <c r="K43" s="22"/>
      <c r="L43" s="22"/>
      <c r="M43" s="22"/>
      <c r="N43" s="22"/>
      <c r="O43" s="22"/>
      <c r="P43" s="22"/>
      <c r="Q43" s="22"/>
    </row>
    <row r="44" spans="1:17">
      <c r="A44" s="50">
        <v>2008</v>
      </c>
      <c r="B44" s="1043">
        <v>500</v>
      </c>
      <c r="C44" s="1035">
        <v>2.5999999999999999E-2</v>
      </c>
      <c r="D44" s="1035">
        <v>1.9E-2</v>
      </c>
      <c r="E44" s="341">
        <v>3.5999999999999997E-2</v>
      </c>
      <c r="F44" s="366">
        <v>200</v>
      </c>
      <c r="G44" s="1035">
        <v>3.5999999999999997E-2</v>
      </c>
      <c r="H44" s="1035">
        <v>2.1000000000000001E-2</v>
      </c>
      <c r="I44" s="1035">
        <v>6.2E-2</v>
      </c>
      <c r="J44" s="22"/>
      <c r="K44" s="22"/>
      <c r="L44" s="22"/>
      <c r="M44" s="22"/>
      <c r="N44" s="22"/>
      <c r="O44" s="22"/>
      <c r="P44" s="22"/>
      <c r="Q44" s="22"/>
    </row>
    <row r="45" spans="1:17">
      <c r="A45" s="55">
        <v>2009</v>
      </c>
      <c r="B45" s="1045">
        <v>800</v>
      </c>
      <c r="C45" s="1037">
        <v>4.2999999999999997E-2</v>
      </c>
      <c r="D45" s="1037">
        <v>3.1E-2</v>
      </c>
      <c r="E45" s="343">
        <v>0.06</v>
      </c>
      <c r="F45" s="374">
        <v>300</v>
      </c>
      <c r="G45" s="1037">
        <v>5.2999999999999999E-2</v>
      </c>
      <c r="H45" s="1037">
        <v>3.1E-2</v>
      </c>
      <c r="I45" s="1037">
        <v>8.6999999999999994E-2</v>
      </c>
      <c r="J45" s="22"/>
      <c r="K45" s="22"/>
      <c r="L45" s="22"/>
      <c r="M45" s="22"/>
      <c r="N45" s="22"/>
      <c r="O45" s="22"/>
      <c r="P45" s="22"/>
      <c r="Q45" s="22"/>
    </row>
    <row r="46" spans="1:17">
      <c r="A46" s="50">
        <v>2010</v>
      </c>
      <c r="B46" s="1043">
        <v>600</v>
      </c>
      <c r="C46" s="1035">
        <v>3.1E-2</v>
      </c>
      <c r="D46" s="1035">
        <v>2.1000000000000001E-2</v>
      </c>
      <c r="E46" s="341">
        <v>4.4999999999999998E-2</v>
      </c>
      <c r="F46" s="366">
        <v>200</v>
      </c>
      <c r="G46" s="1035">
        <v>3.5999999999999997E-2</v>
      </c>
      <c r="H46" s="1035">
        <v>1.9E-2</v>
      </c>
      <c r="I46" s="1035">
        <v>6.8000000000000005E-2</v>
      </c>
      <c r="J46" s="22"/>
      <c r="K46" s="22"/>
      <c r="L46" s="22"/>
      <c r="M46" s="22"/>
      <c r="N46" s="22"/>
      <c r="O46" s="22"/>
      <c r="P46" s="22"/>
      <c r="Q46" s="22"/>
    </row>
    <row r="47" spans="1:17">
      <c r="A47" s="55">
        <v>2011</v>
      </c>
      <c r="B47" s="1045">
        <v>300</v>
      </c>
      <c r="C47" s="1037">
        <v>1.6E-2</v>
      </c>
      <c r="D47" s="1037">
        <v>0.01</v>
      </c>
      <c r="E47" s="343">
        <v>2.7E-2</v>
      </c>
      <c r="F47" s="374">
        <v>100</v>
      </c>
      <c r="G47" s="1037">
        <v>1.9E-2</v>
      </c>
      <c r="H47" s="1037">
        <v>8.0000000000000002E-3</v>
      </c>
      <c r="I47" s="1037">
        <v>4.2999999999999997E-2</v>
      </c>
      <c r="J47" s="22"/>
      <c r="K47" s="22"/>
      <c r="L47" s="22"/>
      <c r="M47" s="22"/>
      <c r="N47" s="22"/>
      <c r="O47" s="22"/>
      <c r="P47" s="22"/>
      <c r="Q47" s="22"/>
    </row>
    <row r="48" spans="1:17">
      <c r="A48" s="50">
        <v>2012</v>
      </c>
      <c r="B48" s="1043">
        <v>500</v>
      </c>
      <c r="C48" s="1035">
        <v>2.5999999999999999E-2</v>
      </c>
      <c r="D48" s="1035">
        <v>1.7000000000000001E-2</v>
      </c>
      <c r="E48" s="341">
        <v>0.04</v>
      </c>
      <c r="F48" s="366">
        <v>100</v>
      </c>
      <c r="G48" s="1035">
        <v>0.02</v>
      </c>
      <c r="H48" s="1035">
        <v>8.0000000000000002E-3</v>
      </c>
      <c r="I48" s="1035">
        <v>4.4999999999999998E-2</v>
      </c>
      <c r="J48" s="22"/>
      <c r="K48" s="22"/>
      <c r="L48" s="22"/>
      <c r="M48" s="22"/>
      <c r="N48" s="22"/>
      <c r="O48" s="22"/>
      <c r="P48" s="22"/>
      <c r="Q48" s="22"/>
    </row>
    <row r="49" spans="1:17">
      <c r="A49" s="55">
        <v>2013</v>
      </c>
      <c r="B49" s="1045">
        <v>400</v>
      </c>
      <c r="C49" s="1037">
        <v>0.02</v>
      </c>
      <c r="D49" s="1037">
        <v>1.2E-2</v>
      </c>
      <c r="E49" s="343">
        <v>3.3000000000000002E-2</v>
      </c>
      <c r="F49" s="374">
        <v>100</v>
      </c>
      <c r="G49" s="1037">
        <v>2.5999999999999999E-2</v>
      </c>
      <c r="H49" s="1037">
        <v>1.2E-2</v>
      </c>
      <c r="I49" s="1037">
        <v>5.2999999999999999E-2</v>
      </c>
      <c r="J49" s="22"/>
      <c r="K49" s="22"/>
      <c r="L49" s="22"/>
      <c r="M49" s="22"/>
      <c r="N49" s="22"/>
      <c r="O49" s="22"/>
      <c r="P49" s="22"/>
      <c r="Q49" s="22"/>
    </row>
    <row r="50" spans="1:17">
      <c r="A50" s="50">
        <v>2014</v>
      </c>
      <c r="B50" s="1043">
        <v>500</v>
      </c>
      <c r="C50" s="1035">
        <v>2.5999999999999999E-2</v>
      </c>
      <c r="D50" s="1035">
        <v>1.6E-2</v>
      </c>
      <c r="E50" s="341">
        <v>4.3999999999999997E-2</v>
      </c>
      <c r="F50" s="366">
        <v>200</v>
      </c>
      <c r="G50" s="1035">
        <v>3.5000000000000003E-2</v>
      </c>
      <c r="H50" s="1035">
        <v>1.6E-2</v>
      </c>
      <c r="I50" s="1035">
        <v>7.5999999999999998E-2</v>
      </c>
      <c r="J50" s="22"/>
      <c r="K50" s="22"/>
      <c r="L50" s="22"/>
      <c r="M50" s="22"/>
      <c r="N50" s="22"/>
      <c r="O50" s="22"/>
      <c r="P50" s="22"/>
      <c r="Q50" s="22"/>
    </row>
    <row r="51" spans="1:17">
      <c r="A51" s="55">
        <v>2015</v>
      </c>
      <c r="B51" s="1045">
        <v>400</v>
      </c>
      <c r="C51" s="1037">
        <v>2.5000000000000001E-2</v>
      </c>
      <c r="D51" s="1037">
        <v>1.4999999999999999E-2</v>
      </c>
      <c r="E51" s="343">
        <v>4.1000000000000002E-2</v>
      </c>
      <c r="F51" s="374">
        <v>100</v>
      </c>
      <c r="G51" s="1037">
        <v>0.02</v>
      </c>
      <c r="H51" s="1037">
        <v>6.0000000000000001E-3</v>
      </c>
      <c r="I51" s="1037">
        <v>0.06</v>
      </c>
      <c r="J51" s="22"/>
      <c r="K51" s="22"/>
      <c r="L51" s="22"/>
      <c r="M51" s="22"/>
      <c r="N51" s="22"/>
      <c r="O51" s="22"/>
      <c r="P51" s="22"/>
      <c r="Q51" s="22"/>
    </row>
    <row r="52" spans="1:17">
      <c r="A52" s="392">
        <v>2016</v>
      </c>
      <c r="B52" s="1043">
        <v>700</v>
      </c>
      <c r="C52" s="1035">
        <v>4.2999999999999997E-2</v>
      </c>
      <c r="D52" s="1035">
        <v>2.7E-2</v>
      </c>
      <c r="E52" s="341">
        <v>6.6000000000000003E-2</v>
      </c>
      <c r="F52" s="366">
        <v>300</v>
      </c>
      <c r="G52" s="1035">
        <v>6.4000000000000001E-2</v>
      </c>
      <c r="H52" s="1035">
        <v>3.3000000000000002E-2</v>
      </c>
      <c r="I52" s="1035">
        <v>0.121</v>
      </c>
      <c r="J52" s="22"/>
      <c r="K52" s="22"/>
      <c r="L52" s="22"/>
      <c r="M52" s="22"/>
      <c r="N52" s="22"/>
      <c r="O52" s="22"/>
      <c r="P52" s="22"/>
      <c r="Q52" s="22"/>
    </row>
    <row r="53" spans="1:17">
      <c r="A53" s="1570">
        <v>2017</v>
      </c>
      <c r="B53" s="1547" t="s">
        <v>1312</v>
      </c>
      <c r="C53" s="1547" t="s">
        <v>1312</v>
      </c>
      <c r="D53" s="1547" t="s">
        <v>1312</v>
      </c>
      <c r="E53" s="1548" t="s">
        <v>1312</v>
      </c>
      <c r="F53" s="1547" t="s">
        <v>1312</v>
      </c>
      <c r="G53" s="1547" t="s">
        <v>1312</v>
      </c>
      <c r="H53" s="1547" t="s">
        <v>1312</v>
      </c>
      <c r="I53" s="1547" t="s">
        <v>1312</v>
      </c>
      <c r="J53" s="22"/>
      <c r="K53" s="22"/>
      <c r="L53" s="22"/>
      <c r="M53" s="22"/>
      <c r="N53" s="22"/>
      <c r="O53" s="22"/>
      <c r="P53" s="22"/>
      <c r="Q53" s="22"/>
    </row>
    <row r="54" spans="1:17">
      <c r="A54" s="1569">
        <v>2018</v>
      </c>
      <c r="B54" s="1549" t="s">
        <v>1312</v>
      </c>
      <c r="C54" s="1549" t="s">
        <v>1312</v>
      </c>
      <c r="D54" s="1549" t="s">
        <v>1312</v>
      </c>
      <c r="E54" s="1550" t="s">
        <v>1312</v>
      </c>
      <c r="F54" s="1549" t="s">
        <v>1312</v>
      </c>
      <c r="G54" s="1549" t="s">
        <v>1312</v>
      </c>
      <c r="H54" s="1549" t="s">
        <v>1312</v>
      </c>
      <c r="I54" s="1549" t="s">
        <v>1312</v>
      </c>
      <c r="J54" s="22"/>
      <c r="K54" s="22"/>
      <c r="L54" s="22"/>
      <c r="M54" s="22"/>
      <c r="N54" s="22"/>
      <c r="O54" s="22"/>
      <c r="P54" s="22"/>
      <c r="Q54" s="22"/>
    </row>
    <row r="55" spans="1:17">
      <c r="A55" s="1570">
        <v>2019</v>
      </c>
      <c r="B55" s="1045">
        <v>300</v>
      </c>
      <c r="C55" s="1037">
        <v>1.7999999999999999E-2</v>
      </c>
      <c r="D55" s="1037">
        <v>8.9999999999999993E-3</v>
      </c>
      <c r="E55" s="343">
        <v>3.5999999999999997E-2</v>
      </c>
      <c r="F55" s="374">
        <v>100</v>
      </c>
      <c r="G55" s="1037">
        <v>2.4E-2</v>
      </c>
      <c r="H55" s="1037">
        <v>8.9999999999999993E-3</v>
      </c>
      <c r="I55" s="1037">
        <v>6.5000000000000002E-2</v>
      </c>
      <c r="J55" s="22"/>
      <c r="K55" s="22"/>
      <c r="L55" s="22"/>
      <c r="M55" s="22"/>
      <c r="N55" s="22"/>
      <c r="O55" s="22"/>
      <c r="P55" s="22"/>
      <c r="Q55" s="22"/>
    </row>
    <row r="56" spans="1:17">
      <c r="A56" s="1619">
        <v>2020</v>
      </c>
      <c r="B56" s="366">
        <v>300</v>
      </c>
      <c r="C56" s="1035">
        <v>1.9E-2</v>
      </c>
      <c r="D56" s="1035">
        <v>1.0999999999999999E-2</v>
      </c>
      <c r="E56" s="341">
        <v>3.3000000000000002E-2</v>
      </c>
      <c r="F56" s="366">
        <v>100</v>
      </c>
      <c r="G56" s="1035">
        <v>3.1E-2</v>
      </c>
      <c r="H56" s="1035">
        <v>1.4E-2</v>
      </c>
      <c r="I56" s="1035">
        <v>6.7000000000000004E-2</v>
      </c>
      <c r="J56" s="22"/>
      <c r="K56" s="22"/>
      <c r="L56" s="22"/>
      <c r="M56" s="22"/>
      <c r="N56" s="22"/>
      <c r="O56" s="22"/>
      <c r="P56" s="22"/>
      <c r="Q56" s="22"/>
    </row>
    <row r="57" spans="1:17">
      <c r="A57" s="369">
        <v>2021</v>
      </c>
      <c r="B57" s="56">
        <v>200</v>
      </c>
      <c r="C57" s="1517">
        <v>1.4999999999999999E-2</v>
      </c>
      <c r="D57" s="1517">
        <v>8.0000000000000002E-3</v>
      </c>
      <c r="E57" s="1620">
        <v>2.5000000000000001E-2</v>
      </c>
      <c r="F57" s="61">
        <v>100</v>
      </c>
      <c r="G57" s="1517">
        <v>2.3E-2</v>
      </c>
      <c r="H57" s="1517">
        <v>0.01</v>
      </c>
      <c r="I57" s="1517">
        <v>5.2999999999999999E-2</v>
      </c>
      <c r="J57" s="22"/>
      <c r="K57" s="22"/>
      <c r="L57" s="22"/>
      <c r="M57" s="22"/>
      <c r="N57" s="22"/>
      <c r="O57" s="22"/>
      <c r="P57" s="22"/>
      <c r="Q57" s="22"/>
    </row>
    <row r="58" spans="1:17">
      <c r="A58" s="2701" t="s">
        <v>1315</v>
      </c>
      <c r="B58" s="2702"/>
      <c r="C58" s="2702"/>
      <c r="D58" s="2702"/>
      <c r="E58" s="2702"/>
      <c r="F58" s="2702"/>
      <c r="G58" s="2702"/>
      <c r="H58" s="2702"/>
      <c r="I58" s="2703"/>
      <c r="J58" s="22"/>
      <c r="K58" s="22"/>
      <c r="L58" s="22"/>
      <c r="M58" s="22"/>
      <c r="N58" s="22"/>
      <c r="O58" s="22"/>
      <c r="P58" s="22"/>
      <c r="Q58" s="22"/>
    </row>
    <row r="59" spans="1:17">
      <c r="A59" s="344"/>
      <c r="B59" s="344"/>
      <c r="C59" s="344"/>
      <c r="D59" s="344"/>
      <c r="E59" s="344"/>
      <c r="F59" s="344"/>
      <c r="G59" s="344"/>
      <c r="H59" s="344"/>
      <c r="I59" s="344"/>
      <c r="J59" s="22"/>
      <c r="K59" s="22"/>
      <c r="L59" s="22"/>
      <c r="M59" s="22"/>
      <c r="N59" s="22"/>
      <c r="O59" s="22"/>
      <c r="P59" s="22"/>
      <c r="Q59" s="22"/>
    </row>
    <row r="60" spans="1:17">
      <c r="A60" s="344"/>
      <c r="B60" s="344"/>
      <c r="C60" s="344"/>
      <c r="D60" s="344"/>
      <c r="E60" s="344"/>
      <c r="F60" s="344"/>
      <c r="G60" s="344"/>
      <c r="H60" s="344"/>
      <c r="I60" s="344"/>
      <c r="J60" s="22"/>
      <c r="K60" s="22"/>
      <c r="L60" s="22"/>
      <c r="M60" s="22"/>
      <c r="N60" s="22"/>
      <c r="O60" s="22"/>
      <c r="P60" s="22"/>
      <c r="Q60" s="22"/>
    </row>
    <row r="61" spans="1:17" ht="18" customHeight="1">
      <c r="A61" s="2638" t="s">
        <v>338</v>
      </c>
      <c r="B61" s="2695" t="s">
        <v>1353</v>
      </c>
      <c r="C61" s="2696"/>
      <c r="D61" s="2696"/>
      <c r="E61" s="2696"/>
      <c r="F61" s="2696"/>
      <c r="G61" s="2696"/>
      <c r="H61" s="2696"/>
      <c r="I61" s="2696"/>
      <c r="J61" s="22"/>
      <c r="K61" s="22"/>
      <c r="L61" s="22"/>
      <c r="M61" s="22"/>
      <c r="N61" s="22"/>
      <c r="O61" s="22"/>
      <c r="P61" s="22"/>
      <c r="Q61" s="22"/>
    </row>
    <row r="62" spans="1:17" ht="18" customHeight="1">
      <c r="A62" s="2638"/>
      <c r="B62" s="2747" t="s">
        <v>173</v>
      </c>
      <c r="C62" s="2748"/>
      <c r="D62" s="2748"/>
      <c r="E62" s="2748"/>
      <c r="F62" s="2747" t="s">
        <v>85</v>
      </c>
      <c r="G62" s="2748"/>
      <c r="H62" s="2748"/>
      <c r="I62" s="2749"/>
      <c r="J62" s="22"/>
      <c r="K62" s="22"/>
      <c r="L62" s="22"/>
      <c r="M62" s="22"/>
      <c r="N62" s="22"/>
      <c r="O62" s="22"/>
      <c r="P62" s="22"/>
      <c r="Q62" s="22"/>
    </row>
    <row r="63" spans="1:17" ht="26">
      <c r="A63" s="2639"/>
      <c r="B63" s="1193" t="s">
        <v>661</v>
      </c>
      <c r="C63" s="1616" t="s">
        <v>86</v>
      </c>
      <c r="D63" s="1616" t="s">
        <v>662</v>
      </c>
      <c r="E63" s="1617" t="s">
        <v>663</v>
      </c>
      <c r="F63" s="1193" t="s">
        <v>661</v>
      </c>
      <c r="G63" s="1616" t="s">
        <v>86</v>
      </c>
      <c r="H63" s="1616" t="s">
        <v>662</v>
      </c>
      <c r="I63" s="1618" t="s">
        <v>663</v>
      </c>
      <c r="J63" s="22"/>
      <c r="K63" s="22"/>
      <c r="L63" s="22"/>
      <c r="M63" s="22"/>
      <c r="N63" s="22"/>
      <c r="O63" s="22"/>
      <c r="P63" s="22"/>
      <c r="Q63" s="22"/>
    </row>
    <row r="64" spans="1:17">
      <c r="A64" s="50">
        <v>2000</v>
      </c>
      <c r="B64" s="1043">
        <v>2300</v>
      </c>
      <c r="C64" s="1035">
        <v>0.14499999999999999</v>
      </c>
      <c r="D64" s="1035">
        <v>0.13</v>
      </c>
      <c r="E64" s="341">
        <v>0.16200000000000001</v>
      </c>
      <c r="F64" s="366">
        <v>900</v>
      </c>
      <c r="G64" s="1035">
        <v>0.21199999999999999</v>
      </c>
      <c r="H64" s="1035">
        <v>0.188</v>
      </c>
      <c r="I64" s="1035">
        <v>0.23799999999999999</v>
      </c>
      <c r="J64" s="22"/>
      <c r="K64" s="22"/>
      <c r="L64" s="22"/>
      <c r="M64" s="22"/>
      <c r="N64" s="22"/>
      <c r="O64" s="22"/>
      <c r="P64" s="22"/>
      <c r="Q64" s="22"/>
    </row>
    <row r="65" spans="1:17">
      <c r="A65" s="55">
        <v>2001</v>
      </c>
      <c r="B65" s="1045">
        <v>2400</v>
      </c>
      <c r="C65" s="1037">
        <v>0.153</v>
      </c>
      <c r="D65" s="1037">
        <v>0.13600000000000001</v>
      </c>
      <c r="E65" s="343">
        <v>0.17100000000000001</v>
      </c>
      <c r="F65" s="374">
        <v>700</v>
      </c>
      <c r="G65" s="1037">
        <v>0.17499999999999999</v>
      </c>
      <c r="H65" s="1037">
        <v>0.154</v>
      </c>
      <c r="I65" s="1037">
        <v>0.19900000000000001</v>
      </c>
      <c r="J65" s="22"/>
      <c r="K65" s="22"/>
      <c r="L65" s="22"/>
      <c r="M65" s="22"/>
      <c r="N65" s="22"/>
      <c r="O65" s="22"/>
      <c r="P65" s="22"/>
      <c r="Q65" s="22"/>
    </row>
    <row r="66" spans="1:17">
      <c r="A66" s="50">
        <v>2002</v>
      </c>
      <c r="B66" s="1043">
        <v>2200</v>
      </c>
      <c r="C66" s="1035">
        <v>0.13800000000000001</v>
      </c>
      <c r="D66" s="1035">
        <v>0.11899999999999999</v>
      </c>
      <c r="E66" s="341">
        <v>0.159</v>
      </c>
      <c r="F66" s="366">
        <v>700</v>
      </c>
      <c r="G66" s="1035">
        <v>0.16400000000000001</v>
      </c>
      <c r="H66" s="1035">
        <v>0.14099999999999999</v>
      </c>
      <c r="I66" s="1035">
        <v>0.191</v>
      </c>
      <c r="J66" s="22"/>
      <c r="K66" s="22"/>
      <c r="L66" s="22"/>
      <c r="M66" s="22"/>
      <c r="N66" s="22"/>
      <c r="O66" s="22"/>
      <c r="P66" s="22"/>
      <c r="Q66" s="22"/>
    </row>
    <row r="67" spans="1:17">
      <c r="A67" s="55">
        <v>2003</v>
      </c>
      <c r="B67" s="1045">
        <v>2400</v>
      </c>
      <c r="C67" s="1037">
        <v>0.14599999999999999</v>
      </c>
      <c r="D67" s="1037">
        <v>0.127</v>
      </c>
      <c r="E67" s="343">
        <v>0.16700000000000001</v>
      </c>
      <c r="F67" s="374">
        <v>800</v>
      </c>
      <c r="G67" s="1037">
        <v>0.17599999999999999</v>
      </c>
      <c r="H67" s="1037">
        <v>0.151</v>
      </c>
      <c r="I67" s="1037">
        <v>0.20300000000000001</v>
      </c>
      <c r="J67" s="22"/>
      <c r="K67" s="22"/>
      <c r="L67" s="22"/>
      <c r="M67" s="22"/>
      <c r="N67" s="22"/>
      <c r="O67" s="22"/>
      <c r="P67" s="22"/>
      <c r="Q67" s="22"/>
    </row>
    <row r="68" spans="1:17">
      <c r="A68" s="50">
        <v>2004</v>
      </c>
      <c r="B68" s="1043">
        <v>2500</v>
      </c>
      <c r="C68" s="1035">
        <v>0.14199999999999999</v>
      </c>
      <c r="D68" s="1035">
        <v>0.126</v>
      </c>
      <c r="E68" s="341">
        <v>0.159</v>
      </c>
      <c r="F68" s="366">
        <v>900</v>
      </c>
      <c r="G68" s="1035">
        <v>0.19400000000000001</v>
      </c>
      <c r="H68" s="1035">
        <v>0.158</v>
      </c>
      <c r="I68" s="1035">
        <v>0.23499999999999999</v>
      </c>
      <c r="J68" s="22"/>
      <c r="K68" s="22"/>
      <c r="L68" s="22"/>
      <c r="M68" s="22"/>
      <c r="N68" s="22"/>
      <c r="O68" s="22"/>
      <c r="P68" s="22"/>
      <c r="Q68" s="22"/>
    </row>
    <row r="69" spans="1:17">
      <c r="A69" s="55">
        <v>2005</v>
      </c>
      <c r="B69" s="1045">
        <v>2500</v>
      </c>
      <c r="C69" s="1037">
        <v>0.14399999999999999</v>
      </c>
      <c r="D69" s="1037">
        <v>0.127</v>
      </c>
      <c r="E69" s="343">
        <v>0.16300000000000001</v>
      </c>
      <c r="F69" s="374">
        <v>800</v>
      </c>
      <c r="G69" s="1037">
        <v>0.16900000000000001</v>
      </c>
      <c r="H69" s="1037">
        <v>0.13400000000000001</v>
      </c>
      <c r="I69" s="1037">
        <v>0.21199999999999999</v>
      </c>
      <c r="J69" s="22"/>
      <c r="K69" s="22"/>
      <c r="L69" s="22"/>
      <c r="M69" s="22"/>
      <c r="N69" s="22"/>
      <c r="O69" s="22"/>
      <c r="P69" s="22"/>
      <c r="Q69" s="22"/>
    </row>
    <row r="70" spans="1:17">
      <c r="A70" s="50">
        <v>2006</v>
      </c>
      <c r="B70" s="1043">
        <v>2800</v>
      </c>
      <c r="C70" s="1035">
        <v>0.16</v>
      </c>
      <c r="D70" s="1035">
        <v>0.14099999999999999</v>
      </c>
      <c r="E70" s="341">
        <v>0.18</v>
      </c>
      <c r="F70" s="366">
        <v>1100</v>
      </c>
      <c r="G70" s="1035">
        <v>0.216</v>
      </c>
      <c r="H70" s="1035">
        <v>0.17499999999999999</v>
      </c>
      <c r="I70" s="1035">
        <v>0.26400000000000001</v>
      </c>
      <c r="J70" s="22"/>
      <c r="K70" s="22"/>
      <c r="L70" s="22"/>
      <c r="M70" s="22"/>
      <c r="N70" s="22"/>
      <c r="O70" s="22"/>
      <c r="P70" s="22"/>
      <c r="Q70" s="22"/>
    </row>
    <row r="71" spans="1:17">
      <c r="A71" s="55">
        <v>2007</v>
      </c>
      <c r="B71" s="1045">
        <v>2700</v>
      </c>
      <c r="C71" s="1037">
        <v>0.14899999999999999</v>
      </c>
      <c r="D71" s="1037">
        <v>0.13200000000000001</v>
      </c>
      <c r="E71" s="343">
        <v>0.16900000000000001</v>
      </c>
      <c r="F71" s="374">
        <v>1100</v>
      </c>
      <c r="G71" s="1037">
        <v>0.22700000000000001</v>
      </c>
      <c r="H71" s="1037">
        <v>0.186</v>
      </c>
      <c r="I71" s="1037">
        <v>0.27400000000000002</v>
      </c>
      <c r="J71" s="22"/>
      <c r="K71" s="22"/>
      <c r="L71" s="22"/>
      <c r="M71" s="22"/>
      <c r="N71" s="22"/>
      <c r="O71" s="22"/>
      <c r="P71" s="22"/>
      <c r="Q71" s="22"/>
    </row>
    <row r="72" spans="1:17">
      <c r="A72" s="50">
        <v>2008</v>
      </c>
      <c r="B72" s="1043">
        <v>2600</v>
      </c>
      <c r="C72" s="1035">
        <v>0.14099999999999999</v>
      </c>
      <c r="D72" s="1035">
        <v>0.124</v>
      </c>
      <c r="E72" s="341">
        <v>0.16</v>
      </c>
      <c r="F72" s="366">
        <v>800</v>
      </c>
      <c r="G72" s="1035">
        <v>0.161</v>
      </c>
      <c r="H72" s="1035">
        <v>0.127</v>
      </c>
      <c r="I72" s="1035">
        <v>0.20300000000000001</v>
      </c>
      <c r="J72" s="22"/>
      <c r="K72" s="22"/>
      <c r="L72" s="22"/>
      <c r="M72" s="22"/>
      <c r="N72" s="22"/>
      <c r="O72" s="22"/>
      <c r="P72" s="22"/>
      <c r="Q72" s="22"/>
    </row>
    <row r="73" spans="1:17">
      <c r="A73" s="55">
        <v>2009</v>
      </c>
      <c r="B73" s="1045">
        <v>2600</v>
      </c>
      <c r="C73" s="1037">
        <v>0.14599999999999999</v>
      </c>
      <c r="D73" s="1037">
        <v>0.124</v>
      </c>
      <c r="E73" s="343">
        <v>0.17</v>
      </c>
      <c r="F73" s="374">
        <v>1100</v>
      </c>
      <c r="G73" s="1037">
        <v>0.19400000000000001</v>
      </c>
      <c r="H73" s="1037">
        <v>0.153</v>
      </c>
      <c r="I73" s="1037">
        <v>0.24299999999999999</v>
      </c>
      <c r="J73" s="22"/>
      <c r="K73" s="22"/>
      <c r="L73" s="22"/>
      <c r="M73" s="22"/>
      <c r="N73" s="22"/>
      <c r="O73" s="22"/>
      <c r="P73" s="22"/>
      <c r="Q73" s="22"/>
    </row>
    <row r="74" spans="1:17">
      <c r="A74" s="50">
        <v>2010</v>
      </c>
      <c r="B74" s="1043">
        <v>2400</v>
      </c>
      <c r="C74" s="1035">
        <v>0.13300000000000001</v>
      </c>
      <c r="D74" s="1035">
        <v>0.112</v>
      </c>
      <c r="E74" s="341">
        <v>0.158</v>
      </c>
      <c r="F74" s="366">
        <v>900</v>
      </c>
      <c r="G74" s="1035">
        <v>0.16300000000000001</v>
      </c>
      <c r="H74" s="1035">
        <v>0.125</v>
      </c>
      <c r="I74" s="1035">
        <v>0.20899999999999999</v>
      </c>
      <c r="J74" s="22"/>
      <c r="K74" s="22"/>
      <c r="L74" s="22"/>
      <c r="M74" s="22"/>
      <c r="N74" s="22"/>
      <c r="O74" s="22"/>
      <c r="P74" s="22"/>
      <c r="Q74" s="22"/>
    </row>
    <row r="75" spans="1:17">
      <c r="A75" s="55">
        <v>2011</v>
      </c>
      <c r="B75" s="1045">
        <v>2200</v>
      </c>
      <c r="C75" s="1037">
        <v>0.122</v>
      </c>
      <c r="D75" s="1037">
        <v>0.10199999999999999</v>
      </c>
      <c r="E75" s="343">
        <v>0.14499999999999999</v>
      </c>
      <c r="F75" s="374">
        <v>700</v>
      </c>
      <c r="G75" s="1037">
        <v>0.14399999999999999</v>
      </c>
      <c r="H75" s="1037">
        <v>0.108</v>
      </c>
      <c r="I75" s="1037">
        <v>0.188</v>
      </c>
      <c r="J75" s="22"/>
      <c r="K75" s="22"/>
      <c r="L75" s="22"/>
      <c r="M75" s="22"/>
      <c r="N75" s="22"/>
      <c r="O75" s="22"/>
      <c r="P75" s="22"/>
      <c r="Q75" s="22"/>
    </row>
    <row r="76" spans="1:17">
      <c r="A76" s="50">
        <v>2012</v>
      </c>
      <c r="B76" s="1043">
        <v>2200</v>
      </c>
      <c r="C76" s="1035">
        <v>0.123</v>
      </c>
      <c r="D76" s="1035">
        <v>0.10299999999999999</v>
      </c>
      <c r="E76" s="341">
        <v>0.14699999999999999</v>
      </c>
      <c r="F76" s="366">
        <v>900</v>
      </c>
      <c r="G76" s="1035">
        <v>0.17799999999999999</v>
      </c>
      <c r="H76" s="1035">
        <v>0.13600000000000001</v>
      </c>
      <c r="I76" s="1035">
        <v>0.23</v>
      </c>
      <c r="J76" s="22"/>
      <c r="K76" s="22"/>
      <c r="L76" s="22"/>
      <c r="M76" s="22"/>
      <c r="N76" s="22"/>
      <c r="O76" s="22"/>
      <c r="P76" s="22"/>
      <c r="Q76" s="22"/>
    </row>
    <row r="77" spans="1:17">
      <c r="A77" s="55">
        <v>2013</v>
      </c>
      <c r="B77" s="1045">
        <v>2100</v>
      </c>
      <c r="C77" s="1037">
        <v>0.115</v>
      </c>
      <c r="D77" s="1037">
        <v>9.4E-2</v>
      </c>
      <c r="E77" s="343">
        <v>0.14000000000000001</v>
      </c>
      <c r="F77" s="374">
        <v>900</v>
      </c>
      <c r="G77" s="1037">
        <v>0.16200000000000001</v>
      </c>
      <c r="H77" s="1037">
        <v>0.11899999999999999</v>
      </c>
      <c r="I77" s="1037">
        <v>0.215</v>
      </c>
      <c r="J77" s="22"/>
      <c r="K77" s="22"/>
      <c r="L77" s="22"/>
      <c r="M77" s="22"/>
      <c r="N77" s="22"/>
      <c r="O77" s="22"/>
      <c r="P77" s="22"/>
      <c r="Q77" s="22"/>
    </row>
    <row r="78" spans="1:17">
      <c r="A78" s="50">
        <v>2014</v>
      </c>
      <c r="B78" s="1043">
        <v>2100</v>
      </c>
      <c r="C78" s="1035">
        <v>0.11700000000000001</v>
      </c>
      <c r="D78" s="1035">
        <v>9.5000000000000001E-2</v>
      </c>
      <c r="E78" s="341">
        <v>0.14399999999999999</v>
      </c>
      <c r="F78" s="366">
        <v>800</v>
      </c>
      <c r="G78" s="1035">
        <v>0.183</v>
      </c>
      <c r="H78" s="1035">
        <v>0.13200000000000001</v>
      </c>
      <c r="I78" s="1035">
        <v>0.247</v>
      </c>
      <c r="J78" s="22"/>
      <c r="K78" s="22"/>
      <c r="L78" s="22"/>
      <c r="M78" s="22"/>
      <c r="N78" s="22"/>
      <c r="O78" s="22"/>
      <c r="P78" s="22"/>
      <c r="Q78" s="22"/>
    </row>
    <row r="79" spans="1:17">
      <c r="A79" s="55">
        <v>2015</v>
      </c>
      <c r="B79" s="1045">
        <v>1900</v>
      </c>
      <c r="C79" s="1037">
        <v>0.109</v>
      </c>
      <c r="D79" s="1037">
        <v>8.7999999999999995E-2</v>
      </c>
      <c r="E79" s="343">
        <v>0.13400000000000001</v>
      </c>
      <c r="F79" s="374">
        <v>800</v>
      </c>
      <c r="G79" s="1037">
        <v>0.17399999999999999</v>
      </c>
      <c r="H79" s="1037">
        <v>0.125</v>
      </c>
      <c r="I79" s="1037">
        <v>0.23699999999999999</v>
      </c>
      <c r="J79" s="22"/>
      <c r="K79" s="22"/>
      <c r="L79" s="22"/>
      <c r="M79" s="22"/>
      <c r="N79" s="22"/>
      <c r="O79" s="22"/>
      <c r="P79" s="22"/>
      <c r="Q79" s="22"/>
    </row>
    <row r="80" spans="1:17">
      <c r="A80" s="392">
        <v>2016</v>
      </c>
      <c r="B80" s="1043">
        <v>1400</v>
      </c>
      <c r="C80" s="1035">
        <v>8.3000000000000004E-2</v>
      </c>
      <c r="D80" s="1035">
        <v>6.2E-2</v>
      </c>
      <c r="E80" s="341">
        <v>0.111</v>
      </c>
      <c r="F80" s="366">
        <v>500</v>
      </c>
      <c r="G80" s="1035">
        <v>9.5000000000000001E-2</v>
      </c>
      <c r="H80" s="1035">
        <v>5.8000000000000003E-2</v>
      </c>
      <c r="I80" s="1035">
        <v>0.152</v>
      </c>
      <c r="J80" s="22"/>
      <c r="K80" s="22"/>
      <c r="L80" s="22"/>
      <c r="M80" s="22"/>
      <c r="N80" s="22"/>
      <c r="O80" s="22"/>
      <c r="P80" s="22"/>
      <c r="Q80" s="22"/>
    </row>
    <row r="81" spans="1:17">
      <c r="A81" s="1570">
        <v>2017</v>
      </c>
      <c r="B81" s="1547" t="s">
        <v>1312</v>
      </c>
      <c r="C81" s="1547" t="s">
        <v>1312</v>
      </c>
      <c r="D81" s="1547" t="s">
        <v>1312</v>
      </c>
      <c r="E81" s="1548" t="s">
        <v>1312</v>
      </c>
      <c r="F81" s="1547" t="s">
        <v>1312</v>
      </c>
      <c r="G81" s="1547" t="s">
        <v>1312</v>
      </c>
      <c r="H81" s="1547" t="s">
        <v>1312</v>
      </c>
      <c r="I81" s="1547" t="s">
        <v>1312</v>
      </c>
      <c r="J81" s="22"/>
      <c r="K81" s="22"/>
      <c r="L81" s="22"/>
      <c r="M81" s="22"/>
      <c r="N81" s="22"/>
      <c r="O81" s="22"/>
      <c r="P81" s="22"/>
      <c r="Q81" s="22"/>
    </row>
    <row r="82" spans="1:17">
      <c r="A82" s="1569">
        <v>2018</v>
      </c>
      <c r="B82" s="1549" t="s">
        <v>1312</v>
      </c>
      <c r="C82" s="1549" t="s">
        <v>1312</v>
      </c>
      <c r="D82" s="1549" t="s">
        <v>1312</v>
      </c>
      <c r="E82" s="1550" t="s">
        <v>1312</v>
      </c>
      <c r="F82" s="1549" t="s">
        <v>1312</v>
      </c>
      <c r="G82" s="1549" t="s">
        <v>1312</v>
      </c>
      <c r="H82" s="1549" t="s">
        <v>1312</v>
      </c>
      <c r="I82" s="1549" t="s">
        <v>1312</v>
      </c>
      <c r="J82" s="22"/>
      <c r="K82" s="22"/>
      <c r="L82" s="22"/>
      <c r="M82" s="22"/>
      <c r="N82" s="22"/>
      <c r="O82" s="22"/>
      <c r="P82" s="22"/>
      <c r="Q82" s="22"/>
    </row>
    <row r="83" spans="1:17">
      <c r="A83" s="1570">
        <v>2019</v>
      </c>
      <c r="B83" s="1045">
        <v>1300</v>
      </c>
      <c r="C83" s="1037">
        <v>7.9000000000000001E-2</v>
      </c>
      <c r="D83" s="1037">
        <v>5.2999999999999999E-2</v>
      </c>
      <c r="E83" s="343">
        <v>0.11600000000000001</v>
      </c>
      <c r="F83" s="374">
        <v>300</v>
      </c>
      <c r="G83" s="1037">
        <v>5.8000000000000003E-2</v>
      </c>
      <c r="H83" s="1037">
        <v>2.5000000000000001E-2</v>
      </c>
      <c r="I83" s="1037">
        <v>0.13</v>
      </c>
      <c r="J83" s="22"/>
      <c r="K83" s="22"/>
      <c r="L83" s="22"/>
      <c r="M83" s="22"/>
      <c r="N83" s="22"/>
      <c r="O83" s="22"/>
      <c r="P83" s="22"/>
      <c r="Q83" s="22"/>
    </row>
    <row r="84" spans="1:17" ht="12.5" customHeight="1">
      <c r="A84" s="1619">
        <v>2020</v>
      </c>
      <c r="B84" s="366">
        <v>1100</v>
      </c>
      <c r="C84" s="1035">
        <v>7.4999999999999997E-2</v>
      </c>
      <c r="D84" s="1035">
        <v>5.7000000000000002E-2</v>
      </c>
      <c r="E84" s="341">
        <v>9.8000000000000004E-2</v>
      </c>
      <c r="F84" s="366">
        <v>500</v>
      </c>
      <c r="G84" s="1035">
        <v>0.128</v>
      </c>
      <c r="H84" s="1035">
        <v>8.4000000000000005E-2</v>
      </c>
      <c r="I84" s="1035">
        <v>0.191</v>
      </c>
      <c r="J84" s="22"/>
      <c r="K84" s="22"/>
      <c r="L84" s="22"/>
      <c r="M84" s="22"/>
      <c r="N84" s="22"/>
      <c r="O84" s="22"/>
      <c r="P84" s="22"/>
      <c r="Q84" s="22"/>
    </row>
    <row r="85" spans="1:17" ht="12.5" customHeight="1">
      <c r="A85" s="369">
        <v>2021</v>
      </c>
      <c r="B85" s="56">
        <v>1500</v>
      </c>
      <c r="C85" s="1517">
        <v>0.10299999999999999</v>
      </c>
      <c r="D85" s="1517">
        <v>8.2000000000000003E-2</v>
      </c>
      <c r="E85" s="1620">
        <v>0.128</v>
      </c>
      <c r="F85" s="61">
        <v>400</v>
      </c>
      <c r="G85" s="1517">
        <v>0.104</v>
      </c>
      <c r="H85" s="1517">
        <v>7.0000000000000007E-2</v>
      </c>
      <c r="I85" s="1517">
        <v>0.151</v>
      </c>
      <c r="J85" s="22"/>
      <c r="K85" s="22"/>
      <c r="L85" s="22"/>
      <c r="M85" s="22"/>
      <c r="N85" s="22"/>
      <c r="O85" s="22"/>
      <c r="P85" s="22"/>
      <c r="Q85" s="22"/>
    </row>
    <row r="86" spans="1:17">
      <c r="A86" s="2680" t="s">
        <v>1315</v>
      </c>
      <c r="B86" s="2681"/>
      <c r="C86" s="2681"/>
      <c r="D86" s="2681"/>
      <c r="E86" s="2681"/>
      <c r="F86" s="2681"/>
      <c r="G86" s="2681"/>
      <c r="H86" s="2681"/>
      <c r="I86" s="2682"/>
      <c r="J86" s="22"/>
      <c r="K86" s="22"/>
      <c r="L86" s="22"/>
      <c r="M86" s="22"/>
      <c r="N86" s="22"/>
      <c r="O86" s="22"/>
      <c r="P86" s="22"/>
      <c r="Q86" s="22"/>
    </row>
    <row r="87" spans="1:17">
      <c r="A87" s="22"/>
      <c r="B87" s="22"/>
      <c r="C87" s="22"/>
      <c r="D87" s="22"/>
      <c r="E87" s="22"/>
      <c r="F87" s="22"/>
      <c r="G87" s="22"/>
      <c r="H87" s="22"/>
      <c r="I87" s="22"/>
      <c r="J87" s="22"/>
      <c r="K87" s="22"/>
      <c r="L87" s="22"/>
      <c r="M87" s="22"/>
      <c r="N87" s="22"/>
      <c r="O87" s="22"/>
      <c r="P87" s="22"/>
      <c r="Q87" s="22"/>
    </row>
    <row r="88" spans="1:17">
      <c r="A88" s="344"/>
      <c r="B88" s="344"/>
      <c r="C88" s="344"/>
      <c r="D88" s="344"/>
      <c r="E88" s="344"/>
      <c r="F88" s="344"/>
      <c r="G88" s="344"/>
      <c r="H88" s="344"/>
      <c r="I88" s="344"/>
      <c r="J88" s="22"/>
      <c r="K88" s="22"/>
      <c r="L88" s="22"/>
      <c r="M88" s="22"/>
      <c r="N88" s="22"/>
      <c r="O88" s="22"/>
      <c r="P88" s="22"/>
      <c r="Q88" s="22"/>
    </row>
    <row r="89" spans="1:17" ht="18" customHeight="1">
      <c r="A89" s="2638" t="s">
        <v>338</v>
      </c>
      <c r="B89" s="2695" t="s">
        <v>1354</v>
      </c>
      <c r="C89" s="2696"/>
      <c r="D89" s="2696"/>
      <c r="E89" s="2696"/>
      <c r="F89" s="2696"/>
      <c r="G89" s="2696"/>
      <c r="H89" s="2696"/>
      <c r="I89" s="2696"/>
      <c r="J89" s="22"/>
      <c r="K89" s="22"/>
      <c r="L89" s="22"/>
      <c r="M89" s="22"/>
      <c r="N89" s="22"/>
      <c r="O89" s="22"/>
      <c r="P89" s="22"/>
      <c r="Q89" s="22"/>
    </row>
    <row r="90" spans="1:17" ht="18" customHeight="1">
      <c r="A90" s="2638"/>
      <c r="B90" s="2747" t="s">
        <v>173</v>
      </c>
      <c r="C90" s="2748"/>
      <c r="D90" s="2748"/>
      <c r="E90" s="2748"/>
      <c r="F90" s="2747" t="s">
        <v>85</v>
      </c>
      <c r="G90" s="2748"/>
      <c r="H90" s="2748"/>
      <c r="I90" s="2749"/>
      <c r="J90" s="22"/>
      <c r="K90" s="22"/>
      <c r="L90" s="22"/>
      <c r="M90" s="22"/>
      <c r="N90" s="22"/>
      <c r="O90" s="22"/>
      <c r="P90" s="22"/>
      <c r="Q90" s="22"/>
    </row>
    <row r="91" spans="1:17" ht="26">
      <c r="A91" s="2639"/>
      <c r="B91" s="1193" t="s">
        <v>661</v>
      </c>
      <c r="C91" s="1616" t="s">
        <v>86</v>
      </c>
      <c r="D91" s="1616" t="s">
        <v>662</v>
      </c>
      <c r="E91" s="1617" t="s">
        <v>663</v>
      </c>
      <c r="F91" s="1193" t="s">
        <v>661</v>
      </c>
      <c r="G91" s="1616" t="s">
        <v>86</v>
      </c>
      <c r="H91" s="1616" t="s">
        <v>662</v>
      </c>
      <c r="I91" s="1618" t="s">
        <v>663</v>
      </c>
      <c r="J91" s="22"/>
      <c r="K91" s="22"/>
      <c r="L91" s="22"/>
      <c r="M91" s="22"/>
      <c r="N91" s="22"/>
      <c r="O91" s="22"/>
      <c r="P91" s="22"/>
      <c r="Q91" s="22"/>
    </row>
    <row r="92" spans="1:17">
      <c r="A92" s="50">
        <v>2000</v>
      </c>
      <c r="B92" s="1043">
        <v>600</v>
      </c>
      <c r="C92" s="1035">
        <v>3.5000000000000003E-2</v>
      </c>
      <c r="D92" s="1035">
        <v>2.8000000000000001E-2</v>
      </c>
      <c r="E92" s="341">
        <v>4.4999999999999998E-2</v>
      </c>
      <c r="F92" s="366">
        <v>200</v>
      </c>
      <c r="G92" s="1035">
        <v>3.7999999999999999E-2</v>
      </c>
      <c r="H92" s="1035">
        <v>2.8000000000000001E-2</v>
      </c>
      <c r="I92" s="1035">
        <v>5.1999999999999998E-2</v>
      </c>
      <c r="J92" s="22"/>
      <c r="K92" s="22"/>
      <c r="L92" s="22"/>
      <c r="M92" s="22"/>
      <c r="N92" s="22"/>
      <c r="O92" s="22"/>
      <c r="P92" s="22"/>
      <c r="Q92" s="22"/>
    </row>
    <row r="93" spans="1:17">
      <c r="A93" s="55">
        <v>2001</v>
      </c>
      <c r="B93" s="1045">
        <v>400</v>
      </c>
      <c r="C93" s="1037">
        <v>2.7E-2</v>
      </c>
      <c r="D93" s="1037">
        <v>0.02</v>
      </c>
      <c r="E93" s="343">
        <v>3.5999999999999997E-2</v>
      </c>
      <c r="F93" s="374">
        <v>100</v>
      </c>
      <c r="G93" s="1037">
        <v>2.7E-2</v>
      </c>
      <c r="H93" s="1037">
        <v>1.9E-2</v>
      </c>
      <c r="I93" s="1037">
        <v>3.7999999999999999E-2</v>
      </c>
      <c r="J93" s="22"/>
      <c r="K93" s="22"/>
      <c r="L93" s="22"/>
      <c r="M93" s="22"/>
      <c r="N93" s="22"/>
      <c r="O93" s="22"/>
      <c r="P93" s="22"/>
      <c r="Q93" s="22"/>
    </row>
    <row r="94" spans="1:17">
      <c r="A94" s="50">
        <v>2002</v>
      </c>
      <c r="B94" s="1043">
        <v>400</v>
      </c>
      <c r="C94" s="1035">
        <v>2.3E-2</v>
      </c>
      <c r="D94" s="1035">
        <v>1.6E-2</v>
      </c>
      <c r="E94" s="341">
        <v>3.3000000000000002E-2</v>
      </c>
      <c r="F94" s="366">
        <v>100</v>
      </c>
      <c r="G94" s="1035">
        <v>2.9000000000000001E-2</v>
      </c>
      <c r="H94" s="1035">
        <v>1.9E-2</v>
      </c>
      <c r="I94" s="1035">
        <v>4.2999999999999997E-2</v>
      </c>
      <c r="J94" s="22"/>
      <c r="K94" s="22"/>
      <c r="L94" s="22"/>
      <c r="M94" s="22"/>
      <c r="N94" s="22"/>
      <c r="O94" s="22"/>
      <c r="P94" s="22"/>
      <c r="Q94" s="22"/>
    </row>
    <row r="95" spans="1:17">
      <c r="A95" s="55">
        <v>2003</v>
      </c>
      <c r="B95" s="1045">
        <v>600</v>
      </c>
      <c r="C95" s="1037">
        <v>3.9E-2</v>
      </c>
      <c r="D95" s="1037">
        <v>0.03</v>
      </c>
      <c r="E95" s="343">
        <v>5.1999999999999998E-2</v>
      </c>
      <c r="F95" s="374">
        <v>200</v>
      </c>
      <c r="G95" s="1037">
        <v>4.1000000000000002E-2</v>
      </c>
      <c r="H95" s="1037">
        <v>0.03</v>
      </c>
      <c r="I95" s="1037">
        <v>5.7000000000000002E-2</v>
      </c>
      <c r="J95" s="22"/>
      <c r="K95" s="22"/>
      <c r="L95" s="22"/>
      <c r="M95" s="22"/>
      <c r="N95" s="22"/>
      <c r="O95" s="22"/>
      <c r="P95" s="22"/>
      <c r="Q95" s="22"/>
    </row>
    <row r="96" spans="1:17">
      <c r="A96" s="50">
        <v>2004</v>
      </c>
      <c r="B96" s="1043">
        <v>700</v>
      </c>
      <c r="C96" s="1035">
        <v>3.7999999999999999E-2</v>
      </c>
      <c r="D96" s="1035">
        <v>0.03</v>
      </c>
      <c r="E96" s="341">
        <v>4.8000000000000001E-2</v>
      </c>
      <c r="F96" s="366">
        <v>200</v>
      </c>
      <c r="G96" s="1035">
        <v>0.04</v>
      </c>
      <c r="H96" s="1035">
        <v>2.5999999999999999E-2</v>
      </c>
      <c r="I96" s="1035">
        <v>6.3E-2</v>
      </c>
      <c r="J96" s="22"/>
      <c r="K96" s="22"/>
      <c r="L96" s="22"/>
      <c r="M96" s="22"/>
      <c r="N96" s="22"/>
      <c r="O96" s="22"/>
      <c r="P96" s="22"/>
      <c r="Q96" s="22"/>
    </row>
    <row r="97" spans="1:17">
      <c r="A97" s="55">
        <v>2005</v>
      </c>
      <c r="B97" s="1045">
        <v>500</v>
      </c>
      <c r="C97" s="1037">
        <v>3.1E-2</v>
      </c>
      <c r="D97" s="1037">
        <v>2.3E-2</v>
      </c>
      <c r="E97" s="343">
        <v>0.04</v>
      </c>
      <c r="F97" s="374">
        <v>200</v>
      </c>
      <c r="G97" s="1037">
        <v>4.3999999999999997E-2</v>
      </c>
      <c r="H97" s="1037">
        <v>2.8000000000000001E-2</v>
      </c>
      <c r="I97" s="1037">
        <v>7.0000000000000007E-2</v>
      </c>
      <c r="J97" s="22"/>
      <c r="K97" s="22"/>
      <c r="L97" s="22"/>
      <c r="M97" s="22"/>
      <c r="N97" s="22"/>
      <c r="O97" s="22"/>
      <c r="P97" s="22"/>
      <c r="Q97" s="22"/>
    </row>
    <row r="98" spans="1:17">
      <c r="A98" s="50">
        <v>2006</v>
      </c>
      <c r="B98" s="1043">
        <v>600</v>
      </c>
      <c r="C98" s="1035">
        <v>3.2000000000000001E-2</v>
      </c>
      <c r="D98" s="1035">
        <v>2.4E-2</v>
      </c>
      <c r="E98" s="341">
        <v>4.2999999999999997E-2</v>
      </c>
      <c r="F98" s="366">
        <v>100</v>
      </c>
      <c r="G98" s="1035">
        <v>2.3E-2</v>
      </c>
      <c r="H98" s="1035">
        <v>1.0999999999999999E-2</v>
      </c>
      <c r="I98" s="1035">
        <v>4.4999999999999998E-2</v>
      </c>
      <c r="J98" s="22"/>
      <c r="K98" s="22"/>
      <c r="L98" s="22"/>
      <c r="M98" s="22"/>
      <c r="N98" s="22"/>
      <c r="O98" s="22"/>
      <c r="P98" s="22"/>
      <c r="Q98" s="22"/>
    </row>
    <row r="99" spans="1:17">
      <c r="A99" s="55">
        <v>2007</v>
      </c>
      <c r="B99" s="1045">
        <v>500</v>
      </c>
      <c r="C99" s="1037">
        <v>3.1E-2</v>
      </c>
      <c r="D99" s="1037">
        <v>2.3E-2</v>
      </c>
      <c r="E99" s="343">
        <v>0.04</v>
      </c>
      <c r="F99" s="374">
        <v>100</v>
      </c>
      <c r="G99" s="1037">
        <v>2.1999999999999999E-2</v>
      </c>
      <c r="H99" s="1037">
        <v>1.0999999999999999E-2</v>
      </c>
      <c r="I99" s="1037">
        <v>4.2999999999999997E-2</v>
      </c>
      <c r="J99" s="22"/>
      <c r="K99" s="22"/>
      <c r="L99" s="22"/>
      <c r="M99" s="22"/>
      <c r="N99" s="22"/>
      <c r="O99" s="22"/>
      <c r="P99" s="22"/>
      <c r="Q99" s="22"/>
    </row>
    <row r="100" spans="1:17">
      <c r="A100" s="50">
        <v>2008</v>
      </c>
      <c r="B100" s="1043">
        <v>800</v>
      </c>
      <c r="C100" s="1035">
        <v>4.2000000000000003E-2</v>
      </c>
      <c r="D100" s="1035">
        <v>3.3000000000000002E-2</v>
      </c>
      <c r="E100" s="341">
        <v>5.3999999999999999E-2</v>
      </c>
      <c r="F100" s="366">
        <v>300</v>
      </c>
      <c r="G100" s="1035">
        <v>5.8000000000000003E-2</v>
      </c>
      <c r="H100" s="1035">
        <v>3.7999999999999999E-2</v>
      </c>
      <c r="I100" s="1035">
        <v>8.6999999999999994E-2</v>
      </c>
      <c r="J100" s="22"/>
      <c r="K100" s="22"/>
      <c r="L100" s="22"/>
      <c r="M100" s="22"/>
      <c r="N100" s="22"/>
      <c r="O100" s="22"/>
      <c r="P100" s="22"/>
      <c r="Q100" s="22"/>
    </row>
    <row r="101" spans="1:17">
      <c r="A101" s="55">
        <v>2009</v>
      </c>
      <c r="B101" s="1045">
        <v>900</v>
      </c>
      <c r="C101" s="1037">
        <v>0.05</v>
      </c>
      <c r="D101" s="1037">
        <v>3.6999999999999998E-2</v>
      </c>
      <c r="E101" s="343">
        <v>6.6000000000000003E-2</v>
      </c>
      <c r="F101" s="374">
        <v>200</v>
      </c>
      <c r="G101" s="1037">
        <v>4.2999999999999997E-2</v>
      </c>
      <c r="H101" s="1037">
        <v>2.5999999999999999E-2</v>
      </c>
      <c r="I101" s="1037">
        <v>7.1999999999999995E-2</v>
      </c>
      <c r="J101" s="22"/>
      <c r="K101" s="22"/>
      <c r="L101" s="22"/>
      <c r="M101" s="22"/>
      <c r="N101" s="22"/>
      <c r="O101" s="22"/>
      <c r="P101" s="22"/>
      <c r="Q101" s="22"/>
    </row>
    <row r="102" spans="1:17">
      <c r="A102" s="50">
        <v>2010</v>
      </c>
      <c r="B102" s="1043">
        <v>700</v>
      </c>
      <c r="C102" s="1035">
        <v>0.04</v>
      </c>
      <c r="D102" s="1035">
        <v>2.9000000000000001E-2</v>
      </c>
      <c r="E102" s="341">
        <v>5.6000000000000001E-2</v>
      </c>
      <c r="F102" s="366">
        <v>200</v>
      </c>
      <c r="G102" s="1035">
        <v>3.6999999999999998E-2</v>
      </c>
      <c r="H102" s="1035">
        <v>0.02</v>
      </c>
      <c r="I102" s="1035">
        <v>6.8000000000000005E-2</v>
      </c>
      <c r="J102" s="22"/>
      <c r="K102" s="22"/>
      <c r="L102" s="22"/>
      <c r="M102" s="22"/>
      <c r="N102" s="22"/>
      <c r="O102" s="22"/>
      <c r="P102" s="22"/>
      <c r="Q102" s="22"/>
    </row>
    <row r="103" spans="1:17">
      <c r="A103" s="55">
        <v>2011</v>
      </c>
      <c r="B103" s="1045">
        <v>700</v>
      </c>
      <c r="C103" s="1037">
        <v>3.7999999999999999E-2</v>
      </c>
      <c r="D103" s="1037">
        <v>2.8000000000000001E-2</v>
      </c>
      <c r="E103" s="343">
        <v>5.1999999999999998E-2</v>
      </c>
      <c r="F103" s="374">
        <v>300</v>
      </c>
      <c r="G103" s="1037">
        <v>6.0999999999999999E-2</v>
      </c>
      <c r="H103" s="1037">
        <v>3.6999999999999998E-2</v>
      </c>
      <c r="I103" s="1037">
        <v>9.8000000000000004E-2</v>
      </c>
      <c r="J103" s="22"/>
      <c r="K103" s="22"/>
      <c r="L103" s="22"/>
      <c r="M103" s="22"/>
      <c r="N103" s="22"/>
      <c r="O103" s="22"/>
      <c r="P103" s="22"/>
      <c r="Q103" s="22"/>
    </row>
    <row r="104" spans="1:17">
      <c r="A104" s="50">
        <v>2012</v>
      </c>
      <c r="B104" s="1043">
        <v>600</v>
      </c>
      <c r="C104" s="1035">
        <v>3.1E-2</v>
      </c>
      <c r="D104" s="1035">
        <v>2.1000000000000001E-2</v>
      </c>
      <c r="E104" s="341">
        <v>4.4999999999999998E-2</v>
      </c>
      <c r="F104" s="366">
        <v>300</v>
      </c>
      <c r="G104" s="1035">
        <v>5.2999999999999999E-2</v>
      </c>
      <c r="H104" s="1035">
        <v>3.2000000000000001E-2</v>
      </c>
      <c r="I104" s="1035">
        <v>8.5000000000000006E-2</v>
      </c>
      <c r="J104" s="22"/>
      <c r="K104" s="22"/>
      <c r="L104" s="22"/>
      <c r="M104" s="22"/>
      <c r="N104" s="22"/>
      <c r="O104" s="22"/>
      <c r="P104" s="22"/>
      <c r="Q104" s="22"/>
    </row>
    <row r="105" spans="1:17">
      <c r="A105" s="55">
        <v>2013</v>
      </c>
      <c r="B105" s="1045">
        <v>500</v>
      </c>
      <c r="C105" s="1037">
        <v>2.9000000000000001E-2</v>
      </c>
      <c r="D105" s="1037">
        <v>1.9E-2</v>
      </c>
      <c r="E105" s="343">
        <v>4.4999999999999998E-2</v>
      </c>
      <c r="F105" s="374">
        <v>200</v>
      </c>
      <c r="G105" s="1037">
        <v>3.7999999999999999E-2</v>
      </c>
      <c r="H105" s="1037">
        <v>0.02</v>
      </c>
      <c r="I105" s="1037">
        <v>7.0999999999999994E-2</v>
      </c>
      <c r="J105" s="22"/>
      <c r="K105" s="22"/>
      <c r="L105" s="22"/>
      <c r="M105" s="22"/>
      <c r="N105" s="22"/>
      <c r="O105" s="22"/>
      <c r="P105" s="22"/>
      <c r="Q105" s="22"/>
    </row>
    <row r="106" spans="1:17">
      <c r="A106" s="50">
        <v>2014</v>
      </c>
      <c r="B106" s="1043">
        <v>600</v>
      </c>
      <c r="C106" s="1035">
        <v>3.2000000000000001E-2</v>
      </c>
      <c r="D106" s="1035">
        <v>2.1000000000000001E-2</v>
      </c>
      <c r="E106" s="341">
        <v>4.9000000000000002E-2</v>
      </c>
      <c r="F106" s="366">
        <v>200</v>
      </c>
      <c r="G106" s="1035">
        <v>4.2999999999999997E-2</v>
      </c>
      <c r="H106" s="1035">
        <v>2.1000000000000001E-2</v>
      </c>
      <c r="I106" s="1035">
        <v>8.5000000000000006E-2</v>
      </c>
      <c r="J106" s="22"/>
      <c r="K106" s="22"/>
      <c r="L106" s="22"/>
      <c r="M106" s="22"/>
      <c r="N106" s="22"/>
      <c r="O106" s="22"/>
      <c r="P106" s="22"/>
      <c r="Q106" s="22"/>
    </row>
    <row r="107" spans="1:17">
      <c r="A107" s="55">
        <v>2015</v>
      </c>
      <c r="B107" s="1045">
        <v>400</v>
      </c>
      <c r="C107" s="1037">
        <v>2.1999999999999999E-2</v>
      </c>
      <c r="D107" s="1037">
        <v>1.2999999999999999E-2</v>
      </c>
      <c r="E107" s="343">
        <v>3.5999999999999997E-2</v>
      </c>
      <c r="F107" s="374">
        <v>100</v>
      </c>
      <c r="G107" s="1037">
        <v>0.03</v>
      </c>
      <c r="H107" s="1037">
        <v>1.2999999999999999E-2</v>
      </c>
      <c r="I107" s="1037">
        <v>6.5000000000000002E-2</v>
      </c>
      <c r="J107" s="22"/>
      <c r="K107" s="22"/>
      <c r="L107" s="22"/>
      <c r="M107" s="22"/>
      <c r="N107" s="22"/>
      <c r="O107" s="22"/>
      <c r="P107" s="22"/>
      <c r="Q107" s="22"/>
    </row>
    <row r="108" spans="1:17">
      <c r="A108" s="392">
        <v>2016</v>
      </c>
      <c r="B108" s="1043">
        <v>400</v>
      </c>
      <c r="C108" s="1035">
        <v>2.1000000000000001E-2</v>
      </c>
      <c r="D108" s="1035">
        <v>1.2E-2</v>
      </c>
      <c r="E108" s="341">
        <v>3.6999999999999998E-2</v>
      </c>
      <c r="F108" s="366">
        <v>100</v>
      </c>
      <c r="G108" s="1035">
        <v>2.5000000000000001E-2</v>
      </c>
      <c r="H108" s="1035">
        <v>1.0999999999999999E-2</v>
      </c>
      <c r="I108" s="1035">
        <v>5.3999999999999999E-2</v>
      </c>
      <c r="J108" s="22"/>
      <c r="K108" s="22"/>
      <c r="L108" s="22"/>
      <c r="M108" s="22"/>
      <c r="N108" s="22"/>
      <c r="O108" s="22"/>
      <c r="P108" s="22"/>
      <c r="Q108" s="22"/>
    </row>
    <row r="109" spans="1:17">
      <c r="A109" s="1570">
        <v>2017</v>
      </c>
      <c r="B109" s="1547" t="s">
        <v>1312</v>
      </c>
      <c r="C109" s="1547" t="s">
        <v>1312</v>
      </c>
      <c r="D109" s="1547" t="s">
        <v>1312</v>
      </c>
      <c r="E109" s="1548" t="s">
        <v>1312</v>
      </c>
      <c r="F109" s="1547" t="s">
        <v>1312</v>
      </c>
      <c r="G109" s="1547" t="s">
        <v>1312</v>
      </c>
      <c r="H109" s="1547" t="s">
        <v>1312</v>
      </c>
      <c r="I109" s="1547" t="s">
        <v>1312</v>
      </c>
      <c r="J109" s="22"/>
      <c r="K109" s="22"/>
      <c r="L109" s="22"/>
      <c r="M109" s="22"/>
      <c r="N109" s="22"/>
      <c r="O109" s="22"/>
      <c r="P109" s="22"/>
      <c r="Q109" s="22"/>
    </row>
    <row r="110" spans="1:17">
      <c r="A110" s="1569">
        <v>2018</v>
      </c>
      <c r="B110" s="1549" t="s">
        <v>1312</v>
      </c>
      <c r="C110" s="1549" t="s">
        <v>1312</v>
      </c>
      <c r="D110" s="1549" t="s">
        <v>1312</v>
      </c>
      <c r="E110" s="1550" t="s">
        <v>1312</v>
      </c>
      <c r="F110" s="1549" t="s">
        <v>1312</v>
      </c>
      <c r="G110" s="1549" t="s">
        <v>1312</v>
      </c>
      <c r="H110" s="1549" t="s">
        <v>1312</v>
      </c>
      <c r="I110" s="1549" t="s">
        <v>1312</v>
      </c>
      <c r="J110" s="22"/>
      <c r="K110" s="22"/>
      <c r="L110" s="22"/>
      <c r="M110" s="22"/>
      <c r="N110" s="22"/>
      <c r="O110" s="22"/>
      <c r="P110" s="22"/>
      <c r="Q110" s="22"/>
    </row>
    <row r="111" spans="1:17">
      <c r="A111" s="1570">
        <v>2019</v>
      </c>
      <c r="B111" s="1045">
        <v>600</v>
      </c>
      <c r="C111" s="1037">
        <v>3.5000000000000003E-2</v>
      </c>
      <c r="D111" s="1037">
        <v>1.7999999999999999E-2</v>
      </c>
      <c r="E111" s="343">
        <v>6.9000000000000006E-2</v>
      </c>
      <c r="F111" s="374">
        <v>100</v>
      </c>
      <c r="G111" s="1037">
        <v>2.4E-2</v>
      </c>
      <c r="H111" s="1037">
        <v>8.9999999999999993E-3</v>
      </c>
      <c r="I111" s="1037">
        <v>6.2E-2</v>
      </c>
      <c r="J111" s="22"/>
      <c r="K111" s="22"/>
      <c r="L111" s="22"/>
      <c r="M111" s="22"/>
      <c r="N111" s="22"/>
      <c r="O111" s="22"/>
      <c r="P111" s="22"/>
      <c r="Q111" s="22"/>
    </row>
    <row r="112" spans="1:17">
      <c r="A112" s="1619">
        <v>2020</v>
      </c>
      <c r="B112" s="366">
        <v>200</v>
      </c>
      <c r="C112" s="1035">
        <v>1.4999999999999999E-2</v>
      </c>
      <c r="D112" s="1035">
        <v>8.0000000000000002E-3</v>
      </c>
      <c r="E112" s="341">
        <v>2.8000000000000001E-2</v>
      </c>
      <c r="F112" s="366">
        <v>100</v>
      </c>
      <c r="G112" s="1035">
        <v>1.4999999999999999E-2</v>
      </c>
      <c r="H112" s="1035">
        <v>5.0000000000000001E-3</v>
      </c>
      <c r="I112" s="1035">
        <v>4.3999999999999997E-2</v>
      </c>
      <c r="J112" s="22"/>
      <c r="K112" s="22"/>
      <c r="L112" s="22"/>
      <c r="M112" s="22"/>
      <c r="N112" s="22"/>
      <c r="O112" s="22"/>
      <c r="P112" s="22"/>
      <c r="Q112" s="22"/>
    </row>
    <row r="113" spans="1:17">
      <c r="A113" s="369">
        <v>2021</v>
      </c>
      <c r="B113" s="56">
        <v>500</v>
      </c>
      <c r="C113" s="1517">
        <v>0.03</v>
      </c>
      <c r="D113" s="1517">
        <v>1.9E-2</v>
      </c>
      <c r="E113" s="1620">
        <v>4.8000000000000001E-2</v>
      </c>
      <c r="F113" s="61">
        <v>200</v>
      </c>
      <c r="G113" s="1517">
        <v>4.5999999999999999E-2</v>
      </c>
      <c r="H113" s="1517">
        <v>2.1999999999999999E-2</v>
      </c>
      <c r="I113" s="1517">
        <v>9.2999999999999999E-2</v>
      </c>
      <c r="J113" s="22"/>
      <c r="K113" s="22"/>
      <c r="L113" s="22"/>
      <c r="M113" s="22"/>
      <c r="N113" s="22"/>
      <c r="O113" s="22"/>
      <c r="P113" s="22"/>
      <c r="Q113" s="22"/>
    </row>
    <row r="114" spans="1:17">
      <c r="A114" s="2701" t="s">
        <v>1315</v>
      </c>
      <c r="B114" s="2702"/>
      <c r="C114" s="2702"/>
      <c r="D114" s="2702"/>
      <c r="E114" s="2702"/>
      <c r="F114" s="2702"/>
      <c r="G114" s="2702"/>
      <c r="H114" s="2702"/>
      <c r="I114" s="2703"/>
      <c r="J114" s="22"/>
      <c r="K114" s="22"/>
      <c r="L114" s="22"/>
      <c r="M114" s="22"/>
      <c r="N114" s="22"/>
      <c r="O114" s="22"/>
      <c r="P114" s="22"/>
      <c r="Q114" s="22"/>
    </row>
    <row r="115" spans="1:17">
      <c r="A115" s="344"/>
      <c r="B115" s="344"/>
      <c r="C115" s="344"/>
      <c r="D115" s="344"/>
      <c r="E115" s="344"/>
      <c r="F115" s="344"/>
      <c r="G115" s="344"/>
      <c r="H115" s="344"/>
      <c r="I115" s="344"/>
      <c r="J115" s="22"/>
      <c r="K115" s="22"/>
      <c r="L115" s="22"/>
      <c r="M115" s="22"/>
      <c r="N115" s="22"/>
      <c r="O115" s="22"/>
      <c r="P115" s="22"/>
      <c r="Q115" s="22"/>
    </row>
    <row r="116" spans="1:17">
      <c r="A116" s="344"/>
      <c r="B116" s="344"/>
      <c r="C116" s="344"/>
      <c r="D116" s="344"/>
      <c r="E116" s="344"/>
      <c r="F116" s="344"/>
      <c r="G116" s="344"/>
      <c r="H116" s="344"/>
      <c r="I116" s="344"/>
      <c r="J116" s="22"/>
      <c r="K116" s="22"/>
      <c r="L116" s="22"/>
      <c r="M116" s="22"/>
      <c r="N116" s="22"/>
      <c r="O116" s="22"/>
      <c r="P116" s="22"/>
      <c r="Q116" s="22"/>
    </row>
    <row r="117" spans="1:17" ht="18" customHeight="1">
      <c r="A117" s="2638" t="s">
        <v>338</v>
      </c>
      <c r="B117" s="2695" t="s">
        <v>1355</v>
      </c>
      <c r="C117" s="2696"/>
      <c r="D117" s="2696"/>
      <c r="E117" s="2696"/>
      <c r="F117" s="2696"/>
      <c r="G117" s="2696"/>
      <c r="H117" s="2696"/>
      <c r="I117" s="2696"/>
      <c r="J117" s="22"/>
      <c r="K117" s="45"/>
      <c r="L117" s="22"/>
      <c r="M117" s="22"/>
      <c r="N117" s="22"/>
      <c r="O117" s="22"/>
      <c r="P117" s="22"/>
      <c r="Q117" s="22"/>
    </row>
    <row r="118" spans="1:17" ht="18" customHeight="1">
      <c r="A118" s="2638"/>
      <c r="B118" s="2640" t="s">
        <v>173</v>
      </c>
      <c r="C118" s="2641"/>
      <c r="D118" s="2641"/>
      <c r="E118" s="2642"/>
      <c r="F118" s="2640" t="s">
        <v>85</v>
      </c>
      <c r="G118" s="2641"/>
      <c r="H118" s="2641"/>
      <c r="I118" s="2643"/>
      <c r="J118" s="54"/>
      <c r="K118" s="29"/>
      <c r="L118" s="22"/>
      <c r="M118" s="22"/>
      <c r="N118" s="22"/>
      <c r="O118" s="22"/>
      <c r="P118" s="22"/>
      <c r="Q118" s="22"/>
    </row>
    <row r="119" spans="1:17" ht="27.5">
      <c r="A119" s="2639"/>
      <c r="B119" s="1031" t="s">
        <v>112</v>
      </c>
      <c r="C119" s="1032" t="s">
        <v>86</v>
      </c>
      <c r="D119" s="1032" t="s">
        <v>662</v>
      </c>
      <c r="E119" s="1033" t="s">
        <v>663</v>
      </c>
      <c r="F119" s="1031" t="s">
        <v>112</v>
      </c>
      <c r="G119" s="1032" t="s">
        <v>86</v>
      </c>
      <c r="H119" s="1032" t="s">
        <v>662</v>
      </c>
      <c r="I119" s="1034" t="s">
        <v>663</v>
      </c>
      <c r="J119" s="54"/>
      <c r="K119" s="49"/>
      <c r="L119" s="22"/>
      <c r="M119" s="22"/>
      <c r="N119" s="22"/>
      <c r="O119" s="22"/>
      <c r="P119" s="22"/>
      <c r="Q119" s="22"/>
    </row>
    <row r="120" spans="1:17">
      <c r="A120" s="50">
        <v>2000</v>
      </c>
      <c r="B120" s="1043">
        <v>10600</v>
      </c>
      <c r="C120" s="1035">
        <v>0.67600000000000005</v>
      </c>
      <c r="D120" s="1035">
        <v>0.65300000000000002</v>
      </c>
      <c r="E120" s="341">
        <v>0.69799999999999995</v>
      </c>
      <c r="F120" s="366">
        <v>2400</v>
      </c>
      <c r="G120" s="1035">
        <v>0.57599999999999996</v>
      </c>
      <c r="H120" s="1035">
        <v>0.54600000000000004</v>
      </c>
      <c r="I120" s="1035">
        <v>0.60599999999999998</v>
      </c>
      <c r="J120" s="22"/>
      <c r="K120" s="22"/>
      <c r="L120" s="22"/>
      <c r="M120" s="22"/>
      <c r="N120" s="22"/>
      <c r="O120" s="22"/>
      <c r="P120" s="22"/>
      <c r="Q120" s="22"/>
    </row>
    <row r="121" spans="1:17">
      <c r="A121" s="55">
        <v>2001</v>
      </c>
      <c r="B121" s="1045">
        <v>10600</v>
      </c>
      <c r="C121" s="1037">
        <v>0.67700000000000005</v>
      </c>
      <c r="D121" s="1037">
        <v>0.65400000000000003</v>
      </c>
      <c r="E121" s="343">
        <v>0.69899999999999995</v>
      </c>
      <c r="F121" s="374">
        <v>2400</v>
      </c>
      <c r="G121" s="1037">
        <v>0.57499999999999996</v>
      </c>
      <c r="H121" s="1037">
        <v>0.54600000000000004</v>
      </c>
      <c r="I121" s="1037">
        <v>0.60399999999999998</v>
      </c>
      <c r="J121" s="22"/>
      <c r="K121" s="22"/>
      <c r="L121" s="22"/>
      <c r="M121" s="22"/>
      <c r="N121" s="22"/>
      <c r="O121" s="22"/>
      <c r="P121" s="22"/>
      <c r="Q121" s="22"/>
    </row>
    <row r="122" spans="1:17">
      <c r="A122" s="50">
        <v>2002</v>
      </c>
      <c r="B122" s="1043">
        <v>11200</v>
      </c>
      <c r="C122" s="1035">
        <v>0.69299999999999995</v>
      </c>
      <c r="D122" s="1035">
        <v>0.66500000000000004</v>
      </c>
      <c r="E122" s="341">
        <v>0.71899999999999997</v>
      </c>
      <c r="F122" s="366">
        <v>2700</v>
      </c>
      <c r="G122" s="1035">
        <v>0.61</v>
      </c>
      <c r="H122" s="1035">
        <v>0.57599999999999996</v>
      </c>
      <c r="I122" s="1035">
        <v>0.64300000000000002</v>
      </c>
      <c r="J122" s="22"/>
      <c r="K122" s="22"/>
      <c r="L122" s="22"/>
      <c r="M122" s="22"/>
      <c r="N122" s="22"/>
      <c r="O122" s="22"/>
      <c r="P122" s="22"/>
      <c r="Q122" s="22"/>
    </row>
    <row r="123" spans="1:17">
      <c r="A123" s="55">
        <v>2003</v>
      </c>
      <c r="B123" s="1045">
        <v>11000</v>
      </c>
      <c r="C123" s="1037">
        <v>0.66500000000000004</v>
      </c>
      <c r="D123" s="1037">
        <v>0.63800000000000001</v>
      </c>
      <c r="E123" s="343">
        <v>0.69199999999999995</v>
      </c>
      <c r="F123" s="374">
        <v>2600</v>
      </c>
      <c r="G123" s="1037">
        <v>0.58199999999999996</v>
      </c>
      <c r="H123" s="1037">
        <v>0.54800000000000004</v>
      </c>
      <c r="I123" s="1037">
        <v>0.61599999999999999</v>
      </c>
      <c r="J123" s="22"/>
      <c r="K123" s="22"/>
      <c r="L123" s="22"/>
      <c r="M123" s="22"/>
      <c r="N123" s="22"/>
      <c r="O123" s="22"/>
      <c r="P123" s="22"/>
      <c r="Q123" s="22"/>
    </row>
    <row r="124" spans="1:17">
      <c r="A124" s="50">
        <v>2004</v>
      </c>
      <c r="B124" s="1043">
        <v>12000</v>
      </c>
      <c r="C124" s="1035">
        <v>0.69199999999999995</v>
      </c>
      <c r="D124" s="1035">
        <v>0.67</v>
      </c>
      <c r="E124" s="341">
        <v>0.71299999999999997</v>
      </c>
      <c r="F124" s="366">
        <v>2800</v>
      </c>
      <c r="G124" s="1035">
        <v>0.58399999999999996</v>
      </c>
      <c r="H124" s="1035">
        <v>0.53500000000000003</v>
      </c>
      <c r="I124" s="1035">
        <v>0.63</v>
      </c>
      <c r="J124" s="22"/>
      <c r="K124" s="22"/>
      <c r="L124" s="22"/>
      <c r="M124" s="22"/>
      <c r="N124" s="22"/>
      <c r="O124" s="22"/>
      <c r="P124" s="22"/>
      <c r="Q124" s="22"/>
    </row>
    <row r="125" spans="1:17">
      <c r="A125" s="55">
        <v>2005</v>
      </c>
      <c r="B125" s="1045">
        <v>11700</v>
      </c>
      <c r="C125" s="1037">
        <v>0.68799999999999994</v>
      </c>
      <c r="D125" s="1037">
        <v>0.66400000000000003</v>
      </c>
      <c r="E125" s="343">
        <v>0.71099999999999997</v>
      </c>
      <c r="F125" s="374">
        <v>2800</v>
      </c>
      <c r="G125" s="1037">
        <v>0.59599999999999997</v>
      </c>
      <c r="H125" s="1037">
        <v>0.54500000000000004</v>
      </c>
      <c r="I125" s="1037">
        <v>0.64600000000000002</v>
      </c>
      <c r="J125" s="22"/>
      <c r="K125" s="22"/>
      <c r="L125" s="22"/>
      <c r="M125" s="22"/>
      <c r="N125" s="22"/>
      <c r="O125" s="22"/>
      <c r="P125" s="22"/>
      <c r="Q125" s="22"/>
    </row>
    <row r="126" spans="1:17">
      <c r="A126" s="50">
        <v>2006</v>
      </c>
      <c r="B126" s="1043">
        <v>12400</v>
      </c>
      <c r="C126" s="1035">
        <v>0.70099999999999996</v>
      </c>
      <c r="D126" s="1035">
        <v>0.67600000000000005</v>
      </c>
      <c r="E126" s="341">
        <v>0.72499999999999998</v>
      </c>
      <c r="F126" s="366">
        <v>3000</v>
      </c>
      <c r="G126" s="1035">
        <v>0.623</v>
      </c>
      <c r="H126" s="1035">
        <v>0.56999999999999995</v>
      </c>
      <c r="I126" s="1035">
        <v>0.67300000000000004</v>
      </c>
      <c r="J126" s="22"/>
      <c r="K126" s="22"/>
      <c r="L126" s="22"/>
      <c r="M126" s="22"/>
      <c r="N126" s="22"/>
      <c r="O126" s="22"/>
      <c r="P126" s="22"/>
      <c r="Q126" s="22"/>
    </row>
    <row r="127" spans="1:17">
      <c r="A127" s="55">
        <v>2007</v>
      </c>
      <c r="B127" s="1045">
        <v>12700</v>
      </c>
      <c r="C127" s="1037">
        <v>0.70899999999999996</v>
      </c>
      <c r="D127" s="1037">
        <v>0.68500000000000005</v>
      </c>
      <c r="E127" s="343">
        <v>0.73199999999999998</v>
      </c>
      <c r="F127" s="374">
        <v>3000</v>
      </c>
      <c r="G127" s="1037">
        <v>0.61599999999999999</v>
      </c>
      <c r="H127" s="1037">
        <v>0.56399999999999995</v>
      </c>
      <c r="I127" s="1037">
        <v>0.66500000000000004</v>
      </c>
      <c r="J127" s="22"/>
      <c r="K127" s="22"/>
      <c r="L127" s="22"/>
      <c r="M127" s="22"/>
      <c r="N127" s="22"/>
      <c r="O127" s="22"/>
      <c r="P127" s="22"/>
      <c r="Q127" s="22"/>
    </row>
    <row r="128" spans="1:17">
      <c r="A128" s="50">
        <v>2008</v>
      </c>
      <c r="B128" s="1043">
        <v>12900</v>
      </c>
      <c r="C128" s="1035">
        <v>0.71299999999999997</v>
      </c>
      <c r="D128" s="1035">
        <v>0.68899999999999995</v>
      </c>
      <c r="E128" s="341">
        <v>0.73499999999999999</v>
      </c>
      <c r="F128" s="366">
        <v>3300</v>
      </c>
      <c r="G128" s="1035">
        <v>0.64900000000000002</v>
      </c>
      <c r="H128" s="1035">
        <v>0.59799999999999998</v>
      </c>
      <c r="I128" s="1035">
        <v>0.69599999999999995</v>
      </c>
      <c r="J128" s="22"/>
      <c r="K128" s="22"/>
      <c r="L128" s="22"/>
      <c r="M128" s="22"/>
      <c r="N128" s="22"/>
      <c r="O128" s="22"/>
      <c r="P128" s="22"/>
      <c r="Q128" s="22"/>
    </row>
    <row r="129" spans="1:17">
      <c r="A129" s="55">
        <v>2009</v>
      </c>
      <c r="B129" s="1045">
        <v>12400</v>
      </c>
      <c r="C129" s="1037">
        <v>0.69399999999999995</v>
      </c>
      <c r="D129" s="1037">
        <v>0.66300000000000003</v>
      </c>
      <c r="E129" s="343">
        <v>0.72399999999999998</v>
      </c>
      <c r="F129" s="374">
        <v>3400</v>
      </c>
      <c r="G129" s="1037">
        <v>0.59499999999999997</v>
      </c>
      <c r="H129" s="1037">
        <v>0.53700000000000003</v>
      </c>
      <c r="I129" s="1037">
        <v>0.65</v>
      </c>
      <c r="J129" s="22"/>
      <c r="K129" s="22"/>
      <c r="L129" s="22"/>
      <c r="M129" s="22"/>
      <c r="N129" s="22"/>
      <c r="O129" s="22"/>
      <c r="P129" s="22"/>
      <c r="Q129" s="22"/>
    </row>
    <row r="130" spans="1:17">
      <c r="A130" s="50">
        <v>2010</v>
      </c>
      <c r="B130" s="1043">
        <v>13400</v>
      </c>
      <c r="C130" s="1035">
        <v>0.73599999999999999</v>
      </c>
      <c r="D130" s="1035">
        <v>0.70499999999999996</v>
      </c>
      <c r="E130" s="341">
        <v>0.76400000000000001</v>
      </c>
      <c r="F130" s="366">
        <v>3800</v>
      </c>
      <c r="G130" s="1035">
        <v>0.7</v>
      </c>
      <c r="H130" s="1035">
        <v>0.64400000000000002</v>
      </c>
      <c r="I130" s="1035">
        <v>0.751</v>
      </c>
      <c r="J130" s="22"/>
      <c r="K130" s="22"/>
      <c r="L130" s="22"/>
      <c r="M130" s="22"/>
      <c r="N130" s="22"/>
      <c r="O130" s="22"/>
      <c r="P130" s="22"/>
      <c r="Q130" s="22"/>
    </row>
    <row r="131" spans="1:17">
      <c r="A131" s="55">
        <v>2011</v>
      </c>
      <c r="B131" s="1045">
        <v>14200</v>
      </c>
      <c r="C131" s="1037">
        <v>0.77900000000000003</v>
      </c>
      <c r="D131" s="1037">
        <v>0.75</v>
      </c>
      <c r="E131" s="343">
        <v>0.80500000000000005</v>
      </c>
      <c r="F131" s="374">
        <v>3700</v>
      </c>
      <c r="G131" s="1037">
        <v>0.72399999999999998</v>
      </c>
      <c r="H131" s="1037">
        <v>0.66800000000000004</v>
      </c>
      <c r="I131" s="1037">
        <v>0.77400000000000002</v>
      </c>
      <c r="J131" s="22"/>
      <c r="K131" s="22"/>
      <c r="L131" s="22"/>
      <c r="M131" s="22"/>
      <c r="N131" s="22"/>
      <c r="O131" s="22"/>
      <c r="P131" s="22"/>
      <c r="Q131" s="22"/>
    </row>
    <row r="132" spans="1:17">
      <c r="A132" s="50">
        <v>2012</v>
      </c>
      <c r="B132" s="1043">
        <v>14000</v>
      </c>
      <c r="C132" s="1035">
        <v>0.76800000000000002</v>
      </c>
      <c r="D132" s="1035">
        <v>0.73799999999999999</v>
      </c>
      <c r="E132" s="341">
        <v>0.79600000000000004</v>
      </c>
      <c r="F132" s="366">
        <v>3600</v>
      </c>
      <c r="G132" s="1035">
        <v>0.69599999999999995</v>
      </c>
      <c r="H132" s="1035">
        <v>0.63700000000000001</v>
      </c>
      <c r="I132" s="1035">
        <v>0.75</v>
      </c>
      <c r="J132" s="22"/>
      <c r="K132" s="22"/>
      <c r="L132" s="22"/>
      <c r="M132" s="22"/>
      <c r="N132" s="22"/>
      <c r="O132" s="22"/>
      <c r="P132" s="22"/>
      <c r="Q132" s="22"/>
    </row>
    <row r="133" spans="1:17">
      <c r="A133" s="55">
        <v>2013</v>
      </c>
      <c r="B133" s="1045">
        <v>14400</v>
      </c>
      <c r="C133" s="1037">
        <v>0.79900000000000004</v>
      </c>
      <c r="D133" s="1037">
        <v>0.76800000000000002</v>
      </c>
      <c r="E133" s="343">
        <v>0.82599999999999996</v>
      </c>
      <c r="F133" s="374">
        <v>3800</v>
      </c>
      <c r="G133" s="1037">
        <v>0.71199999999999997</v>
      </c>
      <c r="H133" s="1037">
        <v>0.65100000000000002</v>
      </c>
      <c r="I133" s="1037">
        <v>0.76600000000000001</v>
      </c>
      <c r="J133" s="22"/>
      <c r="K133" s="22"/>
      <c r="L133" s="22"/>
      <c r="M133" s="22"/>
      <c r="N133" s="22"/>
      <c r="O133" s="22"/>
      <c r="P133" s="22"/>
      <c r="Q133" s="22"/>
    </row>
    <row r="134" spans="1:17">
      <c r="A134" s="50">
        <v>2014</v>
      </c>
      <c r="B134" s="1043">
        <v>14000</v>
      </c>
      <c r="C134" s="1035">
        <v>0.8</v>
      </c>
      <c r="D134" s="1035">
        <v>0.76700000000000002</v>
      </c>
      <c r="E134" s="341">
        <v>0.82899999999999996</v>
      </c>
      <c r="F134" s="366">
        <v>3300</v>
      </c>
      <c r="G134" s="1035">
        <v>0.69899999999999995</v>
      </c>
      <c r="H134" s="1035">
        <v>0.628</v>
      </c>
      <c r="I134" s="1035">
        <v>0.76100000000000001</v>
      </c>
      <c r="J134" s="22"/>
      <c r="K134" s="22"/>
      <c r="L134" s="22"/>
      <c r="M134" s="22"/>
      <c r="N134" s="22"/>
      <c r="O134" s="22"/>
      <c r="P134" s="22"/>
      <c r="Q134" s="22"/>
    </row>
    <row r="135" spans="1:17">
      <c r="A135" s="55">
        <v>2015</v>
      </c>
      <c r="B135" s="1045">
        <v>14200</v>
      </c>
      <c r="C135" s="1037">
        <v>0.80100000000000005</v>
      </c>
      <c r="D135" s="1037">
        <v>0.76900000000000002</v>
      </c>
      <c r="E135" s="343">
        <v>0.83</v>
      </c>
      <c r="F135" s="374">
        <v>3200</v>
      </c>
      <c r="G135" s="1037">
        <v>0.70199999999999996</v>
      </c>
      <c r="H135" s="1037">
        <v>0.63200000000000001</v>
      </c>
      <c r="I135" s="1037">
        <v>0.76300000000000001</v>
      </c>
      <c r="J135" s="22"/>
      <c r="K135" s="22"/>
      <c r="L135" s="22"/>
      <c r="M135" s="22"/>
      <c r="N135" s="22"/>
      <c r="O135" s="22"/>
      <c r="P135" s="22"/>
      <c r="Q135" s="22"/>
    </row>
    <row r="136" spans="1:17">
      <c r="A136" s="392">
        <v>2016</v>
      </c>
      <c r="B136" s="1043">
        <v>13500</v>
      </c>
      <c r="C136" s="1035">
        <v>0.79200000000000004</v>
      </c>
      <c r="D136" s="1035">
        <v>0.754</v>
      </c>
      <c r="E136" s="341">
        <v>0.82599999999999996</v>
      </c>
      <c r="F136" s="366">
        <v>3700</v>
      </c>
      <c r="G136" s="1035">
        <v>0.72399999999999998</v>
      </c>
      <c r="H136" s="1035">
        <v>0.64600000000000002</v>
      </c>
      <c r="I136" s="1035">
        <v>0.79100000000000004</v>
      </c>
      <c r="J136" s="22"/>
      <c r="K136" s="22"/>
      <c r="L136" s="22"/>
      <c r="M136" s="22"/>
      <c r="N136" s="22"/>
      <c r="O136" s="22"/>
      <c r="P136" s="22"/>
      <c r="Q136" s="22"/>
    </row>
    <row r="137" spans="1:17">
      <c r="A137" s="1570">
        <v>2017</v>
      </c>
      <c r="B137" s="1547" t="s">
        <v>1312</v>
      </c>
      <c r="C137" s="1547" t="s">
        <v>1312</v>
      </c>
      <c r="D137" s="1547" t="s">
        <v>1312</v>
      </c>
      <c r="E137" s="1548" t="s">
        <v>1312</v>
      </c>
      <c r="F137" s="1547" t="s">
        <v>1312</v>
      </c>
      <c r="G137" s="1547" t="s">
        <v>1312</v>
      </c>
      <c r="H137" s="1547" t="s">
        <v>1312</v>
      </c>
      <c r="I137" s="1547" t="s">
        <v>1312</v>
      </c>
      <c r="J137" s="22"/>
      <c r="K137" s="22"/>
      <c r="L137" s="22"/>
      <c r="M137" s="22"/>
      <c r="N137" s="22"/>
      <c r="O137" s="22"/>
      <c r="P137" s="22"/>
      <c r="Q137" s="22"/>
    </row>
    <row r="138" spans="1:17">
      <c r="A138" s="1569">
        <v>2018</v>
      </c>
      <c r="B138" s="1549" t="s">
        <v>1312</v>
      </c>
      <c r="C138" s="1549" t="s">
        <v>1312</v>
      </c>
      <c r="D138" s="1549" t="s">
        <v>1312</v>
      </c>
      <c r="E138" s="1550" t="s">
        <v>1312</v>
      </c>
      <c r="F138" s="1549" t="s">
        <v>1312</v>
      </c>
      <c r="G138" s="1549" t="s">
        <v>1312</v>
      </c>
      <c r="H138" s="1549" t="s">
        <v>1312</v>
      </c>
      <c r="I138" s="1549" t="s">
        <v>1312</v>
      </c>
      <c r="J138" s="22"/>
      <c r="K138" s="22"/>
      <c r="L138" s="22"/>
      <c r="M138" s="22"/>
      <c r="N138" s="22"/>
      <c r="O138" s="22"/>
      <c r="P138" s="22"/>
      <c r="Q138" s="22"/>
    </row>
    <row r="139" spans="1:17">
      <c r="A139" s="1570">
        <v>2019</v>
      </c>
      <c r="B139" s="1045">
        <v>13200</v>
      </c>
      <c r="C139" s="1037">
        <v>0.81</v>
      </c>
      <c r="D139" s="1037">
        <v>0.75900000000000001</v>
      </c>
      <c r="E139" s="343">
        <v>0.85199999999999998</v>
      </c>
      <c r="F139" s="374">
        <v>3700</v>
      </c>
      <c r="G139" s="1037">
        <v>0.77300000000000002</v>
      </c>
      <c r="H139" s="1037">
        <v>0.67700000000000005</v>
      </c>
      <c r="I139" s="1037">
        <v>0.84699999999999998</v>
      </c>
      <c r="J139" s="22"/>
      <c r="K139" s="22"/>
      <c r="L139" s="22"/>
      <c r="M139" s="22"/>
      <c r="N139" s="22"/>
      <c r="O139" s="22"/>
      <c r="P139" s="22"/>
      <c r="Q139" s="22"/>
    </row>
    <row r="140" spans="1:17">
      <c r="A140" s="1077">
        <v>2020</v>
      </c>
      <c r="B140" s="1621">
        <v>12700</v>
      </c>
      <c r="C140" s="1035">
        <v>0.85499999999999998</v>
      </c>
      <c r="D140" s="1035">
        <v>0.82599999999999996</v>
      </c>
      <c r="E140" s="341">
        <v>0.88</v>
      </c>
      <c r="F140" s="366">
        <v>2800</v>
      </c>
      <c r="G140" s="1035">
        <v>0.77300000000000002</v>
      </c>
      <c r="H140" s="1035">
        <v>0.70399999999999996</v>
      </c>
      <c r="I140" s="1035">
        <v>0.83</v>
      </c>
      <c r="J140" s="22"/>
      <c r="K140" s="22"/>
      <c r="L140" s="22"/>
      <c r="M140" s="22"/>
      <c r="N140" s="22"/>
      <c r="O140" s="22"/>
      <c r="P140" s="22"/>
      <c r="Q140" s="22"/>
    </row>
    <row r="141" spans="1:17">
      <c r="A141" s="369">
        <v>2021</v>
      </c>
      <c r="B141" s="56">
        <v>11800</v>
      </c>
      <c r="C141" s="1517">
        <v>0.79700000000000004</v>
      </c>
      <c r="D141" s="1517">
        <v>0.76400000000000001</v>
      </c>
      <c r="E141" s="1620">
        <v>0.82599999999999996</v>
      </c>
      <c r="F141" s="61">
        <v>2800</v>
      </c>
      <c r="G141" s="1517">
        <v>0.75700000000000001</v>
      </c>
      <c r="H141" s="1517">
        <v>0.69099999999999995</v>
      </c>
      <c r="I141" s="1517">
        <v>0.81200000000000006</v>
      </c>
      <c r="J141" s="22"/>
      <c r="K141" s="22"/>
      <c r="L141" s="22"/>
      <c r="M141" s="22"/>
      <c r="N141" s="22"/>
      <c r="O141" s="22"/>
      <c r="P141" s="22"/>
      <c r="Q141" s="22"/>
    </row>
    <row r="142" spans="1:17">
      <c r="A142" s="2680" t="s">
        <v>1315</v>
      </c>
      <c r="B142" s="2681"/>
      <c r="C142" s="2681"/>
      <c r="D142" s="2681"/>
      <c r="E142" s="2681"/>
      <c r="F142" s="2681"/>
      <c r="G142" s="2681"/>
      <c r="H142" s="2681"/>
      <c r="I142" s="2682"/>
      <c r="J142" s="22"/>
      <c r="K142" s="22"/>
      <c r="L142" s="22"/>
      <c r="M142" s="22"/>
      <c r="N142" s="22"/>
      <c r="O142" s="22"/>
      <c r="P142" s="22"/>
      <c r="Q142" s="22"/>
    </row>
    <row r="143" spans="1:17">
      <c r="A143" s="22"/>
      <c r="B143" s="22"/>
      <c r="C143" s="22"/>
      <c r="D143" s="22"/>
      <c r="E143" s="22"/>
      <c r="F143" s="22"/>
      <c r="G143" s="22"/>
      <c r="H143" s="22"/>
      <c r="I143" s="22"/>
      <c r="J143" s="22"/>
      <c r="K143" s="22"/>
      <c r="L143" s="22"/>
      <c r="M143" s="22"/>
      <c r="N143" s="22"/>
      <c r="O143" s="22"/>
      <c r="P143" s="22"/>
      <c r="Q143" s="22"/>
    </row>
    <row r="144" spans="1:17">
      <c r="A144" s="2515" t="s">
        <v>1340</v>
      </c>
      <c r="B144" s="2515"/>
      <c r="C144" s="2515"/>
      <c r="D144" s="2515"/>
      <c r="E144" s="2515"/>
      <c r="F144" s="2515"/>
      <c r="G144" s="2515"/>
      <c r="H144" s="2515"/>
      <c r="I144" s="2515"/>
      <c r="J144" s="719"/>
      <c r="K144" s="719"/>
      <c r="L144" s="719"/>
      <c r="M144" s="719"/>
      <c r="N144" s="719"/>
      <c r="O144" s="719"/>
      <c r="P144" s="719"/>
      <c r="Q144" s="719"/>
    </row>
  </sheetData>
  <mergeCells count="28">
    <mergeCell ref="A144:I144"/>
    <mergeCell ref="A114:I114"/>
    <mergeCell ref="A117:A119"/>
    <mergeCell ref="B117:I117"/>
    <mergeCell ref="B118:E118"/>
    <mergeCell ref="F118:I118"/>
    <mergeCell ref="A142:I142"/>
    <mergeCell ref="A89:A91"/>
    <mergeCell ref="B89:I89"/>
    <mergeCell ref="B90:E90"/>
    <mergeCell ref="F90:I90"/>
    <mergeCell ref="A30:I30"/>
    <mergeCell ref="A33:A35"/>
    <mergeCell ref="B33:I33"/>
    <mergeCell ref="B34:E34"/>
    <mergeCell ref="F34:I34"/>
    <mergeCell ref="A58:I58"/>
    <mergeCell ref="A61:A63"/>
    <mergeCell ref="B61:I61"/>
    <mergeCell ref="B62:E62"/>
    <mergeCell ref="F62:I62"/>
    <mergeCell ref="A86:I86"/>
    <mergeCell ref="A1:I1"/>
    <mergeCell ref="A3:I3"/>
    <mergeCell ref="A5:A7"/>
    <mergeCell ref="B5:I5"/>
    <mergeCell ref="B6:E6"/>
    <mergeCell ref="F6:I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FFFCE-242F-4254-A6CE-E3FA2F3DF122}">
  <dimension ref="A1:W149"/>
  <sheetViews>
    <sheetView workbookViewId="0">
      <selection sqref="A1:XFD1048576"/>
    </sheetView>
  </sheetViews>
  <sheetFormatPr defaultColWidth="9" defaultRowHeight="13"/>
  <cols>
    <col min="1" max="1" width="30" style="63" customWidth="1"/>
    <col min="2" max="3" width="8.58203125" style="63" customWidth="1"/>
    <col min="4" max="4" width="9.6640625" style="63" customWidth="1"/>
    <col min="5" max="5" width="9.6640625" style="45" customWidth="1"/>
    <col min="6" max="7" width="8.58203125" style="45" customWidth="1"/>
    <col min="8" max="9" width="10.1640625" style="45" customWidth="1"/>
    <col min="10" max="11" width="8.58203125" style="45" customWidth="1"/>
    <col min="12" max="13" width="10.33203125" style="45" customWidth="1"/>
    <col min="14" max="15" width="8.58203125" style="45" customWidth="1"/>
    <col min="16" max="17" width="10.25" style="45" customWidth="1"/>
    <col min="18" max="19" width="9" style="45"/>
    <col min="20" max="21" width="10" style="45" customWidth="1"/>
    <col min="22" max="16384" width="9" style="45"/>
  </cols>
  <sheetData>
    <row r="1" spans="1:22" s="270" customFormat="1" ht="25">
      <c r="A1" s="2750" t="s">
        <v>1356</v>
      </c>
      <c r="B1" s="2750"/>
      <c r="C1" s="2750"/>
      <c r="D1" s="2750"/>
      <c r="E1" s="2750"/>
      <c r="F1" s="2750"/>
      <c r="G1" s="2750"/>
      <c r="H1" s="2750"/>
      <c r="I1" s="2750"/>
      <c r="J1" s="2750"/>
      <c r="K1" s="2750"/>
      <c r="L1" s="2750"/>
      <c r="M1" s="2750"/>
      <c r="N1" s="2750"/>
      <c r="O1" s="2750"/>
      <c r="P1" s="2750"/>
      <c r="Q1" s="2750"/>
      <c r="R1" s="2750"/>
      <c r="S1" s="2750"/>
      <c r="T1" s="2750"/>
      <c r="U1" s="2750"/>
      <c r="V1" s="1059"/>
    </row>
    <row r="2" spans="1:22" s="270" customFormat="1" ht="13.5" thickBot="1">
      <c r="A2" s="22"/>
      <c r="B2" s="22"/>
      <c r="C2" s="22"/>
      <c r="D2" s="22"/>
      <c r="E2" s="22"/>
      <c r="F2" s="22"/>
      <c r="G2" s="22"/>
      <c r="H2" s="22"/>
      <c r="I2" s="22"/>
      <c r="J2" s="22"/>
      <c r="K2" s="22"/>
      <c r="L2" s="22"/>
      <c r="M2" s="22"/>
      <c r="N2" s="22"/>
      <c r="O2" s="22"/>
      <c r="P2" s="22"/>
      <c r="Q2" s="22"/>
      <c r="R2" s="22"/>
      <c r="S2" s="22"/>
      <c r="T2" s="22"/>
      <c r="U2" s="22"/>
    </row>
    <row r="3" spans="1:22" s="270" customFormat="1" ht="46.5" customHeight="1" thickTop="1" thickBot="1">
      <c r="A3" s="2730" t="s">
        <v>1357</v>
      </c>
      <c r="B3" s="2731"/>
      <c r="C3" s="2731"/>
      <c r="D3" s="2731"/>
      <c r="E3" s="2731"/>
      <c r="F3" s="2731"/>
      <c r="G3" s="2731"/>
      <c r="H3" s="2731"/>
      <c r="I3" s="2731"/>
      <c r="J3" s="2731"/>
      <c r="K3" s="2731"/>
      <c r="L3" s="2731"/>
      <c r="M3" s="2731"/>
      <c r="N3" s="2731"/>
      <c r="O3" s="2731"/>
      <c r="P3" s="2731"/>
      <c r="Q3" s="2731"/>
      <c r="R3" s="2731"/>
      <c r="S3" s="2731"/>
      <c r="T3" s="2731"/>
      <c r="U3" s="2732"/>
    </row>
    <row r="4" spans="1:22" s="270" customFormat="1" ht="13.5" thickTop="1">
      <c r="A4" s="316"/>
      <c r="B4" s="316"/>
      <c r="C4" s="316"/>
      <c r="D4" s="316"/>
    </row>
    <row r="5" spans="1:22" s="270" customFormat="1" ht="17.5">
      <c r="A5" s="2751" t="s">
        <v>1332</v>
      </c>
      <c r="B5" s="2490" t="s">
        <v>1358</v>
      </c>
      <c r="C5" s="2491"/>
      <c r="D5" s="2491"/>
      <c r="E5" s="2491"/>
      <c r="F5" s="2491"/>
      <c r="G5" s="2491"/>
      <c r="H5" s="2491"/>
      <c r="I5" s="2491"/>
      <c r="J5" s="2491"/>
      <c r="K5" s="2491"/>
      <c r="L5" s="2491"/>
      <c r="M5" s="2491"/>
      <c r="N5" s="2491"/>
      <c r="O5" s="2491"/>
      <c r="P5" s="2491"/>
      <c r="Q5" s="2491"/>
      <c r="R5" s="2491"/>
      <c r="S5" s="2491"/>
      <c r="T5" s="2491"/>
      <c r="U5" s="2492"/>
      <c r="V5" s="29"/>
    </row>
    <row r="6" spans="1:22" s="270" customFormat="1" ht="17.5">
      <c r="A6" s="2752"/>
      <c r="B6" s="2471" t="s">
        <v>1334</v>
      </c>
      <c r="C6" s="2472"/>
      <c r="D6" s="2472"/>
      <c r="E6" s="2754"/>
      <c r="F6" s="2471" t="s">
        <v>1335</v>
      </c>
      <c r="G6" s="2472"/>
      <c r="H6" s="2472"/>
      <c r="I6" s="2754"/>
      <c r="J6" s="2471" t="s">
        <v>1336</v>
      </c>
      <c r="K6" s="2472"/>
      <c r="L6" s="2472"/>
      <c r="M6" s="2754"/>
      <c r="N6" s="2471" t="s">
        <v>1337</v>
      </c>
      <c r="O6" s="2472"/>
      <c r="P6" s="2472"/>
      <c r="Q6" s="2754"/>
      <c r="R6" s="2471" t="s">
        <v>1338</v>
      </c>
      <c r="S6" s="2472"/>
      <c r="T6" s="2472"/>
      <c r="U6" s="2755"/>
      <c r="V6" s="29"/>
    </row>
    <row r="7" spans="1:22" s="270" customFormat="1" ht="27.5">
      <c r="A7" s="2753"/>
      <c r="B7" s="1031" t="s">
        <v>661</v>
      </c>
      <c r="C7" s="1032" t="s">
        <v>86</v>
      </c>
      <c r="D7" s="1032" t="s">
        <v>662</v>
      </c>
      <c r="E7" s="1033" t="s">
        <v>663</v>
      </c>
      <c r="F7" s="1031" t="s">
        <v>661</v>
      </c>
      <c r="G7" s="1032" t="s">
        <v>86</v>
      </c>
      <c r="H7" s="1032" t="s">
        <v>662</v>
      </c>
      <c r="I7" s="1033" t="s">
        <v>663</v>
      </c>
      <c r="J7" s="1031" t="s">
        <v>661</v>
      </c>
      <c r="K7" s="1032" t="s">
        <v>86</v>
      </c>
      <c r="L7" s="1032" t="s">
        <v>662</v>
      </c>
      <c r="M7" s="1033" t="s">
        <v>663</v>
      </c>
      <c r="N7" s="1031" t="s">
        <v>661</v>
      </c>
      <c r="O7" s="1032" t="s">
        <v>86</v>
      </c>
      <c r="P7" s="1032" t="s">
        <v>662</v>
      </c>
      <c r="Q7" s="1033" t="s">
        <v>663</v>
      </c>
      <c r="R7" s="1031" t="s">
        <v>661</v>
      </c>
      <c r="S7" s="1032" t="s">
        <v>86</v>
      </c>
      <c r="T7" s="1032" t="s">
        <v>662</v>
      </c>
      <c r="U7" s="1033" t="s">
        <v>663</v>
      </c>
      <c r="V7" s="49"/>
    </row>
    <row r="8" spans="1:22" s="270" customFormat="1">
      <c r="A8" s="1622" t="s">
        <v>89</v>
      </c>
      <c r="B8" s="51">
        <v>200</v>
      </c>
      <c r="C8" s="1515">
        <v>0.06</v>
      </c>
      <c r="D8" s="1515">
        <v>0.03</v>
      </c>
      <c r="E8" s="1516">
        <v>0.11799999999999999</v>
      </c>
      <c r="F8" s="458">
        <v>700</v>
      </c>
      <c r="G8" s="1515">
        <v>0.20699999999999999</v>
      </c>
      <c r="H8" s="1515">
        <v>0.14699999999999999</v>
      </c>
      <c r="I8" s="1516">
        <v>0.28299999999999997</v>
      </c>
      <c r="J8" s="458">
        <v>400</v>
      </c>
      <c r="K8" s="1515">
        <v>0.11</v>
      </c>
      <c r="L8" s="1515">
        <v>6.8000000000000005E-2</v>
      </c>
      <c r="M8" s="1516">
        <v>0.17499999999999999</v>
      </c>
      <c r="N8" s="458">
        <v>50</v>
      </c>
      <c r="O8" s="1515">
        <v>6.0000000000000001E-3</v>
      </c>
      <c r="P8" s="1515">
        <v>3.0000000000000001E-3</v>
      </c>
      <c r="Q8" s="1516">
        <v>1.4999999999999999E-2</v>
      </c>
      <c r="R8" s="458">
        <v>2000</v>
      </c>
      <c r="S8" s="1515">
        <v>0.61699999999999999</v>
      </c>
      <c r="T8" s="1515">
        <v>0.53300000000000003</v>
      </c>
      <c r="U8" s="1515">
        <v>0.69399999999999995</v>
      </c>
    </row>
    <row r="9" spans="1:22" s="270" customFormat="1">
      <c r="A9" s="1113" t="s">
        <v>85</v>
      </c>
      <c r="B9" s="56">
        <v>300</v>
      </c>
      <c r="C9" s="1517">
        <v>7.1999999999999995E-2</v>
      </c>
      <c r="D9" s="1517">
        <v>4.2000000000000003E-2</v>
      </c>
      <c r="E9" s="1518">
        <v>0.123</v>
      </c>
      <c r="F9" s="74">
        <v>1100</v>
      </c>
      <c r="G9" s="1517">
        <v>0.30499999999999999</v>
      </c>
      <c r="H9" s="1517">
        <v>0.24399999999999999</v>
      </c>
      <c r="I9" s="1518">
        <v>0.375</v>
      </c>
      <c r="J9" s="74">
        <v>500</v>
      </c>
      <c r="K9" s="1517">
        <v>0.125</v>
      </c>
      <c r="L9" s="1517">
        <v>8.4000000000000005E-2</v>
      </c>
      <c r="M9" s="1518">
        <v>0.182</v>
      </c>
      <c r="N9" s="74">
        <v>50</v>
      </c>
      <c r="O9" s="1517">
        <v>0.01</v>
      </c>
      <c r="P9" s="1517">
        <v>4.0000000000000001E-3</v>
      </c>
      <c r="Q9" s="1518">
        <v>2.4E-2</v>
      </c>
      <c r="R9" s="74">
        <v>1800</v>
      </c>
      <c r="S9" s="1517">
        <v>0.48599999999999999</v>
      </c>
      <c r="T9" s="1517">
        <v>0.41599999999999998</v>
      </c>
      <c r="U9" s="1517">
        <v>0.55800000000000005</v>
      </c>
    </row>
    <row r="10" spans="1:22" s="270" customFormat="1">
      <c r="A10" s="1107" t="s">
        <v>90</v>
      </c>
      <c r="B10" s="51">
        <v>50</v>
      </c>
      <c r="C10" s="1515">
        <v>4.7E-2</v>
      </c>
      <c r="D10" s="1515">
        <v>8.0000000000000002E-3</v>
      </c>
      <c r="E10" s="1516">
        <v>0.23200000000000001</v>
      </c>
      <c r="F10" s="458">
        <v>300</v>
      </c>
      <c r="G10" s="1515">
        <v>0.40600000000000003</v>
      </c>
      <c r="H10" s="1515">
        <v>0.245</v>
      </c>
      <c r="I10" s="1516">
        <v>0.59</v>
      </c>
      <c r="J10" s="458">
        <v>100</v>
      </c>
      <c r="K10" s="1515">
        <v>8.5999999999999993E-2</v>
      </c>
      <c r="L10" s="1515">
        <v>0.03</v>
      </c>
      <c r="M10" s="1516">
        <v>0.223</v>
      </c>
      <c r="N10" s="458">
        <v>50</v>
      </c>
      <c r="O10" s="1549" t="s">
        <v>1312</v>
      </c>
      <c r="P10" s="1549" t="s">
        <v>1312</v>
      </c>
      <c r="Q10" s="1578" t="s">
        <v>1312</v>
      </c>
      <c r="R10" s="458">
        <v>300</v>
      </c>
      <c r="S10" s="1515">
        <v>0.46</v>
      </c>
      <c r="T10" s="1515">
        <v>0.29299999999999998</v>
      </c>
      <c r="U10" s="1515">
        <v>0.63700000000000001</v>
      </c>
    </row>
    <row r="11" spans="1:22" s="270" customFormat="1">
      <c r="A11" s="1113" t="s">
        <v>91</v>
      </c>
      <c r="B11" s="56">
        <v>50</v>
      </c>
      <c r="C11" s="1517">
        <v>1.9E-2</v>
      </c>
      <c r="D11" s="1517">
        <v>5.0000000000000001E-3</v>
      </c>
      <c r="E11" s="1518">
        <v>6.9000000000000006E-2</v>
      </c>
      <c r="F11" s="74">
        <v>900</v>
      </c>
      <c r="G11" s="1517">
        <v>0.35</v>
      </c>
      <c r="H11" s="1517">
        <v>0.26800000000000002</v>
      </c>
      <c r="I11" s="1518">
        <v>0.443</v>
      </c>
      <c r="J11" s="74">
        <v>400</v>
      </c>
      <c r="K11" s="1517">
        <v>0.161</v>
      </c>
      <c r="L11" s="1517">
        <v>0.105</v>
      </c>
      <c r="M11" s="1518">
        <v>0.23899999999999999</v>
      </c>
      <c r="N11" s="74">
        <v>100</v>
      </c>
      <c r="O11" s="1517">
        <v>3.7999999999999999E-2</v>
      </c>
      <c r="P11" s="1517">
        <v>1.2999999999999999E-2</v>
      </c>
      <c r="Q11" s="1518">
        <v>0.108</v>
      </c>
      <c r="R11" s="74">
        <v>1100</v>
      </c>
      <c r="S11" s="1517">
        <v>0.43099999999999999</v>
      </c>
      <c r="T11" s="1517">
        <v>0.34300000000000003</v>
      </c>
      <c r="U11" s="1517">
        <v>0.52300000000000002</v>
      </c>
    </row>
    <row r="12" spans="1:22" s="270" customFormat="1">
      <c r="A12" s="1107" t="s">
        <v>92</v>
      </c>
      <c r="B12" s="51">
        <v>50</v>
      </c>
      <c r="C12" s="1515">
        <v>0.01</v>
      </c>
      <c r="D12" s="1515">
        <v>2E-3</v>
      </c>
      <c r="E12" s="1516">
        <v>4.2000000000000003E-2</v>
      </c>
      <c r="F12" s="458">
        <v>400</v>
      </c>
      <c r="G12" s="1515">
        <v>0.30399999999999999</v>
      </c>
      <c r="H12" s="1515">
        <v>0.19800000000000001</v>
      </c>
      <c r="I12" s="1516">
        <v>0.435</v>
      </c>
      <c r="J12" s="458">
        <v>200</v>
      </c>
      <c r="K12" s="1515">
        <v>0.104</v>
      </c>
      <c r="L12" s="1515">
        <v>0.05</v>
      </c>
      <c r="M12" s="1516">
        <v>0.20300000000000001</v>
      </c>
      <c r="N12" s="458">
        <v>50</v>
      </c>
      <c r="O12" s="1549" t="s">
        <v>1312</v>
      </c>
      <c r="P12" s="1549" t="s">
        <v>1312</v>
      </c>
      <c r="Q12" s="1578" t="s">
        <v>1312</v>
      </c>
      <c r="R12" s="458">
        <v>900</v>
      </c>
      <c r="S12" s="1515">
        <v>0.58299999999999996</v>
      </c>
      <c r="T12" s="1515">
        <v>0.45400000000000001</v>
      </c>
      <c r="U12" s="1515">
        <v>0.70099999999999996</v>
      </c>
    </row>
    <row r="13" spans="1:22" s="270" customFormat="1">
      <c r="A13" s="1113" t="s">
        <v>93</v>
      </c>
      <c r="B13" s="1171" t="s">
        <v>114</v>
      </c>
      <c r="C13" s="1171" t="s">
        <v>114</v>
      </c>
      <c r="D13" s="1171" t="s">
        <v>114</v>
      </c>
      <c r="E13" s="1136" t="s">
        <v>114</v>
      </c>
      <c r="F13" s="1171" t="s">
        <v>114</v>
      </c>
      <c r="G13" s="1171" t="s">
        <v>114</v>
      </c>
      <c r="H13" s="1171" t="s">
        <v>114</v>
      </c>
      <c r="I13" s="1136" t="s">
        <v>114</v>
      </c>
      <c r="J13" s="1171" t="s">
        <v>114</v>
      </c>
      <c r="K13" s="1171" t="s">
        <v>114</v>
      </c>
      <c r="L13" s="1171" t="s">
        <v>114</v>
      </c>
      <c r="M13" s="1136" t="s">
        <v>114</v>
      </c>
      <c r="N13" s="1171" t="s">
        <v>114</v>
      </c>
      <c r="O13" s="1171" t="s">
        <v>114</v>
      </c>
      <c r="P13" s="1171" t="s">
        <v>114</v>
      </c>
      <c r="Q13" s="1136" t="s">
        <v>114</v>
      </c>
      <c r="R13" s="1171" t="s">
        <v>114</v>
      </c>
      <c r="S13" s="1171" t="s">
        <v>114</v>
      </c>
      <c r="T13" s="1171" t="s">
        <v>114</v>
      </c>
      <c r="U13" s="1171" t="s">
        <v>114</v>
      </c>
    </row>
    <row r="14" spans="1:22" s="270" customFormat="1">
      <c r="A14" s="1107" t="s">
        <v>94</v>
      </c>
      <c r="B14" s="1170" t="s">
        <v>114</v>
      </c>
      <c r="C14" s="1170" t="s">
        <v>114</v>
      </c>
      <c r="D14" s="1170" t="s">
        <v>114</v>
      </c>
      <c r="E14" s="1134" t="s">
        <v>114</v>
      </c>
      <c r="F14" s="1170" t="s">
        <v>114</v>
      </c>
      <c r="G14" s="1170" t="s">
        <v>114</v>
      </c>
      <c r="H14" s="1170" t="s">
        <v>114</v>
      </c>
      <c r="I14" s="1134" t="s">
        <v>114</v>
      </c>
      <c r="J14" s="1170" t="s">
        <v>114</v>
      </c>
      <c r="K14" s="1170" t="s">
        <v>114</v>
      </c>
      <c r="L14" s="1170" t="s">
        <v>114</v>
      </c>
      <c r="M14" s="1134" t="s">
        <v>114</v>
      </c>
      <c r="N14" s="1170" t="s">
        <v>114</v>
      </c>
      <c r="O14" s="1170" t="s">
        <v>114</v>
      </c>
      <c r="P14" s="1170" t="s">
        <v>114</v>
      </c>
      <c r="Q14" s="1134" t="s">
        <v>114</v>
      </c>
      <c r="R14" s="1170" t="s">
        <v>114</v>
      </c>
      <c r="S14" s="1170" t="s">
        <v>114</v>
      </c>
      <c r="T14" s="1170" t="s">
        <v>114</v>
      </c>
      <c r="U14" s="1170" t="s">
        <v>114</v>
      </c>
    </row>
    <row r="15" spans="1:22" s="270" customFormat="1">
      <c r="A15" s="1113" t="s">
        <v>95</v>
      </c>
      <c r="B15" s="56">
        <v>50</v>
      </c>
      <c r="C15" s="1517">
        <v>1.2999999999999999E-2</v>
      </c>
      <c r="D15" s="1517">
        <v>2E-3</v>
      </c>
      <c r="E15" s="1518">
        <v>9.2999999999999999E-2</v>
      </c>
      <c r="F15" s="74">
        <v>200</v>
      </c>
      <c r="G15" s="1517">
        <v>0.38300000000000001</v>
      </c>
      <c r="H15" s="1517">
        <v>0.192</v>
      </c>
      <c r="I15" s="1518">
        <v>0.61699999999999999</v>
      </c>
      <c r="J15" s="74">
        <v>100</v>
      </c>
      <c r="K15" s="1517">
        <v>0.16500000000000001</v>
      </c>
      <c r="L15" s="1517">
        <v>5.0999999999999997E-2</v>
      </c>
      <c r="M15" s="1518">
        <v>0.41899999999999998</v>
      </c>
      <c r="N15" s="74">
        <v>50</v>
      </c>
      <c r="O15" s="1517" t="s">
        <v>723</v>
      </c>
      <c r="P15" s="1517" t="s">
        <v>723</v>
      </c>
      <c r="Q15" s="1518" t="s">
        <v>723</v>
      </c>
      <c r="R15" s="74">
        <v>200</v>
      </c>
      <c r="S15" s="1517">
        <v>0.439</v>
      </c>
      <c r="T15" s="1517">
        <v>0.23400000000000001</v>
      </c>
      <c r="U15" s="1517">
        <v>0.66800000000000004</v>
      </c>
    </row>
    <row r="16" spans="1:22" s="270" customFormat="1">
      <c r="A16" s="1107" t="s">
        <v>96</v>
      </c>
      <c r="B16" s="51">
        <v>200</v>
      </c>
      <c r="C16" s="1515">
        <v>0.17599999999999999</v>
      </c>
      <c r="D16" s="1515">
        <v>8.8999999999999996E-2</v>
      </c>
      <c r="E16" s="1516">
        <v>0.318</v>
      </c>
      <c r="F16" s="458">
        <v>300</v>
      </c>
      <c r="G16" s="1515">
        <v>0.316</v>
      </c>
      <c r="H16" s="1515">
        <v>0.19700000000000001</v>
      </c>
      <c r="I16" s="1516">
        <v>0.46500000000000002</v>
      </c>
      <c r="J16" s="458">
        <v>200</v>
      </c>
      <c r="K16" s="1515">
        <v>0.183</v>
      </c>
      <c r="L16" s="1515">
        <v>9.0999999999999998E-2</v>
      </c>
      <c r="M16" s="1516">
        <v>0.33100000000000002</v>
      </c>
      <c r="N16" s="458">
        <v>50</v>
      </c>
      <c r="O16" s="1515">
        <v>4.0000000000000001E-3</v>
      </c>
      <c r="P16" s="1515">
        <v>1E-3</v>
      </c>
      <c r="Q16" s="1516">
        <v>2.9000000000000001E-2</v>
      </c>
      <c r="R16" s="458">
        <v>300</v>
      </c>
      <c r="S16" s="1515">
        <v>0.32100000000000001</v>
      </c>
      <c r="T16" s="1515">
        <v>0.19900000000000001</v>
      </c>
      <c r="U16" s="1515">
        <v>0.47199999999999998</v>
      </c>
    </row>
    <row r="17" spans="1:22" s="270" customFormat="1">
      <c r="A17" s="1623" t="s">
        <v>97</v>
      </c>
      <c r="B17" s="1171" t="s">
        <v>114</v>
      </c>
      <c r="C17" s="1171" t="s">
        <v>114</v>
      </c>
      <c r="D17" s="1171" t="s">
        <v>114</v>
      </c>
      <c r="E17" s="1136" t="s">
        <v>114</v>
      </c>
      <c r="F17" s="1171" t="s">
        <v>114</v>
      </c>
      <c r="G17" s="1171" t="s">
        <v>114</v>
      </c>
      <c r="H17" s="1171" t="s">
        <v>114</v>
      </c>
      <c r="I17" s="1136" t="s">
        <v>114</v>
      </c>
      <c r="J17" s="1171" t="s">
        <v>114</v>
      </c>
      <c r="K17" s="1171" t="s">
        <v>114</v>
      </c>
      <c r="L17" s="1171" t="s">
        <v>114</v>
      </c>
      <c r="M17" s="1136" t="s">
        <v>114</v>
      </c>
      <c r="N17" s="1171" t="s">
        <v>114</v>
      </c>
      <c r="O17" s="1171" t="s">
        <v>114</v>
      </c>
      <c r="P17" s="1171" t="s">
        <v>114</v>
      </c>
      <c r="Q17" s="1136" t="s">
        <v>114</v>
      </c>
      <c r="R17" s="1171" t="s">
        <v>114</v>
      </c>
      <c r="S17" s="1171" t="s">
        <v>114</v>
      </c>
      <c r="T17" s="1171" t="s">
        <v>114</v>
      </c>
      <c r="U17" s="1171" t="s">
        <v>114</v>
      </c>
    </row>
    <row r="18" spans="1:22" s="270" customFormat="1" ht="26" customHeight="1">
      <c r="A18" s="2680" t="s">
        <v>1313</v>
      </c>
      <c r="B18" s="2681"/>
      <c r="C18" s="2681"/>
      <c r="D18" s="2681"/>
      <c r="E18" s="2681"/>
      <c r="F18" s="2681"/>
      <c r="G18" s="2681"/>
      <c r="H18" s="2681"/>
      <c r="I18" s="2681"/>
      <c r="J18" s="2681"/>
      <c r="K18" s="2681"/>
      <c r="L18" s="2681"/>
      <c r="M18" s="2681"/>
      <c r="N18" s="2681"/>
      <c r="O18" s="2681"/>
      <c r="P18" s="2681"/>
      <c r="Q18" s="2681"/>
      <c r="R18" s="2681"/>
      <c r="S18" s="2681"/>
      <c r="T18" s="2681"/>
      <c r="U18" s="2682"/>
    </row>
    <row r="19" spans="1:22" s="270" customFormat="1">
      <c r="A19" s="316"/>
      <c r="B19" s="316"/>
      <c r="C19" s="316"/>
      <c r="D19" s="316"/>
    </row>
    <row r="20" spans="1:22" s="270" customFormat="1" ht="13" customHeight="1">
      <c r="A20" s="2515" t="s">
        <v>1340</v>
      </c>
      <c r="B20" s="2515"/>
      <c r="C20" s="2515"/>
      <c r="D20" s="2515"/>
      <c r="E20" s="2515"/>
      <c r="F20" s="2515"/>
      <c r="G20" s="2515"/>
      <c r="H20" s="2515"/>
      <c r="I20" s="2515"/>
      <c r="J20" s="2515"/>
      <c r="K20" s="2515"/>
      <c r="L20" s="2515"/>
      <c r="M20" s="2515"/>
      <c r="N20" s="2515"/>
      <c r="O20" s="2515"/>
      <c r="P20" s="2515"/>
      <c r="Q20" s="2515"/>
      <c r="R20" s="2515"/>
      <c r="S20" s="2515"/>
      <c r="T20" s="2515"/>
      <c r="U20" s="2515"/>
    </row>
    <row r="23" spans="1:22" s="270" customFormat="1" ht="25">
      <c r="A23" s="2750" t="s">
        <v>1359</v>
      </c>
      <c r="B23" s="2750"/>
      <c r="C23" s="2750"/>
      <c r="D23" s="2750"/>
      <c r="E23" s="2750"/>
      <c r="F23" s="2750"/>
      <c r="G23" s="2750"/>
      <c r="H23" s="2750"/>
      <c r="I23" s="2750"/>
      <c r="J23" s="2750"/>
      <c r="K23" s="2750"/>
      <c r="L23" s="2750"/>
      <c r="M23" s="2750"/>
      <c r="N23" s="2750"/>
      <c r="O23" s="2750"/>
      <c r="P23" s="2750"/>
      <c r="Q23" s="2750"/>
      <c r="R23" s="2750"/>
      <c r="S23" s="2750"/>
      <c r="T23" s="2750"/>
      <c r="U23" s="2750"/>
      <c r="V23" s="1059"/>
    </row>
    <row r="24" spans="1:22" s="270" customFormat="1" ht="13.5" thickBot="1">
      <c r="A24" s="22"/>
      <c r="B24" s="22"/>
      <c r="C24" s="22"/>
      <c r="D24" s="22"/>
      <c r="E24" s="22"/>
      <c r="F24" s="22"/>
      <c r="G24" s="22"/>
      <c r="H24" s="22"/>
      <c r="I24" s="22"/>
      <c r="J24" s="22"/>
      <c r="K24" s="22"/>
      <c r="L24" s="22"/>
      <c r="M24" s="22"/>
      <c r="N24" s="22"/>
      <c r="O24" s="22"/>
      <c r="P24" s="22"/>
      <c r="Q24" s="22"/>
      <c r="R24" s="22"/>
      <c r="S24" s="22"/>
      <c r="T24" s="22"/>
      <c r="U24" s="22"/>
    </row>
    <row r="25" spans="1:22" s="270" customFormat="1" ht="46.5" customHeight="1" thickTop="1" thickBot="1">
      <c r="A25" s="2730" t="s">
        <v>1357</v>
      </c>
      <c r="B25" s="2731"/>
      <c r="C25" s="2731"/>
      <c r="D25" s="2731"/>
      <c r="E25" s="2731"/>
      <c r="F25" s="2731"/>
      <c r="G25" s="2731"/>
      <c r="H25" s="2731"/>
      <c r="I25" s="2731"/>
      <c r="J25" s="2731"/>
      <c r="K25" s="2731"/>
      <c r="L25" s="2731"/>
      <c r="M25" s="2731"/>
      <c r="N25" s="2731"/>
      <c r="O25" s="2731"/>
      <c r="P25" s="2731"/>
      <c r="Q25" s="2731"/>
      <c r="R25" s="2731"/>
      <c r="S25" s="2731"/>
      <c r="T25" s="2731"/>
      <c r="U25" s="2732"/>
    </row>
    <row r="26" spans="1:22" s="270" customFormat="1" ht="13.5" thickTop="1">
      <c r="A26" s="316"/>
      <c r="B26" s="316"/>
      <c r="C26" s="316"/>
      <c r="D26" s="316"/>
    </row>
    <row r="27" spans="1:22" s="270" customFormat="1" ht="17.5">
      <c r="A27" s="2751" t="s">
        <v>1332</v>
      </c>
      <c r="B27" s="2490" t="s">
        <v>1358</v>
      </c>
      <c r="C27" s="2491"/>
      <c r="D27" s="2491"/>
      <c r="E27" s="2491"/>
      <c r="F27" s="2491"/>
      <c r="G27" s="2491"/>
      <c r="H27" s="2491"/>
      <c r="I27" s="2491"/>
      <c r="J27" s="2491"/>
      <c r="K27" s="2491"/>
      <c r="L27" s="2491"/>
      <c r="M27" s="2491"/>
      <c r="N27" s="2491"/>
      <c r="O27" s="2491"/>
      <c r="P27" s="2491"/>
      <c r="Q27" s="2491"/>
      <c r="R27" s="2491"/>
      <c r="S27" s="2491"/>
      <c r="T27" s="2491"/>
      <c r="U27" s="2492"/>
      <c r="V27" s="29"/>
    </row>
    <row r="28" spans="1:22" s="270" customFormat="1" ht="17.5">
      <c r="A28" s="2752"/>
      <c r="B28" s="2471" t="s">
        <v>1334</v>
      </c>
      <c r="C28" s="2472"/>
      <c r="D28" s="2472"/>
      <c r="E28" s="2754"/>
      <c r="F28" s="2471" t="s">
        <v>1335</v>
      </c>
      <c r="G28" s="2472"/>
      <c r="H28" s="2472"/>
      <c r="I28" s="2754"/>
      <c r="J28" s="2471" t="s">
        <v>1336</v>
      </c>
      <c r="K28" s="2472"/>
      <c r="L28" s="2472"/>
      <c r="M28" s="2754"/>
      <c r="N28" s="2471" t="s">
        <v>1337</v>
      </c>
      <c r="O28" s="2472"/>
      <c r="P28" s="2472"/>
      <c r="Q28" s="2754"/>
      <c r="R28" s="2471" t="s">
        <v>1338</v>
      </c>
      <c r="S28" s="2472"/>
      <c r="T28" s="2472"/>
      <c r="U28" s="2755"/>
      <c r="V28" s="29"/>
    </row>
    <row r="29" spans="1:22" s="270" customFormat="1" ht="27.5">
      <c r="A29" s="2753"/>
      <c r="B29" s="1031" t="s">
        <v>661</v>
      </c>
      <c r="C29" s="1032" t="s">
        <v>86</v>
      </c>
      <c r="D29" s="1032" t="s">
        <v>662</v>
      </c>
      <c r="E29" s="1033" t="s">
        <v>663</v>
      </c>
      <c r="F29" s="1031" t="s">
        <v>661</v>
      </c>
      <c r="G29" s="1032" t="s">
        <v>86</v>
      </c>
      <c r="H29" s="1032" t="s">
        <v>662</v>
      </c>
      <c r="I29" s="1033" t="s">
        <v>663</v>
      </c>
      <c r="J29" s="1031" t="s">
        <v>661</v>
      </c>
      <c r="K29" s="1032" t="s">
        <v>86</v>
      </c>
      <c r="L29" s="1032" t="s">
        <v>662</v>
      </c>
      <c r="M29" s="1033" t="s">
        <v>663</v>
      </c>
      <c r="N29" s="1031" t="s">
        <v>661</v>
      </c>
      <c r="O29" s="1032" t="s">
        <v>86</v>
      </c>
      <c r="P29" s="1032" t="s">
        <v>662</v>
      </c>
      <c r="Q29" s="1033" t="s">
        <v>663</v>
      </c>
      <c r="R29" s="1031" t="s">
        <v>661</v>
      </c>
      <c r="S29" s="1032" t="s">
        <v>86</v>
      </c>
      <c r="T29" s="1032" t="s">
        <v>662</v>
      </c>
      <c r="U29" s="1033" t="s">
        <v>663</v>
      </c>
      <c r="V29" s="49"/>
    </row>
    <row r="30" spans="1:22" s="270" customFormat="1">
      <c r="A30" s="1622" t="s">
        <v>89</v>
      </c>
      <c r="B30" s="1043">
        <v>100</v>
      </c>
      <c r="C30" s="1035">
        <v>2.8000000000000001E-2</v>
      </c>
      <c r="D30" s="1035">
        <v>0.01</v>
      </c>
      <c r="E30" s="341">
        <v>7.6999999999999999E-2</v>
      </c>
      <c r="F30" s="366">
        <v>700</v>
      </c>
      <c r="G30" s="1035">
        <v>0.19</v>
      </c>
      <c r="H30" s="1035">
        <v>0.13500000000000001</v>
      </c>
      <c r="I30" s="341">
        <v>0.26100000000000001</v>
      </c>
      <c r="J30" s="366">
        <v>300</v>
      </c>
      <c r="K30" s="1035">
        <v>7.4999999999999997E-2</v>
      </c>
      <c r="L30" s="1035">
        <v>4.1000000000000002E-2</v>
      </c>
      <c r="M30" s="341">
        <v>0.13300000000000001</v>
      </c>
      <c r="N30" s="366">
        <v>100</v>
      </c>
      <c r="O30" s="1035">
        <v>1.6E-2</v>
      </c>
      <c r="P30" s="1035">
        <v>6.0000000000000001E-3</v>
      </c>
      <c r="Q30" s="341">
        <v>4.3999999999999997E-2</v>
      </c>
      <c r="R30" s="366">
        <v>2600</v>
      </c>
      <c r="S30" s="1035">
        <v>0.69099999999999995</v>
      </c>
      <c r="T30" s="1035">
        <v>0.61299999999999999</v>
      </c>
      <c r="U30" s="1035">
        <v>0.76</v>
      </c>
    </row>
    <row r="31" spans="1:22" s="270" customFormat="1">
      <c r="A31" s="1113" t="s">
        <v>85</v>
      </c>
      <c r="B31" s="1045">
        <v>200</v>
      </c>
      <c r="C31" s="1037">
        <v>5.1999999999999998E-2</v>
      </c>
      <c r="D31" s="1037">
        <v>2.8000000000000001E-2</v>
      </c>
      <c r="E31" s="343">
        <v>9.7000000000000003E-2</v>
      </c>
      <c r="F31" s="374">
        <v>700</v>
      </c>
      <c r="G31" s="1037">
        <v>0.20399999999999999</v>
      </c>
      <c r="H31" s="1037">
        <v>0.151</v>
      </c>
      <c r="I31" s="343">
        <v>0.26900000000000002</v>
      </c>
      <c r="J31" s="374">
        <v>600</v>
      </c>
      <c r="K31" s="1037">
        <v>0.16400000000000001</v>
      </c>
      <c r="L31" s="1037">
        <v>0.113</v>
      </c>
      <c r="M31" s="343">
        <v>0.23100000000000001</v>
      </c>
      <c r="N31" s="374">
        <v>100</v>
      </c>
      <c r="O31" s="1037">
        <v>2.4E-2</v>
      </c>
      <c r="P31" s="1037">
        <v>8.0000000000000002E-3</v>
      </c>
      <c r="Q31" s="343">
        <v>7.1999999999999995E-2</v>
      </c>
      <c r="R31" s="374">
        <v>2000</v>
      </c>
      <c r="S31" s="1037">
        <v>0.55600000000000005</v>
      </c>
      <c r="T31" s="1037">
        <v>0.48</v>
      </c>
      <c r="U31" s="1037">
        <v>0.63</v>
      </c>
    </row>
    <row r="32" spans="1:22" s="270" customFormat="1">
      <c r="A32" s="1107" t="s">
        <v>90</v>
      </c>
      <c r="B32" s="1043">
        <v>50</v>
      </c>
      <c r="C32" s="1549" t="s">
        <v>1312</v>
      </c>
      <c r="D32" s="1549" t="s">
        <v>1312</v>
      </c>
      <c r="E32" s="1578" t="s">
        <v>1312</v>
      </c>
      <c r="F32" s="366">
        <v>300</v>
      </c>
      <c r="G32" s="1035">
        <v>0.39100000000000001</v>
      </c>
      <c r="H32" s="1035">
        <v>0.23799999999999999</v>
      </c>
      <c r="I32" s="341">
        <v>0.56999999999999995</v>
      </c>
      <c r="J32" s="366">
        <v>100</v>
      </c>
      <c r="K32" s="1035">
        <v>0.127</v>
      </c>
      <c r="L32" s="1035">
        <v>4.8000000000000001E-2</v>
      </c>
      <c r="M32" s="341">
        <v>0.29799999999999999</v>
      </c>
      <c r="N32" s="366">
        <v>50</v>
      </c>
      <c r="O32" s="1549" t="s">
        <v>1312</v>
      </c>
      <c r="P32" s="1549" t="s">
        <v>1312</v>
      </c>
      <c r="Q32" s="1578" t="s">
        <v>1312</v>
      </c>
      <c r="R32" s="366">
        <v>400</v>
      </c>
      <c r="S32" s="1035">
        <v>0.48099999999999998</v>
      </c>
      <c r="T32" s="1035">
        <v>0.315</v>
      </c>
      <c r="U32" s="1035">
        <v>0.65200000000000002</v>
      </c>
    </row>
    <row r="33" spans="1:21" s="270" customFormat="1">
      <c r="A33" s="1113" t="s">
        <v>91</v>
      </c>
      <c r="B33" s="1045">
        <v>100</v>
      </c>
      <c r="C33" s="1037">
        <v>5.2999999999999999E-2</v>
      </c>
      <c r="D33" s="1037">
        <v>2.4E-2</v>
      </c>
      <c r="E33" s="343">
        <v>0.113</v>
      </c>
      <c r="F33" s="374">
        <v>800</v>
      </c>
      <c r="G33" s="1037">
        <v>0.33700000000000002</v>
      </c>
      <c r="H33" s="1037">
        <v>0.25800000000000001</v>
      </c>
      <c r="I33" s="343">
        <v>0.42699999999999999</v>
      </c>
      <c r="J33" s="374">
        <v>400</v>
      </c>
      <c r="K33" s="1037">
        <v>0.186</v>
      </c>
      <c r="L33" s="1037">
        <v>0.123</v>
      </c>
      <c r="M33" s="343">
        <v>0.26900000000000002</v>
      </c>
      <c r="N33" s="374">
        <v>50</v>
      </c>
      <c r="O33" s="1037">
        <v>6.0000000000000001E-3</v>
      </c>
      <c r="P33" s="1037">
        <v>2E-3</v>
      </c>
      <c r="Q33" s="343">
        <v>1.4999999999999999E-2</v>
      </c>
      <c r="R33" s="374">
        <v>1000</v>
      </c>
      <c r="S33" s="1037">
        <v>0.41899999999999998</v>
      </c>
      <c r="T33" s="1037">
        <v>0.33300000000000002</v>
      </c>
      <c r="U33" s="1037">
        <v>0.51100000000000001</v>
      </c>
    </row>
    <row r="34" spans="1:21" s="270" customFormat="1">
      <c r="A34" s="1107" t="s">
        <v>92</v>
      </c>
      <c r="B34" s="1043">
        <v>50</v>
      </c>
      <c r="C34" s="1035">
        <v>2.3E-2</v>
      </c>
      <c r="D34" s="1035">
        <v>8.0000000000000002E-3</v>
      </c>
      <c r="E34" s="341">
        <v>6.0999999999999999E-2</v>
      </c>
      <c r="F34" s="366">
        <v>300</v>
      </c>
      <c r="G34" s="1035">
        <v>0.29099999999999998</v>
      </c>
      <c r="H34" s="1035">
        <v>0.18099999999999999</v>
      </c>
      <c r="I34" s="341">
        <v>0.433</v>
      </c>
      <c r="J34" s="366">
        <v>200</v>
      </c>
      <c r="K34" s="1035">
        <v>0.128</v>
      </c>
      <c r="L34" s="1035">
        <v>5.8999999999999997E-2</v>
      </c>
      <c r="M34" s="341">
        <v>0.25700000000000001</v>
      </c>
      <c r="N34" s="366">
        <v>50</v>
      </c>
      <c r="O34" s="1549" t="s">
        <v>1312</v>
      </c>
      <c r="P34" s="1549" t="s">
        <v>1312</v>
      </c>
      <c r="Q34" s="1578" t="s">
        <v>1312</v>
      </c>
      <c r="R34" s="366">
        <v>700</v>
      </c>
      <c r="S34" s="1035">
        <v>0.55800000000000005</v>
      </c>
      <c r="T34" s="1035">
        <v>0.41799999999999998</v>
      </c>
      <c r="U34" s="1035">
        <v>0.69</v>
      </c>
    </row>
    <row r="35" spans="1:21" s="270" customFormat="1">
      <c r="A35" s="1113" t="s">
        <v>93</v>
      </c>
      <c r="B35" s="1045">
        <v>50</v>
      </c>
      <c r="C35" s="1547" t="s">
        <v>1312</v>
      </c>
      <c r="D35" s="1547" t="s">
        <v>1312</v>
      </c>
      <c r="E35" s="1579" t="s">
        <v>1312</v>
      </c>
      <c r="F35" s="374">
        <v>100</v>
      </c>
      <c r="G35" s="1037">
        <v>0.22800000000000001</v>
      </c>
      <c r="H35" s="1037">
        <v>0.10199999999999999</v>
      </c>
      <c r="I35" s="343">
        <v>0.436</v>
      </c>
      <c r="J35" s="374">
        <v>100</v>
      </c>
      <c r="K35" s="1037">
        <v>0.19600000000000001</v>
      </c>
      <c r="L35" s="1037">
        <v>7.0999999999999994E-2</v>
      </c>
      <c r="M35" s="343">
        <v>0.436</v>
      </c>
      <c r="N35" s="374">
        <v>50</v>
      </c>
      <c r="O35" s="1037">
        <v>0.06</v>
      </c>
      <c r="P35" s="1037">
        <v>1.2999999999999999E-2</v>
      </c>
      <c r="Q35" s="343">
        <v>0.23799999999999999</v>
      </c>
      <c r="R35" s="374">
        <v>300</v>
      </c>
      <c r="S35" s="1037">
        <v>0.51600000000000001</v>
      </c>
      <c r="T35" s="1037">
        <v>0.314</v>
      </c>
      <c r="U35" s="1037">
        <v>0.71299999999999997</v>
      </c>
    </row>
    <row r="36" spans="1:21" s="270" customFormat="1">
      <c r="A36" s="1107" t="s">
        <v>94</v>
      </c>
      <c r="B36" s="1170" t="s">
        <v>114</v>
      </c>
      <c r="C36" s="1170" t="s">
        <v>114</v>
      </c>
      <c r="D36" s="1170" t="s">
        <v>114</v>
      </c>
      <c r="E36" s="1134" t="s">
        <v>114</v>
      </c>
      <c r="F36" s="1133" t="s">
        <v>114</v>
      </c>
      <c r="G36" s="1170" t="s">
        <v>114</v>
      </c>
      <c r="H36" s="1170" t="s">
        <v>114</v>
      </c>
      <c r="I36" s="1134" t="s">
        <v>114</v>
      </c>
      <c r="J36" s="1133" t="s">
        <v>114</v>
      </c>
      <c r="K36" s="1170" t="s">
        <v>114</v>
      </c>
      <c r="L36" s="1170" t="s">
        <v>114</v>
      </c>
      <c r="M36" s="1134" t="s">
        <v>114</v>
      </c>
      <c r="N36" s="1133" t="s">
        <v>114</v>
      </c>
      <c r="O36" s="1170" t="s">
        <v>114</v>
      </c>
      <c r="P36" s="1170" t="s">
        <v>114</v>
      </c>
      <c r="Q36" s="1134" t="s">
        <v>114</v>
      </c>
      <c r="R36" s="1133" t="s">
        <v>114</v>
      </c>
      <c r="S36" s="1170" t="s">
        <v>114</v>
      </c>
      <c r="T36" s="1170" t="s">
        <v>114</v>
      </c>
      <c r="U36" s="1170" t="s">
        <v>114</v>
      </c>
    </row>
    <row r="37" spans="1:21" s="270" customFormat="1">
      <c r="A37" s="1113" t="s">
        <v>95</v>
      </c>
      <c r="B37" s="1171" t="s">
        <v>114</v>
      </c>
      <c r="C37" s="1171" t="s">
        <v>114</v>
      </c>
      <c r="D37" s="1171" t="s">
        <v>114</v>
      </c>
      <c r="E37" s="1136" t="s">
        <v>114</v>
      </c>
      <c r="F37" s="1135" t="s">
        <v>114</v>
      </c>
      <c r="G37" s="1171" t="s">
        <v>114</v>
      </c>
      <c r="H37" s="1171" t="s">
        <v>114</v>
      </c>
      <c r="I37" s="1136" t="s">
        <v>114</v>
      </c>
      <c r="J37" s="1135" t="s">
        <v>114</v>
      </c>
      <c r="K37" s="1171" t="s">
        <v>114</v>
      </c>
      <c r="L37" s="1171" t="s">
        <v>114</v>
      </c>
      <c r="M37" s="1136" t="s">
        <v>114</v>
      </c>
      <c r="N37" s="1135" t="s">
        <v>114</v>
      </c>
      <c r="O37" s="1171" t="s">
        <v>114</v>
      </c>
      <c r="P37" s="1171" t="s">
        <v>114</v>
      </c>
      <c r="Q37" s="1136" t="s">
        <v>114</v>
      </c>
      <c r="R37" s="1135" t="s">
        <v>114</v>
      </c>
      <c r="S37" s="1171" t="s">
        <v>114</v>
      </c>
      <c r="T37" s="1171" t="s">
        <v>114</v>
      </c>
      <c r="U37" s="1171" t="s">
        <v>114</v>
      </c>
    </row>
    <row r="38" spans="1:21" s="270" customFormat="1">
      <c r="A38" s="1107" t="s">
        <v>96</v>
      </c>
      <c r="B38" s="1043">
        <v>100</v>
      </c>
      <c r="C38" s="1035">
        <v>5.5E-2</v>
      </c>
      <c r="D38" s="1035">
        <v>2.5999999999999999E-2</v>
      </c>
      <c r="E38" s="341">
        <v>0.113</v>
      </c>
      <c r="F38" s="366">
        <v>300</v>
      </c>
      <c r="G38" s="1035">
        <v>0.29499999999999998</v>
      </c>
      <c r="H38" s="1035">
        <v>0.17199999999999999</v>
      </c>
      <c r="I38" s="341">
        <v>0.45500000000000002</v>
      </c>
      <c r="J38" s="366">
        <v>200</v>
      </c>
      <c r="K38" s="1035">
        <v>0.19</v>
      </c>
      <c r="L38" s="1035">
        <v>9.1999999999999998E-2</v>
      </c>
      <c r="M38" s="341">
        <v>0.34899999999999998</v>
      </c>
      <c r="N38" s="366">
        <v>100</v>
      </c>
      <c r="O38" s="1035">
        <v>6.0999999999999999E-2</v>
      </c>
      <c r="P38" s="1035">
        <v>1.4999999999999999E-2</v>
      </c>
      <c r="Q38" s="341">
        <v>0.216</v>
      </c>
      <c r="R38" s="366">
        <v>400</v>
      </c>
      <c r="S38" s="1035">
        <v>0.4</v>
      </c>
      <c r="T38" s="1035">
        <v>0.26</v>
      </c>
      <c r="U38" s="1035">
        <v>0.55900000000000005</v>
      </c>
    </row>
    <row r="39" spans="1:21" s="270" customFormat="1">
      <c r="A39" s="1623" t="s">
        <v>97</v>
      </c>
      <c r="B39" s="1171" t="s">
        <v>114</v>
      </c>
      <c r="C39" s="1171" t="s">
        <v>114</v>
      </c>
      <c r="D39" s="1171" t="s">
        <v>114</v>
      </c>
      <c r="E39" s="1136" t="s">
        <v>114</v>
      </c>
      <c r="F39" s="1135" t="s">
        <v>114</v>
      </c>
      <c r="G39" s="1171" t="s">
        <v>114</v>
      </c>
      <c r="H39" s="1171" t="s">
        <v>114</v>
      </c>
      <c r="I39" s="1136" t="s">
        <v>114</v>
      </c>
      <c r="J39" s="1135" t="s">
        <v>114</v>
      </c>
      <c r="K39" s="1171" t="s">
        <v>114</v>
      </c>
      <c r="L39" s="1171" t="s">
        <v>114</v>
      </c>
      <c r="M39" s="1136" t="s">
        <v>114</v>
      </c>
      <c r="N39" s="1135" t="s">
        <v>114</v>
      </c>
      <c r="O39" s="1171" t="s">
        <v>114</v>
      </c>
      <c r="P39" s="1171" t="s">
        <v>114</v>
      </c>
      <c r="Q39" s="1136" t="s">
        <v>114</v>
      </c>
      <c r="R39" s="1135" t="s">
        <v>114</v>
      </c>
      <c r="S39" s="1171" t="s">
        <v>114</v>
      </c>
      <c r="T39" s="1171" t="s">
        <v>114</v>
      </c>
      <c r="U39" s="1171" t="s">
        <v>114</v>
      </c>
    </row>
    <row r="40" spans="1:21" s="270" customFormat="1" ht="26" customHeight="1">
      <c r="A40" s="2680" t="s">
        <v>1313</v>
      </c>
      <c r="B40" s="2681"/>
      <c r="C40" s="2681"/>
      <c r="D40" s="2681"/>
      <c r="E40" s="2681"/>
      <c r="F40" s="2681"/>
      <c r="G40" s="2681"/>
      <c r="H40" s="2681"/>
      <c r="I40" s="2681"/>
      <c r="J40" s="2681"/>
      <c r="K40" s="2681"/>
      <c r="L40" s="2681"/>
      <c r="M40" s="2681"/>
      <c r="N40" s="2681"/>
      <c r="O40" s="2681"/>
      <c r="P40" s="2681"/>
      <c r="Q40" s="2681"/>
      <c r="R40" s="2681"/>
      <c r="S40" s="2681"/>
      <c r="T40" s="2681"/>
      <c r="U40" s="2682"/>
    </row>
    <row r="41" spans="1:21" s="270" customFormat="1">
      <c r="A41" s="316"/>
      <c r="B41" s="316"/>
      <c r="C41" s="316"/>
      <c r="D41" s="316"/>
    </row>
    <row r="42" spans="1:21" s="270" customFormat="1" ht="13" customHeight="1">
      <c r="A42" s="2515" t="s">
        <v>1340</v>
      </c>
      <c r="B42" s="2515"/>
      <c r="C42" s="2515"/>
      <c r="D42" s="2515"/>
      <c r="E42" s="2515"/>
      <c r="F42" s="2515"/>
      <c r="G42" s="2515"/>
      <c r="H42" s="2515"/>
      <c r="I42" s="2515"/>
      <c r="J42" s="2515"/>
      <c r="K42" s="2515"/>
      <c r="L42" s="2515"/>
      <c r="M42" s="2515"/>
      <c r="N42" s="2515"/>
      <c r="O42" s="2515"/>
      <c r="P42" s="2515"/>
      <c r="Q42" s="2515"/>
      <c r="R42" s="2515"/>
      <c r="S42" s="2515"/>
      <c r="T42" s="2515"/>
      <c r="U42" s="2515"/>
    </row>
    <row r="45" spans="1:21" s="270" customFormat="1" ht="13" customHeight="1">
      <c r="A45" s="2515" t="s">
        <v>1360</v>
      </c>
      <c r="B45" s="2515"/>
      <c r="C45" s="2515"/>
      <c r="D45" s="2515"/>
      <c r="E45" s="2515"/>
      <c r="F45" s="2515"/>
      <c r="G45" s="2515"/>
      <c r="H45" s="2515"/>
      <c r="I45" s="2515"/>
      <c r="J45" s="2515"/>
      <c r="K45" s="2515"/>
      <c r="L45" s="2515"/>
      <c r="M45" s="2515"/>
      <c r="N45" s="2515"/>
      <c r="O45" s="2515"/>
      <c r="P45" s="2515"/>
      <c r="Q45" s="2515"/>
      <c r="R45" s="2515"/>
      <c r="S45" s="2515"/>
      <c r="T45" s="2515"/>
      <c r="U45" s="2515"/>
    </row>
    <row r="46" spans="1:21" s="270" customFormat="1" ht="13.5" thickBot="1">
      <c r="A46" s="22"/>
      <c r="B46" s="22"/>
      <c r="C46" s="22"/>
      <c r="D46" s="22"/>
      <c r="E46" s="22"/>
      <c r="F46" s="22"/>
      <c r="G46" s="22"/>
      <c r="H46" s="22"/>
      <c r="I46" s="22"/>
      <c r="J46" s="22"/>
      <c r="K46" s="22"/>
      <c r="L46" s="22"/>
      <c r="M46" s="22"/>
      <c r="N46" s="22"/>
      <c r="O46" s="22"/>
      <c r="P46" s="22"/>
      <c r="Q46" s="22"/>
      <c r="R46" s="22"/>
      <c r="S46" s="22"/>
      <c r="T46" s="22"/>
      <c r="U46" s="22"/>
    </row>
    <row r="47" spans="1:21" s="270" customFormat="1" ht="46.5" customHeight="1" thickTop="1" thickBot="1">
      <c r="A47" s="2741" t="s">
        <v>1357</v>
      </c>
      <c r="B47" s="2742"/>
      <c r="C47" s="2742"/>
      <c r="D47" s="2742"/>
      <c r="E47" s="2742"/>
      <c r="F47" s="2742"/>
      <c r="G47" s="2742"/>
      <c r="H47" s="2742"/>
      <c r="I47" s="2742"/>
      <c r="J47" s="2742"/>
      <c r="K47" s="2742"/>
      <c r="L47" s="2742"/>
      <c r="M47" s="2742"/>
      <c r="N47" s="2742"/>
      <c r="O47" s="2742"/>
      <c r="P47" s="2742"/>
      <c r="Q47" s="2742"/>
      <c r="R47" s="2742"/>
      <c r="S47" s="2742"/>
      <c r="T47" s="2742"/>
      <c r="U47" s="2743"/>
    </row>
    <row r="48" spans="1:21" s="270" customFormat="1" ht="13.5" thickTop="1">
      <c r="A48" s="316"/>
      <c r="B48" s="316"/>
      <c r="C48" s="316"/>
      <c r="D48" s="316"/>
    </row>
    <row r="49" spans="1:22" s="270" customFormat="1" ht="18" customHeight="1">
      <c r="A49" s="2756" t="s">
        <v>252</v>
      </c>
      <c r="B49" s="2490" t="s">
        <v>1358</v>
      </c>
      <c r="C49" s="2491"/>
      <c r="D49" s="2491"/>
      <c r="E49" s="2491"/>
      <c r="F49" s="2491"/>
      <c r="G49" s="2491"/>
      <c r="H49" s="2491"/>
      <c r="I49" s="2491"/>
      <c r="J49" s="2491"/>
      <c r="K49" s="2491"/>
      <c r="L49" s="2491"/>
      <c r="M49" s="2491"/>
      <c r="N49" s="2491"/>
      <c r="O49" s="2491"/>
      <c r="P49" s="2491"/>
      <c r="Q49" s="2491"/>
      <c r="R49" s="2491"/>
      <c r="S49" s="2491"/>
      <c r="T49" s="2491"/>
      <c r="U49" s="2492"/>
      <c r="V49" s="29"/>
    </row>
    <row r="50" spans="1:22" s="270" customFormat="1" ht="18" customHeight="1">
      <c r="A50" s="2757"/>
      <c r="B50" s="2471" t="s">
        <v>1334</v>
      </c>
      <c r="C50" s="2472"/>
      <c r="D50" s="2472"/>
      <c r="E50" s="2754"/>
      <c r="F50" s="2471" t="s">
        <v>1335</v>
      </c>
      <c r="G50" s="2472"/>
      <c r="H50" s="2472"/>
      <c r="I50" s="2754"/>
      <c r="J50" s="2471" t="s">
        <v>1336</v>
      </c>
      <c r="K50" s="2472"/>
      <c r="L50" s="2472"/>
      <c r="M50" s="2754"/>
      <c r="N50" s="2471" t="s">
        <v>1337</v>
      </c>
      <c r="O50" s="2472"/>
      <c r="P50" s="2472"/>
      <c r="Q50" s="2754"/>
      <c r="R50" s="2471" t="s">
        <v>1338</v>
      </c>
      <c r="S50" s="2472"/>
      <c r="T50" s="2472"/>
      <c r="U50" s="2755"/>
      <c r="V50" s="29"/>
    </row>
    <row r="51" spans="1:22" s="270" customFormat="1" ht="27.5">
      <c r="A51" s="2758"/>
      <c r="B51" s="1031" t="s">
        <v>661</v>
      </c>
      <c r="C51" s="1032" t="s">
        <v>86</v>
      </c>
      <c r="D51" s="1032" t="s">
        <v>662</v>
      </c>
      <c r="E51" s="1033" t="s">
        <v>663</v>
      </c>
      <c r="F51" s="1031" t="s">
        <v>661</v>
      </c>
      <c r="G51" s="1032" t="s">
        <v>86</v>
      </c>
      <c r="H51" s="1032" t="s">
        <v>662</v>
      </c>
      <c r="I51" s="1033" t="s">
        <v>663</v>
      </c>
      <c r="J51" s="1031" t="s">
        <v>661</v>
      </c>
      <c r="K51" s="1032" t="s">
        <v>86</v>
      </c>
      <c r="L51" s="1032" t="s">
        <v>662</v>
      </c>
      <c r="M51" s="1033" t="s">
        <v>663</v>
      </c>
      <c r="N51" s="1031" t="s">
        <v>661</v>
      </c>
      <c r="O51" s="1032" t="s">
        <v>86</v>
      </c>
      <c r="P51" s="1032" t="s">
        <v>662</v>
      </c>
      <c r="Q51" s="1033" t="s">
        <v>663</v>
      </c>
      <c r="R51" s="1031" t="s">
        <v>661</v>
      </c>
      <c r="S51" s="1032" t="s">
        <v>86</v>
      </c>
      <c r="T51" s="1032" t="s">
        <v>662</v>
      </c>
      <c r="U51" s="1033" t="s">
        <v>663</v>
      </c>
      <c r="V51" s="49"/>
    </row>
    <row r="52" spans="1:22" s="270" customFormat="1">
      <c r="A52" s="1586" t="s">
        <v>89</v>
      </c>
      <c r="B52" s="1043">
        <v>50</v>
      </c>
      <c r="C52" s="1035">
        <v>5.0000000000000001E-3</v>
      </c>
      <c r="D52" s="1035">
        <v>1E-3</v>
      </c>
      <c r="E52" s="341">
        <v>2.1000000000000001E-2</v>
      </c>
      <c r="F52" s="366">
        <v>600</v>
      </c>
      <c r="G52" s="1035">
        <v>0.16800000000000001</v>
      </c>
      <c r="H52" s="1035">
        <v>9.7000000000000003E-2</v>
      </c>
      <c r="I52" s="341">
        <v>0.27500000000000002</v>
      </c>
      <c r="J52" s="366">
        <v>500</v>
      </c>
      <c r="K52" s="1035">
        <v>0.13900000000000001</v>
      </c>
      <c r="L52" s="1035">
        <v>6.9000000000000006E-2</v>
      </c>
      <c r="M52" s="341">
        <v>0.26</v>
      </c>
      <c r="N52" s="366">
        <v>300</v>
      </c>
      <c r="O52" s="1035">
        <v>7.4999999999999997E-2</v>
      </c>
      <c r="P52" s="1035">
        <v>2.5999999999999999E-2</v>
      </c>
      <c r="Q52" s="341">
        <v>0.19700000000000001</v>
      </c>
      <c r="R52" s="366">
        <v>2300</v>
      </c>
      <c r="S52" s="1035">
        <v>0.61299999999999999</v>
      </c>
      <c r="T52" s="1035">
        <v>0.48699999999999999</v>
      </c>
      <c r="U52" s="1035">
        <v>0.72499999999999998</v>
      </c>
    </row>
    <row r="53" spans="1:22" s="270" customFormat="1">
      <c r="A53" s="1591" t="s">
        <v>85</v>
      </c>
      <c r="B53" s="1045">
        <v>600</v>
      </c>
      <c r="C53" s="1037">
        <v>0.121</v>
      </c>
      <c r="D53" s="1037">
        <v>6.7000000000000004E-2</v>
      </c>
      <c r="E53" s="343">
        <v>0.21099999999999999</v>
      </c>
      <c r="F53" s="374">
        <v>1000</v>
      </c>
      <c r="G53" s="1037">
        <v>0.20300000000000001</v>
      </c>
      <c r="H53" s="1037">
        <v>0.13200000000000001</v>
      </c>
      <c r="I53" s="343">
        <v>0.3</v>
      </c>
      <c r="J53" s="374">
        <v>500</v>
      </c>
      <c r="K53" s="1037">
        <v>0.113</v>
      </c>
      <c r="L53" s="1037">
        <v>6.5000000000000002E-2</v>
      </c>
      <c r="M53" s="343">
        <v>0.191</v>
      </c>
      <c r="N53" s="374">
        <v>100</v>
      </c>
      <c r="O53" s="1037">
        <v>1.6E-2</v>
      </c>
      <c r="P53" s="1037">
        <v>4.0000000000000001E-3</v>
      </c>
      <c r="Q53" s="343">
        <v>5.7000000000000002E-2</v>
      </c>
      <c r="R53" s="374">
        <v>2600</v>
      </c>
      <c r="S53" s="1037">
        <v>0.54700000000000004</v>
      </c>
      <c r="T53" s="1037">
        <v>0.442</v>
      </c>
      <c r="U53" s="1037">
        <v>0.64800000000000002</v>
      </c>
    </row>
    <row r="54" spans="1:22" s="270" customFormat="1">
      <c r="A54" s="1595" t="s">
        <v>90</v>
      </c>
      <c r="B54" s="1170" t="s">
        <v>114</v>
      </c>
      <c r="C54" s="1170" t="s">
        <v>114</v>
      </c>
      <c r="D54" s="1170" t="s">
        <v>114</v>
      </c>
      <c r="E54" s="1134" t="s">
        <v>114</v>
      </c>
      <c r="F54" s="1133" t="s">
        <v>114</v>
      </c>
      <c r="G54" s="1170" t="s">
        <v>114</v>
      </c>
      <c r="H54" s="1170" t="s">
        <v>114</v>
      </c>
      <c r="I54" s="1134" t="s">
        <v>114</v>
      </c>
      <c r="J54" s="1133" t="s">
        <v>114</v>
      </c>
      <c r="K54" s="1170" t="s">
        <v>114</v>
      </c>
      <c r="L54" s="1170" t="s">
        <v>114</v>
      </c>
      <c r="M54" s="1134" t="s">
        <v>114</v>
      </c>
      <c r="N54" s="1133" t="s">
        <v>114</v>
      </c>
      <c r="O54" s="1170" t="s">
        <v>114</v>
      </c>
      <c r="P54" s="1170" t="s">
        <v>114</v>
      </c>
      <c r="Q54" s="1134" t="s">
        <v>114</v>
      </c>
      <c r="R54" s="1133" t="s">
        <v>114</v>
      </c>
      <c r="S54" s="1170" t="s">
        <v>114</v>
      </c>
      <c r="T54" s="1170" t="s">
        <v>114</v>
      </c>
      <c r="U54" s="1170" t="s">
        <v>114</v>
      </c>
    </row>
    <row r="55" spans="1:22" s="270" customFormat="1">
      <c r="A55" s="1591" t="s">
        <v>91</v>
      </c>
      <c r="B55" s="1045">
        <v>200</v>
      </c>
      <c r="C55" s="1037">
        <v>5.1999999999999998E-2</v>
      </c>
      <c r="D55" s="1037">
        <v>1.2999999999999999E-2</v>
      </c>
      <c r="E55" s="343">
        <v>0.187</v>
      </c>
      <c r="F55" s="374">
        <v>1000</v>
      </c>
      <c r="G55" s="1037">
        <v>0.318</v>
      </c>
      <c r="H55" s="1037">
        <v>0.20699999999999999</v>
      </c>
      <c r="I55" s="343">
        <v>0.45500000000000002</v>
      </c>
      <c r="J55" s="374">
        <v>400</v>
      </c>
      <c r="K55" s="1037">
        <v>0.11600000000000001</v>
      </c>
      <c r="L55" s="1037">
        <v>5.5E-2</v>
      </c>
      <c r="M55" s="343">
        <v>0.22700000000000001</v>
      </c>
      <c r="N55" s="374">
        <v>50</v>
      </c>
      <c r="O55" s="1547" t="s">
        <v>1312</v>
      </c>
      <c r="P55" s="1547" t="s">
        <v>1312</v>
      </c>
      <c r="Q55" s="1579" t="s">
        <v>1312</v>
      </c>
      <c r="R55" s="374">
        <v>1600</v>
      </c>
      <c r="S55" s="1037">
        <v>0.51400000000000001</v>
      </c>
      <c r="T55" s="1037">
        <v>0.379</v>
      </c>
      <c r="U55" s="1037">
        <v>0.64700000000000002</v>
      </c>
    </row>
    <row r="56" spans="1:22" s="270" customFormat="1">
      <c r="A56" s="1595" t="s">
        <v>92</v>
      </c>
      <c r="B56" s="1043">
        <v>50</v>
      </c>
      <c r="C56" s="1549" t="s">
        <v>1312</v>
      </c>
      <c r="D56" s="1549" t="s">
        <v>1312</v>
      </c>
      <c r="E56" s="1578" t="s">
        <v>1312</v>
      </c>
      <c r="F56" s="366">
        <v>500</v>
      </c>
      <c r="G56" s="1035">
        <v>0.375</v>
      </c>
      <c r="H56" s="1035">
        <v>0.20599999999999999</v>
      </c>
      <c r="I56" s="341">
        <v>0.58199999999999996</v>
      </c>
      <c r="J56" s="366">
        <v>100</v>
      </c>
      <c r="K56" s="1035">
        <v>0.10199999999999999</v>
      </c>
      <c r="L56" s="1035">
        <v>2.9000000000000001E-2</v>
      </c>
      <c r="M56" s="341">
        <v>0.30299999999999999</v>
      </c>
      <c r="N56" s="366">
        <v>50</v>
      </c>
      <c r="O56" s="1549" t="s">
        <v>1312</v>
      </c>
      <c r="P56" s="1549" t="s">
        <v>1312</v>
      </c>
      <c r="Q56" s="1578" t="s">
        <v>1312</v>
      </c>
      <c r="R56" s="366">
        <v>700</v>
      </c>
      <c r="S56" s="1035">
        <v>0.52300000000000002</v>
      </c>
      <c r="T56" s="1035">
        <v>0.33100000000000002</v>
      </c>
      <c r="U56" s="1035">
        <v>0.70799999999999996</v>
      </c>
    </row>
    <row r="57" spans="1:22" s="270" customFormat="1">
      <c r="A57" s="1591" t="s">
        <v>93</v>
      </c>
      <c r="B57" s="1171" t="s">
        <v>114</v>
      </c>
      <c r="C57" s="1171" t="s">
        <v>114</v>
      </c>
      <c r="D57" s="1171" t="s">
        <v>114</v>
      </c>
      <c r="E57" s="1136" t="s">
        <v>114</v>
      </c>
      <c r="F57" s="1135" t="s">
        <v>114</v>
      </c>
      <c r="G57" s="1171" t="s">
        <v>114</v>
      </c>
      <c r="H57" s="1171" t="s">
        <v>114</v>
      </c>
      <c r="I57" s="1136" t="s">
        <v>114</v>
      </c>
      <c r="J57" s="1135" t="s">
        <v>114</v>
      </c>
      <c r="K57" s="1171" t="s">
        <v>114</v>
      </c>
      <c r="L57" s="1171" t="s">
        <v>114</v>
      </c>
      <c r="M57" s="1136" t="s">
        <v>114</v>
      </c>
      <c r="N57" s="1135" t="s">
        <v>114</v>
      </c>
      <c r="O57" s="1171" t="s">
        <v>114</v>
      </c>
      <c r="P57" s="1171" t="s">
        <v>114</v>
      </c>
      <c r="Q57" s="1136" t="s">
        <v>114</v>
      </c>
      <c r="R57" s="1135" t="s">
        <v>114</v>
      </c>
      <c r="S57" s="1171" t="s">
        <v>114</v>
      </c>
      <c r="T57" s="1171" t="s">
        <v>114</v>
      </c>
      <c r="U57" s="1171" t="s">
        <v>114</v>
      </c>
    </row>
    <row r="58" spans="1:22" s="270" customFormat="1">
      <c r="A58" s="1595" t="s">
        <v>94</v>
      </c>
      <c r="B58" s="1170" t="s">
        <v>114</v>
      </c>
      <c r="C58" s="1170" t="s">
        <v>114</v>
      </c>
      <c r="D58" s="1170" t="s">
        <v>114</v>
      </c>
      <c r="E58" s="1134" t="s">
        <v>114</v>
      </c>
      <c r="F58" s="1133" t="s">
        <v>114</v>
      </c>
      <c r="G58" s="1170" t="s">
        <v>114</v>
      </c>
      <c r="H58" s="1170" t="s">
        <v>114</v>
      </c>
      <c r="I58" s="1134" t="s">
        <v>114</v>
      </c>
      <c r="J58" s="1133" t="s">
        <v>114</v>
      </c>
      <c r="K58" s="1170" t="s">
        <v>114</v>
      </c>
      <c r="L58" s="1170" t="s">
        <v>114</v>
      </c>
      <c r="M58" s="1134" t="s">
        <v>114</v>
      </c>
      <c r="N58" s="1133" t="s">
        <v>114</v>
      </c>
      <c r="O58" s="1170" t="s">
        <v>114</v>
      </c>
      <c r="P58" s="1170" t="s">
        <v>114</v>
      </c>
      <c r="Q58" s="1134" t="s">
        <v>114</v>
      </c>
      <c r="R58" s="1133" t="s">
        <v>114</v>
      </c>
      <c r="S58" s="1170" t="s">
        <v>114</v>
      </c>
      <c r="T58" s="1170" t="s">
        <v>114</v>
      </c>
      <c r="U58" s="1170" t="s">
        <v>114</v>
      </c>
    </row>
    <row r="59" spans="1:22" s="270" customFormat="1">
      <c r="A59" s="1591" t="s">
        <v>95</v>
      </c>
      <c r="B59" s="1171" t="s">
        <v>114</v>
      </c>
      <c r="C59" s="1171" t="s">
        <v>114</v>
      </c>
      <c r="D59" s="1171" t="s">
        <v>114</v>
      </c>
      <c r="E59" s="1136" t="s">
        <v>114</v>
      </c>
      <c r="F59" s="1135" t="s">
        <v>114</v>
      </c>
      <c r="G59" s="1171" t="s">
        <v>114</v>
      </c>
      <c r="H59" s="1171" t="s">
        <v>114</v>
      </c>
      <c r="I59" s="1136" t="s">
        <v>114</v>
      </c>
      <c r="J59" s="1135" t="s">
        <v>114</v>
      </c>
      <c r="K59" s="1171" t="s">
        <v>114</v>
      </c>
      <c r="L59" s="1171" t="s">
        <v>114</v>
      </c>
      <c r="M59" s="1136" t="s">
        <v>114</v>
      </c>
      <c r="N59" s="1135" t="s">
        <v>114</v>
      </c>
      <c r="O59" s="1171" t="s">
        <v>114</v>
      </c>
      <c r="P59" s="1171" t="s">
        <v>114</v>
      </c>
      <c r="Q59" s="1136" t="s">
        <v>114</v>
      </c>
      <c r="R59" s="1135" t="s">
        <v>114</v>
      </c>
      <c r="S59" s="1171" t="s">
        <v>114</v>
      </c>
      <c r="T59" s="1171" t="s">
        <v>114</v>
      </c>
      <c r="U59" s="1171" t="s">
        <v>114</v>
      </c>
    </row>
    <row r="60" spans="1:22" s="270" customFormat="1">
      <c r="A60" s="1595" t="s">
        <v>96</v>
      </c>
      <c r="B60" s="1170" t="s">
        <v>114</v>
      </c>
      <c r="C60" s="1170" t="s">
        <v>114</v>
      </c>
      <c r="D60" s="1170" t="s">
        <v>114</v>
      </c>
      <c r="E60" s="1134" t="s">
        <v>114</v>
      </c>
      <c r="F60" s="1133" t="s">
        <v>114</v>
      </c>
      <c r="G60" s="1170" t="s">
        <v>114</v>
      </c>
      <c r="H60" s="1170" t="s">
        <v>114</v>
      </c>
      <c r="I60" s="1134" t="s">
        <v>114</v>
      </c>
      <c r="J60" s="1133" t="s">
        <v>114</v>
      </c>
      <c r="K60" s="1170" t="s">
        <v>114</v>
      </c>
      <c r="L60" s="1170" t="s">
        <v>114</v>
      </c>
      <c r="M60" s="1134" t="s">
        <v>114</v>
      </c>
      <c r="N60" s="1133" t="s">
        <v>114</v>
      </c>
      <c r="O60" s="1170" t="s">
        <v>114</v>
      </c>
      <c r="P60" s="1170" t="s">
        <v>114</v>
      </c>
      <c r="Q60" s="1134" t="s">
        <v>114</v>
      </c>
      <c r="R60" s="1133" t="s">
        <v>114</v>
      </c>
      <c r="S60" s="1170" t="s">
        <v>114</v>
      </c>
      <c r="T60" s="1170" t="s">
        <v>114</v>
      </c>
      <c r="U60" s="1170" t="s">
        <v>114</v>
      </c>
    </row>
    <row r="61" spans="1:22" s="270" customFormat="1">
      <c r="A61" s="1597" t="s">
        <v>97</v>
      </c>
      <c r="B61" s="1171" t="s">
        <v>114</v>
      </c>
      <c r="C61" s="1171" t="s">
        <v>114</v>
      </c>
      <c r="D61" s="1171" t="s">
        <v>114</v>
      </c>
      <c r="E61" s="1136" t="s">
        <v>114</v>
      </c>
      <c r="F61" s="1135" t="s">
        <v>114</v>
      </c>
      <c r="G61" s="1171" t="s">
        <v>114</v>
      </c>
      <c r="H61" s="1171" t="s">
        <v>114</v>
      </c>
      <c r="I61" s="1136" t="s">
        <v>114</v>
      </c>
      <c r="J61" s="1135" t="s">
        <v>114</v>
      </c>
      <c r="K61" s="1171" t="s">
        <v>114</v>
      </c>
      <c r="L61" s="1171" t="s">
        <v>114</v>
      </c>
      <c r="M61" s="1136" t="s">
        <v>114</v>
      </c>
      <c r="N61" s="1135" t="s">
        <v>114</v>
      </c>
      <c r="O61" s="1171" t="s">
        <v>114</v>
      </c>
      <c r="P61" s="1171" t="s">
        <v>114</v>
      </c>
      <c r="Q61" s="1136" t="s">
        <v>114</v>
      </c>
      <c r="R61" s="1135" t="s">
        <v>114</v>
      </c>
      <c r="S61" s="1171" t="s">
        <v>114</v>
      </c>
      <c r="T61" s="1171" t="s">
        <v>114</v>
      </c>
      <c r="U61" s="1171" t="s">
        <v>114</v>
      </c>
    </row>
    <row r="62" spans="1:22" s="270" customFormat="1" ht="26.5" customHeight="1">
      <c r="A62" s="2680" t="s">
        <v>1313</v>
      </c>
      <c r="B62" s="2681"/>
      <c r="C62" s="2681"/>
      <c r="D62" s="2681"/>
      <c r="E62" s="2681"/>
      <c r="F62" s="2681"/>
      <c r="G62" s="2681"/>
      <c r="H62" s="2681"/>
      <c r="I62" s="2681"/>
      <c r="J62" s="2681"/>
      <c r="K62" s="2681"/>
      <c r="L62" s="2681"/>
      <c r="M62" s="2681"/>
      <c r="N62" s="2681"/>
      <c r="O62" s="2681"/>
      <c r="P62" s="2681"/>
      <c r="Q62" s="2681"/>
      <c r="R62" s="2681"/>
      <c r="S62" s="2681"/>
      <c r="T62" s="2681"/>
      <c r="U62" s="2682"/>
    </row>
    <row r="63" spans="1:22" s="270" customFormat="1">
      <c r="A63" s="316"/>
      <c r="B63" s="316"/>
      <c r="C63" s="316"/>
      <c r="D63" s="316"/>
    </row>
    <row r="64" spans="1:22" s="270" customFormat="1" ht="13" customHeight="1">
      <c r="A64" s="2515" t="s">
        <v>1340</v>
      </c>
      <c r="B64" s="2515"/>
      <c r="C64" s="2515"/>
      <c r="D64" s="2515"/>
      <c r="E64" s="2515"/>
      <c r="F64" s="2515"/>
      <c r="G64" s="2515"/>
      <c r="H64" s="2515"/>
      <c r="I64" s="2515"/>
      <c r="J64" s="2515"/>
      <c r="K64" s="2515"/>
      <c r="L64" s="2515"/>
      <c r="M64" s="2515"/>
      <c r="N64" s="2515"/>
      <c r="O64" s="2515"/>
      <c r="P64" s="2515"/>
      <c r="Q64" s="2515"/>
      <c r="R64" s="2515"/>
      <c r="S64" s="2515"/>
      <c r="T64" s="2515"/>
      <c r="U64" s="2515"/>
    </row>
    <row r="67" spans="1:21" s="270" customFormat="1" ht="13" customHeight="1">
      <c r="A67" s="2515" t="s">
        <v>1361</v>
      </c>
      <c r="B67" s="2515"/>
      <c r="C67" s="2515"/>
      <c r="D67" s="2515"/>
      <c r="E67" s="2515"/>
      <c r="F67" s="2515"/>
      <c r="G67" s="2515"/>
      <c r="H67" s="2515"/>
      <c r="I67" s="2515"/>
      <c r="J67" s="2515"/>
      <c r="K67" s="2515"/>
      <c r="L67" s="2515"/>
      <c r="M67" s="2515"/>
      <c r="N67" s="2515"/>
      <c r="O67" s="2515"/>
      <c r="P67" s="2515"/>
      <c r="Q67" s="2515"/>
      <c r="R67" s="2515"/>
      <c r="S67" s="2515"/>
      <c r="T67" s="2515"/>
      <c r="U67" s="2515"/>
    </row>
    <row r="68" spans="1:21" s="270" customFormat="1" ht="13.5" thickBot="1">
      <c r="A68" s="22"/>
      <c r="B68" s="22"/>
      <c r="C68" s="22"/>
      <c r="D68" s="22"/>
      <c r="E68" s="22"/>
      <c r="F68" s="22"/>
      <c r="G68" s="22"/>
      <c r="H68" s="22"/>
      <c r="I68" s="22"/>
      <c r="J68" s="22"/>
      <c r="K68" s="22"/>
      <c r="L68" s="22"/>
      <c r="M68" s="22"/>
      <c r="N68" s="22"/>
      <c r="O68" s="22"/>
      <c r="P68" s="22"/>
      <c r="Q68" s="22"/>
      <c r="R68" s="22"/>
      <c r="S68" s="22"/>
      <c r="T68" s="22"/>
      <c r="U68" s="22"/>
    </row>
    <row r="69" spans="1:21" s="270" customFormat="1" ht="46.5" customHeight="1" thickTop="1" thickBot="1">
      <c r="A69" s="2741" t="s">
        <v>1357</v>
      </c>
      <c r="B69" s="2742"/>
      <c r="C69" s="2742"/>
      <c r="D69" s="2742"/>
      <c r="E69" s="2742"/>
      <c r="F69" s="2742"/>
      <c r="G69" s="2742"/>
      <c r="H69" s="2742"/>
      <c r="I69" s="2742"/>
      <c r="J69" s="2742"/>
      <c r="K69" s="2742"/>
      <c r="L69" s="2742"/>
      <c r="M69" s="2742"/>
      <c r="N69" s="2742"/>
      <c r="O69" s="2742"/>
      <c r="P69" s="2742"/>
      <c r="Q69" s="2742"/>
      <c r="R69" s="2742"/>
      <c r="S69" s="2742"/>
      <c r="T69" s="2742"/>
      <c r="U69" s="2743"/>
    </row>
    <row r="70" spans="1:21" s="270" customFormat="1" ht="13.5" thickTop="1">
      <c r="A70" s="316"/>
      <c r="B70" s="316"/>
      <c r="C70" s="316"/>
      <c r="D70" s="316"/>
    </row>
    <row r="71" spans="1:21" s="270" customFormat="1" ht="18" customHeight="1">
      <c r="A71" s="2756" t="s">
        <v>252</v>
      </c>
      <c r="B71" s="2490" t="s">
        <v>1358</v>
      </c>
      <c r="C71" s="2491"/>
      <c r="D71" s="2491"/>
      <c r="E71" s="2491"/>
      <c r="F71" s="2491"/>
      <c r="G71" s="2491"/>
      <c r="H71" s="2491"/>
      <c r="I71" s="2491"/>
      <c r="J71" s="2491"/>
      <c r="K71" s="2491"/>
      <c r="L71" s="2491"/>
      <c r="M71" s="2491"/>
      <c r="N71" s="2491"/>
      <c r="O71" s="2491"/>
      <c r="P71" s="2491"/>
      <c r="Q71" s="2491"/>
      <c r="R71" s="2491"/>
      <c r="S71" s="2491"/>
      <c r="T71" s="2491"/>
      <c r="U71" s="2492"/>
    </row>
    <row r="72" spans="1:21" s="270" customFormat="1" ht="18" customHeight="1">
      <c r="A72" s="2757"/>
      <c r="B72" s="2471" t="s">
        <v>1334</v>
      </c>
      <c r="C72" s="2472"/>
      <c r="D72" s="2472"/>
      <c r="E72" s="2754"/>
      <c r="F72" s="2471" t="s">
        <v>1335</v>
      </c>
      <c r="G72" s="2472"/>
      <c r="H72" s="2472"/>
      <c r="I72" s="2754"/>
      <c r="J72" s="2471" t="s">
        <v>1336</v>
      </c>
      <c r="K72" s="2472"/>
      <c r="L72" s="2472"/>
      <c r="M72" s="2754"/>
      <c r="N72" s="2471" t="s">
        <v>1337</v>
      </c>
      <c r="O72" s="2472"/>
      <c r="P72" s="2472"/>
      <c r="Q72" s="2754"/>
      <c r="R72" s="2471" t="s">
        <v>1338</v>
      </c>
      <c r="S72" s="2472"/>
      <c r="T72" s="2472"/>
      <c r="U72" s="2755"/>
    </row>
    <row r="73" spans="1:21" s="270" customFormat="1" ht="23">
      <c r="A73" s="2758"/>
      <c r="B73" s="1031" t="s">
        <v>661</v>
      </c>
      <c r="C73" s="1032" t="s">
        <v>86</v>
      </c>
      <c r="D73" s="1032" t="s">
        <v>662</v>
      </c>
      <c r="E73" s="1033" t="s">
        <v>663</v>
      </c>
      <c r="F73" s="1031" t="s">
        <v>661</v>
      </c>
      <c r="G73" s="1032" t="s">
        <v>86</v>
      </c>
      <c r="H73" s="1032" t="s">
        <v>662</v>
      </c>
      <c r="I73" s="1033" t="s">
        <v>663</v>
      </c>
      <c r="J73" s="1031" t="s">
        <v>661</v>
      </c>
      <c r="K73" s="1032" t="s">
        <v>86</v>
      </c>
      <c r="L73" s="1032" t="s">
        <v>662</v>
      </c>
      <c r="M73" s="1033" t="s">
        <v>663</v>
      </c>
      <c r="N73" s="1031" t="s">
        <v>661</v>
      </c>
      <c r="O73" s="1032" t="s">
        <v>86</v>
      </c>
      <c r="P73" s="1032" t="s">
        <v>662</v>
      </c>
      <c r="Q73" s="1033" t="s">
        <v>663</v>
      </c>
      <c r="R73" s="1031" t="s">
        <v>661</v>
      </c>
      <c r="S73" s="1032" t="s">
        <v>86</v>
      </c>
      <c r="T73" s="1032" t="s">
        <v>662</v>
      </c>
      <c r="U73" s="1033" t="s">
        <v>663</v>
      </c>
    </row>
    <row r="74" spans="1:21" s="270" customFormat="1">
      <c r="A74" s="1586" t="s">
        <v>89</v>
      </c>
      <c r="B74" s="173" t="s">
        <v>114</v>
      </c>
      <c r="C74" s="471" t="s">
        <v>114</v>
      </c>
      <c r="D74" s="471" t="s">
        <v>114</v>
      </c>
      <c r="E74" s="1624" t="s">
        <v>114</v>
      </c>
      <c r="F74" s="173">
        <v>400</v>
      </c>
      <c r="G74" s="1609">
        <v>0.114</v>
      </c>
      <c r="H74" s="1609">
        <v>6.6000000000000003E-2</v>
      </c>
      <c r="I74" s="1625">
        <v>0.189</v>
      </c>
      <c r="J74" s="173">
        <v>300</v>
      </c>
      <c r="K74" s="1609">
        <v>9.2999999999999999E-2</v>
      </c>
      <c r="L74" s="1609">
        <v>5.3999999999999999E-2</v>
      </c>
      <c r="M74" s="1625">
        <v>0.158</v>
      </c>
      <c r="N74" s="173" t="s">
        <v>114</v>
      </c>
      <c r="O74" s="471" t="s">
        <v>114</v>
      </c>
      <c r="P74" s="1609" t="s">
        <v>114</v>
      </c>
      <c r="Q74" s="1625" t="s">
        <v>114</v>
      </c>
      <c r="R74" s="470">
        <v>2700</v>
      </c>
      <c r="S74" s="1609">
        <v>0.72899999999999998</v>
      </c>
      <c r="T74" s="1609">
        <v>0.63900000000000001</v>
      </c>
      <c r="U74" s="1609">
        <v>0.80400000000000005</v>
      </c>
    </row>
    <row r="75" spans="1:21" s="270" customFormat="1">
      <c r="A75" s="1591" t="s">
        <v>85</v>
      </c>
      <c r="B75" s="167">
        <v>500</v>
      </c>
      <c r="C75" s="1613">
        <v>9.1999999999999998E-2</v>
      </c>
      <c r="D75" s="1613">
        <v>5.1999999999999998E-2</v>
      </c>
      <c r="E75" s="1626">
        <v>0.159</v>
      </c>
      <c r="F75" s="473">
        <v>1100</v>
      </c>
      <c r="G75" s="1613">
        <v>0.22600000000000001</v>
      </c>
      <c r="H75" s="1613">
        <v>0.16700000000000001</v>
      </c>
      <c r="I75" s="1626">
        <v>0.29699999999999999</v>
      </c>
      <c r="J75" s="167">
        <v>700</v>
      </c>
      <c r="K75" s="1613">
        <v>0.14499999999999999</v>
      </c>
      <c r="L75" s="1613">
        <v>9.9000000000000005E-2</v>
      </c>
      <c r="M75" s="1626">
        <v>0.20899999999999999</v>
      </c>
      <c r="N75" s="167" t="s">
        <v>114</v>
      </c>
      <c r="O75" s="472" t="s">
        <v>114</v>
      </c>
      <c r="P75" s="1613" t="s">
        <v>114</v>
      </c>
      <c r="Q75" s="1626" t="s">
        <v>114</v>
      </c>
      <c r="R75" s="473">
        <v>2600</v>
      </c>
      <c r="S75" s="1613">
        <v>0.52100000000000002</v>
      </c>
      <c r="T75" s="1613">
        <v>0.441</v>
      </c>
      <c r="U75" s="1613">
        <v>0.59899999999999998</v>
      </c>
    </row>
    <row r="76" spans="1:21" s="270" customFormat="1">
      <c r="A76" s="1595" t="s">
        <v>90</v>
      </c>
      <c r="B76" s="173" t="s">
        <v>114</v>
      </c>
      <c r="C76" s="1609" t="s">
        <v>114</v>
      </c>
      <c r="D76" s="1609" t="s">
        <v>114</v>
      </c>
      <c r="E76" s="1625" t="s">
        <v>114</v>
      </c>
      <c r="F76" s="173" t="s">
        <v>114</v>
      </c>
      <c r="G76" s="1609" t="s">
        <v>114</v>
      </c>
      <c r="H76" s="1609" t="s">
        <v>114</v>
      </c>
      <c r="I76" s="1625" t="s">
        <v>114</v>
      </c>
      <c r="J76" s="173" t="s">
        <v>114</v>
      </c>
      <c r="K76" s="1609" t="s">
        <v>114</v>
      </c>
      <c r="L76" s="1609" t="s">
        <v>114</v>
      </c>
      <c r="M76" s="1625" t="s">
        <v>114</v>
      </c>
      <c r="N76" s="173" t="s">
        <v>114</v>
      </c>
      <c r="O76" s="471" t="s">
        <v>114</v>
      </c>
      <c r="P76" s="1609" t="s">
        <v>114</v>
      </c>
      <c r="Q76" s="1625" t="s">
        <v>114</v>
      </c>
      <c r="R76" s="173" t="s">
        <v>114</v>
      </c>
      <c r="S76" s="1609" t="s">
        <v>114</v>
      </c>
      <c r="T76" s="1609" t="s">
        <v>114</v>
      </c>
      <c r="U76" s="1609" t="s">
        <v>114</v>
      </c>
    </row>
    <row r="77" spans="1:21" s="270" customFormat="1">
      <c r="A77" s="1591" t="s">
        <v>91</v>
      </c>
      <c r="B77" s="167" t="s">
        <v>114</v>
      </c>
      <c r="C77" s="1613" t="s">
        <v>114</v>
      </c>
      <c r="D77" s="1613" t="s">
        <v>114</v>
      </c>
      <c r="E77" s="1626" t="s">
        <v>114</v>
      </c>
      <c r="F77" s="167">
        <v>800</v>
      </c>
      <c r="G77" s="1613">
        <v>0.30199999999999999</v>
      </c>
      <c r="H77" s="1613">
        <v>0.215</v>
      </c>
      <c r="I77" s="1626">
        <v>0.40699999999999997</v>
      </c>
      <c r="J77" s="167">
        <v>300</v>
      </c>
      <c r="K77" s="1613">
        <v>0.11700000000000001</v>
      </c>
      <c r="L77" s="1613">
        <v>6.8000000000000005E-2</v>
      </c>
      <c r="M77" s="1626">
        <v>0.19400000000000001</v>
      </c>
      <c r="N77" s="167" t="s">
        <v>114</v>
      </c>
      <c r="O77" s="472" t="s">
        <v>114</v>
      </c>
      <c r="P77" s="1613" t="s">
        <v>114</v>
      </c>
      <c r="Q77" s="1626" t="s">
        <v>114</v>
      </c>
      <c r="R77" s="473">
        <v>1500</v>
      </c>
      <c r="S77" s="1613">
        <v>0.54600000000000004</v>
      </c>
      <c r="T77" s="1613">
        <v>0.441</v>
      </c>
      <c r="U77" s="1613">
        <v>0.64700000000000002</v>
      </c>
    </row>
    <row r="78" spans="1:21" s="270" customFormat="1">
      <c r="A78" s="1595" t="s">
        <v>92</v>
      </c>
      <c r="B78" s="173" t="s">
        <v>114</v>
      </c>
      <c r="C78" s="1609" t="s">
        <v>114</v>
      </c>
      <c r="D78" s="1609" t="s">
        <v>114</v>
      </c>
      <c r="E78" s="1625" t="s">
        <v>114</v>
      </c>
      <c r="F78" s="173">
        <v>500</v>
      </c>
      <c r="G78" s="1609">
        <v>0.25900000000000001</v>
      </c>
      <c r="H78" s="1609">
        <v>0.16500000000000001</v>
      </c>
      <c r="I78" s="1625">
        <v>0.38200000000000001</v>
      </c>
      <c r="J78" s="173" t="s">
        <v>114</v>
      </c>
      <c r="K78" s="1609" t="s">
        <v>114</v>
      </c>
      <c r="L78" s="1609" t="s">
        <v>114</v>
      </c>
      <c r="M78" s="1625" t="s">
        <v>114</v>
      </c>
      <c r="N78" s="173" t="s">
        <v>114</v>
      </c>
      <c r="O78" s="471" t="s">
        <v>114</v>
      </c>
      <c r="P78" s="1609" t="s">
        <v>114</v>
      </c>
      <c r="Q78" s="1625" t="s">
        <v>114</v>
      </c>
      <c r="R78" s="470">
        <v>1300</v>
      </c>
      <c r="S78" s="1609">
        <v>0.61099999999999999</v>
      </c>
      <c r="T78" s="1609">
        <v>0.48499999999999999</v>
      </c>
      <c r="U78" s="1609">
        <v>0.72499999999999998</v>
      </c>
    </row>
    <row r="79" spans="1:21" s="270" customFormat="1">
      <c r="A79" s="1591" t="s">
        <v>93</v>
      </c>
      <c r="B79" s="167" t="s">
        <v>114</v>
      </c>
      <c r="C79" s="1613" t="s">
        <v>114</v>
      </c>
      <c r="D79" s="1613" t="s">
        <v>114</v>
      </c>
      <c r="E79" s="1626" t="s">
        <v>114</v>
      </c>
      <c r="F79" s="167" t="s">
        <v>114</v>
      </c>
      <c r="G79" s="1613" t="s">
        <v>114</v>
      </c>
      <c r="H79" s="1613" t="s">
        <v>114</v>
      </c>
      <c r="I79" s="1626" t="s">
        <v>114</v>
      </c>
      <c r="J79" s="167" t="s">
        <v>114</v>
      </c>
      <c r="K79" s="1613" t="s">
        <v>114</v>
      </c>
      <c r="L79" s="1613" t="s">
        <v>114</v>
      </c>
      <c r="M79" s="1626" t="s">
        <v>114</v>
      </c>
      <c r="N79" s="167" t="s">
        <v>114</v>
      </c>
      <c r="O79" s="472" t="s">
        <v>114</v>
      </c>
      <c r="P79" s="1613" t="s">
        <v>114</v>
      </c>
      <c r="Q79" s="1626" t="s">
        <v>114</v>
      </c>
      <c r="R79" s="167" t="s">
        <v>114</v>
      </c>
      <c r="S79" s="1613" t="s">
        <v>114</v>
      </c>
      <c r="T79" s="1613" t="s">
        <v>114</v>
      </c>
      <c r="U79" s="1613" t="s">
        <v>114</v>
      </c>
    </row>
    <row r="80" spans="1:21" s="270" customFormat="1">
      <c r="A80" s="1595" t="s">
        <v>94</v>
      </c>
      <c r="B80" s="173" t="s">
        <v>114</v>
      </c>
      <c r="C80" s="1609" t="s">
        <v>114</v>
      </c>
      <c r="D80" s="1609" t="s">
        <v>114</v>
      </c>
      <c r="E80" s="1625" t="s">
        <v>114</v>
      </c>
      <c r="F80" s="173" t="s">
        <v>114</v>
      </c>
      <c r="G80" s="1609" t="s">
        <v>114</v>
      </c>
      <c r="H80" s="1609" t="s">
        <v>114</v>
      </c>
      <c r="I80" s="1625" t="s">
        <v>114</v>
      </c>
      <c r="J80" s="173" t="s">
        <v>114</v>
      </c>
      <c r="K80" s="1609" t="s">
        <v>114</v>
      </c>
      <c r="L80" s="1609" t="s">
        <v>114</v>
      </c>
      <c r="M80" s="1625" t="s">
        <v>114</v>
      </c>
      <c r="N80" s="173" t="s">
        <v>114</v>
      </c>
      <c r="O80" s="471" t="s">
        <v>114</v>
      </c>
      <c r="P80" s="1609" t="s">
        <v>114</v>
      </c>
      <c r="Q80" s="1625" t="s">
        <v>114</v>
      </c>
      <c r="R80" s="173" t="s">
        <v>114</v>
      </c>
      <c r="S80" s="1609" t="s">
        <v>114</v>
      </c>
      <c r="T80" s="1609" t="s">
        <v>114</v>
      </c>
      <c r="U80" s="1609" t="s">
        <v>114</v>
      </c>
    </row>
    <row r="81" spans="1:21" s="270" customFormat="1">
      <c r="A81" s="1591" t="s">
        <v>95</v>
      </c>
      <c r="B81" s="167" t="s">
        <v>114</v>
      </c>
      <c r="C81" s="1613" t="s">
        <v>114</v>
      </c>
      <c r="D81" s="1613" t="s">
        <v>114</v>
      </c>
      <c r="E81" s="1626" t="s">
        <v>114</v>
      </c>
      <c r="F81" s="167" t="s">
        <v>114</v>
      </c>
      <c r="G81" s="1613" t="s">
        <v>114</v>
      </c>
      <c r="H81" s="1613" t="s">
        <v>114</v>
      </c>
      <c r="I81" s="1626" t="s">
        <v>114</v>
      </c>
      <c r="J81" s="167" t="s">
        <v>114</v>
      </c>
      <c r="K81" s="1613" t="s">
        <v>114</v>
      </c>
      <c r="L81" s="1613" t="s">
        <v>114</v>
      </c>
      <c r="M81" s="1626" t="s">
        <v>114</v>
      </c>
      <c r="N81" s="167" t="s">
        <v>114</v>
      </c>
      <c r="O81" s="472" t="s">
        <v>114</v>
      </c>
      <c r="P81" s="1613" t="s">
        <v>114</v>
      </c>
      <c r="Q81" s="1626" t="s">
        <v>114</v>
      </c>
      <c r="R81" s="167" t="s">
        <v>114</v>
      </c>
      <c r="S81" s="1613" t="s">
        <v>114</v>
      </c>
      <c r="T81" s="1613" t="s">
        <v>114</v>
      </c>
      <c r="U81" s="1613" t="s">
        <v>114</v>
      </c>
    </row>
    <row r="82" spans="1:21" s="270" customFormat="1">
      <c r="A82" s="1595" t="s">
        <v>96</v>
      </c>
      <c r="B82" s="173" t="s">
        <v>114</v>
      </c>
      <c r="C82" s="1609" t="s">
        <v>114</v>
      </c>
      <c r="D82" s="1609" t="s">
        <v>114</v>
      </c>
      <c r="E82" s="1625" t="s">
        <v>114</v>
      </c>
      <c r="F82" s="173" t="s">
        <v>114</v>
      </c>
      <c r="G82" s="1609" t="s">
        <v>114</v>
      </c>
      <c r="H82" s="1609" t="s">
        <v>114</v>
      </c>
      <c r="I82" s="1625" t="s">
        <v>114</v>
      </c>
      <c r="J82" s="173" t="s">
        <v>114</v>
      </c>
      <c r="K82" s="1609" t="s">
        <v>114</v>
      </c>
      <c r="L82" s="1609" t="s">
        <v>114</v>
      </c>
      <c r="M82" s="1625" t="s">
        <v>114</v>
      </c>
      <c r="N82" s="173" t="s">
        <v>114</v>
      </c>
      <c r="O82" s="471" t="s">
        <v>114</v>
      </c>
      <c r="P82" s="1609" t="s">
        <v>114</v>
      </c>
      <c r="Q82" s="1625" t="s">
        <v>114</v>
      </c>
      <c r="R82" s="173">
        <v>300</v>
      </c>
      <c r="S82" s="1609">
        <v>0.375</v>
      </c>
      <c r="T82" s="1609">
        <v>0.216</v>
      </c>
      <c r="U82" s="1609">
        <v>0.56599999999999995</v>
      </c>
    </row>
    <row r="83" spans="1:21" s="270" customFormat="1">
      <c r="A83" s="1597" t="s">
        <v>97</v>
      </c>
      <c r="B83" s="167" t="s">
        <v>114</v>
      </c>
      <c r="C83" s="1613" t="s">
        <v>114</v>
      </c>
      <c r="D83" s="1613" t="s">
        <v>114</v>
      </c>
      <c r="E83" s="1626" t="s">
        <v>114</v>
      </c>
      <c r="F83" s="167" t="s">
        <v>114</v>
      </c>
      <c r="G83" s="1613" t="s">
        <v>114</v>
      </c>
      <c r="H83" s="1613" t="s">
        <v>114</v>
      </c>
      <c r="I83" s="1626" t="s">
        <v>114</v>
      </c>
      <c r="J83" s="167" t="s">
        <v>114</v>
      </c>
      <c r="K83" s="1613" t="s">
        <v>114</v>
      </c>
      <c r="L83" s="1613" t="s">
        <v>114</v>
      </c>
      <c r="M83" s="1626" t="s">
        <v>114</v>
      </c>
      <c r="N83" s="167" t="s">
        <v>114</v>
      </c>
      <c r="O83" s="472" t="s">
        <v>114</v>
      </c>
      <c r="P83" s="1613" t="s">
        <v>114</v>
      </c>
      <c r="Q83" s="1626" t="s">
        <v>114</v>
      </c>
      <c r="R83" s="167" t="s">
        <v>114</v>
      </c>
      <c r="S83" s="1613" t="s">
        <v>114</v>
      </c>
      <c r="T83" s="1613" t="s">
        <v>114</v>
      </c>
      <c r="U83" s="1613" t="s">
        <v>114</v>
      </c>
    </row>
    <row r="84" spans="1:21" s="270" customFormat="1" ht="28.5" customHeight="1">
      <c r="A84" s="2680" t="s">
        <v>1345</v>
      </c>
      <c r="B84" s="2681"/>
      <c r="C84" s="2681"/>
      <c r="D84" s="2681"/>
      <c r="E84" s="2681"/>
      <c r="F84" s="2681"/>
      <c r="G84" s="2681"/>
      <c r="H84" s="2681"/>
      <c r="I84" s="2681"/>
      <c r="J84" s="2681"/>
      <c r="K84" s="2681"/>
      <c r="L84" s="2681"/>
      <c r="M84" s="2681"/>
      <c r="N84" s="2681"/>
      <c r="O84" s="2681"/>
      <c r="P84" s="2681"/>
      <c r="Q84" s="2681"/>
      <c r="R84" s="2681"/>
      <c r="S84" s="2681"/>
      <c r="T84" s="2681"/>
      <c r="U84" s="2682"/>
    </row>
    <row r="85" spans="1:21" s="270" customFormat="1">
      <c r="A85" s="316"/>
      <c r="B85" s="316"/>
      <c r="C85" s="316"/>
      <c r="D85" s="316"/>
    </row>
    <row r="86" spans="1:21" s="270" customFormat="1" ht="13" customHeight="1">
      <c r="A86" s="2515" t="s">
        <v>1340</v>
      </c>
      <c r="B86" s="2515"/>
      <c r="C86" s="2515"/>
      <c r="D86" s="2515"/>
      <c r="E86" s="2515"/>
      <c r="F86" s="2515"/>
      <c r="G86" s="2515"/>
      <c r="H86" s="2515"/>
      <c r="I86" s="2515"/>
      <c r="J86" s="2515"/>
      <c r="K86" s="2515"/>
      <c r="L86" s="2515"/>
      <c r="M86" s="2515"/>
      <c r="N86" s="2515"/>
      <c r="O86" s="2515"/>
      <c r="P86" s="2515"/>
      <c r="Q86" s="2515"/>
      <c r="R86" s="2515"/>
      <c r="S86" s="2515"/>
      <c r="T86" s="2515"/>
      <c r="U86" s="2515"/>
    </row>
    <row r="89" spans="1:21" s="270" customFormat="1" ht="13" customHeight="1">
      <c r="A89" s="2515" t="s">
        <v>1362</v>
      </c>
      <c r="B89" s="2515"/>
      <c r="C89" s="2515"/>
      <c r="D89" s="2515"/>
      <c r="E89" s="2515"/>
      <c r="F89" s="2515"/>
      <c r="G89" s="2515"/>
      <c r="H89" s="2515"/>
      <c r="I89" s="2515"/>
      <c r="J89" s="2515"/>
      <c r="K89" s="2515"/>
      <c r="L89" s="2515"/>
      <c r="M89" s="2515"/>
      <c r="N89" s="2515"/>
      <c r="O89" s="2515"/>
      <c r="P89" s="2515"/>
      <c r="Q89" s="2515"/>
      <c r="R89" s="2515"/>
      <c r="S89" s="2515"/>
      <c r="T89" s="2515"/>
      <c r="U89" s="2515"/>
    </row>
    <row r="90" spans="1:21" s="270" customFormat="1" ht="13.5" thickBot="1">
      <c r="A90" s="22"/>
      <c r="B90" s="22"/>
      <c r="C90" s="22"/>
      <c r="D90" s="22"/>
      <c r="E90" s="22"/>
      <c r="F90" s="22"/>
      <c r="G90" s="22"/>
      <c r="H90" s="22"/>
      <c r="I90" s="22"/>
      <c r="J90" s="22"/>
      <c r="K90" s="22"/>
      <c r="L90" s="22"/>
      <c r="M90" s="22"/>
      <c r="N90" s="22"/>
      <c r="O90" s="22"/>
      <c r="P90" s="22"/>
      <c r="Q90" s="22"/>
      <c r="R90" s="22"/>
      <c r="S90" s="22"/>
      <c r="T90" s="22"/>
      <c r="U90" s="22"/>
    </row>
    <row r="91" spans="1:21" s="270" customFormat="1" ht="46.5" customHeight="1" thickTop="1" thickBot="1">
      <c r="A91" s="2741" t="s">
        <v>1357</v>
      </c>
      <c r="B91" s="2742"/>
      <c r="C91" s="2742"/>
      <c r="D91" s="2742"/>
      <c r="E91" s="2742"/>
      <c r="F91" s="2742"/>
      <c r="G91" s="2742"/>
      <c r="H91" s="2742"/>
      <c r="I91" s="2742"/>
      <c r="J91" s="2742"/>
      <c r="K91" s="2742"/>
      <c r="L91" s="2742"/>
      <c r="M91" s="2742"/>
      <c r="N91" s="2742"/>
      <c r="O91" s="2742"/>
      <c r="P91" s="2742"/>
      <c r="Q91" s="2742"/>
      <c r="R91" s="2742"/>
      <c r="S91" s="2742"/>
      <c r="T91" s="2742"/>
      <c r="U91" s="2743"/>
    </row>
    <row r="92" spans="1:21" s="270" customFormat="1" ht="13.5" thickTop="1">
      <c r="A92" s="316"/>
      <c r="B92" s="316"/>
      <c r="C92" s="316"/>
      <c r="D92" s="316"/>
    </row>
    <row r="93" spans="1:21" s="270" customFormat="1" ht="18" customHeight="1">
      <c r="A93" s="2756" t="s">
        <v>252</v>
      </c>
      <c r="B93" s="2490" t="s">
        <v>1358</v>
      </c>
      <c r="C93" s="2491"/>
      <c r="D93" s="2491"/>
      <c r="E93" s="2491"/>
      <c r="F93" s="2491"/>
      <c r="G93" s="2491"/>
      <c r="H93" s="2491"/>
      <c r="I93" s="2491"/>
      <c r="J93" s="2491"/>
      <c r="K93" s="2491"/>
      <c r="L93" s="2491"/>
      <c r="M93" s="2491"/>
      <c r="N93" s="2491"/>
      <c r="O93" s="2491"/>
      <c r="P93" s="2491"/>
      <c r="Q93" s="2491"/>
      <c r="R93" s="2491"/>
      <c r="S93" s="2491"/>
      <c r="T93" s="2491"/>
      <c r="U93" s="2492"/>
    </row>
    <row r="94" spans="1:21" s="270" customFormat="1" ht="18" customHeight="1">
      <c r="A94" s="2757"/>
      <c r="B94" s="2471" t="s">
        <v>1334</v>
      </c>
      <c r="C94" s="2472"/>
      <c r="D94" s="2472"/>
      <c r="E94" s="2754"/>
      <c r="F94" s="2471" t="s">
        <v>1335</v>
      </c>
      <c r="G94" s="2472"/>
      <c r="H94" s="2472"/>
      <c r="I94" s="2754"/>
      <c r="J94" s="2471" t="s">
        <v>1336</v>
      </c>
      <c r="K94" s="2472"/>
      <c r="L94" s="2472"/>
      <c r="M94" s="2754"/>
      <c r="N94" s="2471" t="s">
        <v>1337</v>
      </c>
      <c r="O94" s="2472"/>
      <c r="P94" s="2472"/>
      <c r="Q94" s="2754"/>
      <c r="R94" s="2471" t="s">
        <v>1338</v>
      </c>
      <c r="S94" s="2472"/>
      <c r="T94" s="2472"/>
      <c r="U94" s="2755"/>
    </row>
    <row r="95" spans="1:21" s="405" customFormat="1" ht="23">
      <c r="A95" s="2759"/>
      <c r="B95" s="1031" t="s">
        <v>661</v>
      </c>
      <c r="C95" s="1032" t="s">
        <v>86</v>
      </c>
      <c r="D95" s="1032" t="s">
        <v>662</v>
      </c>
      <c r="E95" s="1033" t="s">
        <v>663</v>
      </c>
      <c r="F95" s="1031" t="s">
        <v>661</v>
      </c>
      <c r="G95" s="1032" t="s">
        <v>86</v>
      </c>
      <c r="H95" s="1032" t="s">
        <v>662</v>
      </c>
      <c r="I95" s="1033" t="s">
        <v>663</v>
      </c>
      <c r="J95" s="1031" t="s">
        <v>661</v>
      </c>
      <c r="K95" s="1032" t="s">
        <v>86</v>
      </c>
      <c r="L95" s="1032" t="s">
        <v>662</v>
      </c>
      <c r="M95" s="1033" t="s">
        <v>663</v>
      </c>
      <c r="N95" s="1031" t="s">
        <v>661</v>
      </c>
      <c r="O95" s="1032" t="s">
        <v>86</v>
      </c>
      <c r="P95" s="1032" t="s">
        <v>662</v>
      </c>
      <c r="Q95" s="1033" t="s">
        <v>663</v>
      </c>
      <c r="R95" s="1031" t="s">
        <v>661</v>
      </c>
      <c r="S95" s="1032" t="s">
        <v>86</v>
      </c>
      <c r="T95" s="1032" t="s">
        <v>662</v>
      </c>
      <c r="U95" s="1033" t="s">
        <v>663</v>
      </c>
    </row>
    <row r="96" spans="1:21" s="270" customFormat="1">
      <c r="A96" s="1598" t="s">
        <v>89</v>
      </c>
      <c r="B96" s="187" t="s">
        <v>114</v>
      </c>
      <c r="C96" s="471" t="s">
        <v>114</v>
      </c>
      <c r="D96" s="471" t="s">
        <v>114</v>
      </c>
      <c r="E96" s="1608" t="s">
        <v>114</v>
      </c>
      <c r="F96" s="187">
        <v>600</v>
      </c>
      <c r="G96" s="1609">
        <v>0.14199999999999999</v>
      </c>
      <c r="H96" s="1609">
        <v>9.5000000000000001E-2</v>
      </c>
      <c r="I96" s="1610">
        <v>0.20799999999999999</v>
      </c>
      <c r="J96" s="187">
        <v>700</v>
      </c>
      <c r="K96" s="1609">
        <v>0.155</v>
      </c>
      <c r="L96" s="1609">
        <v>0.105</v>
      </c>
      <c r="M96" s="1610">
        <v>0.223</v>
      </c>
      <c r="N96" s="187" t="s">
        <v>114</v>
      </c>
      <c r="O96" s="1609" t="s">
        <v>114</v>
      </c>
      <c r="P96" s="1609" t="s">
        <v>114</v>
      </c>
      <c r="Q96" s="1610" t="s">
        <v>114</v>
      </c>
      <c r="R96" s="1611">
        <v>2800</v>
      </c>
      <c r="S96" s="1609">
        <v>0.64600000000000002</v>
      </c>
      <c r="T96" s="1609">
        <v>0.56599999999999995</v>
      </c>
      <c r="U96" s="1609">
        <v>0.71799999999999997</v>
      </c>
    </row>
    <row r="97" spans="1:21" s="270" customFormat="1">
      <c r="A97" s="1603" t="s">
        <v>85</v>
      </c>
      <c r="B97" s="197">
        <v>300</v>
      </c>
      <c r="C97" s="1613">
        <v>7.5999999999999998E-2</v>
      </c>
      <c r="D97" s="1613">
        <v>4.4999999999999998E-2</v>
      </c>
      <c r="E97" s="1614">
        <v>0.127</v>
      </c>
      <c r="F97" s="1615">
        <v>1100</v>
      </c>
      <c r="G97" s="1613">
        <v>0.25700000000000001</v>
      </c>
      <c r="H97" s="1613">
        <v>0.20100000000000001</v>
      </c>
      <c r="I97" s="1614">
        <v>0.32200000000000001</v>
      </c>
      <c r="J97" s="1615">
        <v>1000</v>
      </c>
      <c r="K97" s="1613">
        <v>0.218</v>
      </c>
      <c r="L97" s="1613">
        <v>0.16400000000000001</v>
      </c>
      <c r="M97" s="1614">
        <v>0.28499999999999998</v>
      </c>
      <c r="N97" s="197" t="s">
        <v>114</v>
      </c>
      <c r="O97" s="1613" t="s">
        <v>114</v>
      </c>
      <c r="P97" s="1613" t="s">
        <v>114</v>
      </c>
      <c r="Q97" s="1614" t="s">
        <v>114</v>
      </c>
      <c r="R97" s="1615">
        <v>1800</v>
      </c>
      <c r="S97" s="1613">
        <v>0.39200000000000002</v>
      </c>
      <c r="T97" s="1613">
        <v>0.32700000000000001</v>
      </c>
      <c r="U97" s="1613">
        <v>0.46200000000000002</v>
      </c>
    </row>
    <row r="98" spans="1:21" s="270" customFormat="1">
      <c r="A98" s="1598" t="s">
        <v>90</v>
      </c>
      <c r="B98" s="187" t="s">
        <v>114</v>
      </c>
      <c r="C98" s="1609" t="s">
        <v>114</v>
      </c>
      <c r="D98" s="1609" t="s">
        <v>114</v>
      </c>
      <c r="E98" s="1610" t="s">
        <v>114</v>
      </c>
      <c r="F98" s="187">
        <v>300</v>
      </c>
      <c r="G98" s="1609">
        <v>0.32800000000000001</v>
      </c>
      <c r="H98" s="1609">
        <v>0.189</v>
      </c>
      <c r="I98" s="1610">
        <v>0.504</v>
      </c>
      <c r="J98" s="187" t="s">
        <v>114</v>
      </c>
      <c r="K98" s="1609" t="s">
        <v>114</v>
      </c>
      <c r="L98" s="1609" t="s">
        <v>114</v>
      </c>
      <c r="M98" s="1610" t="s">
        <v>114</v>
      </c>
      <c r="N98" s="187" t="s">
        <v>114</v>
      </c>
      <c r="O98" s="1609" t="s">
        <v>114</v>
      </c>
      <c r="P98" s="1609" t="s">
        <v>114</v>
      </c>
      <c r="Q98" s="1610" t="s">
        <v>114</v>
      </c>
      <c r="R98" s="187">
        <v>400</v>
      </c>
      <c r="S98" s="1609">
        <v>0.39800000000000002</v>
      </c>
      <c r="T98" s="1609">
        <v>0.24299999999999999</v>
      </c>
      <c r="U98" s="1609">
        <v>0.57699999999999996</v>
      </c>
    </row>
    <row r="99" spans="1:21" s="270" customFormat="1">
      <c r="A99" s="1603" t="s">
        <v>91</v>
      </c>
      <c r="B99" s="197" t="s">
        <v>114</v>
      </c>
      <c r="C99" s="1613" t="s">
        <v>114</v>
      </c>
      <c r="D99" s="1613" t="s">
        <v>114</v>
      </c>
      <c r="E99" s="1614" t="s">
        <v>114</v>
      </c>
      <c r="F99" s="1615">
        <v>1000</v>
      </c>
      <c r="G99" s="1613">
        <v>0.34799999999999998</v>
      </c>
      <c r="H99" s="1613">
        <v>0.26700000000000002</v>
      </c>
      <c r="I99" s="1614">
        <v>0.438</v>
      </c>
      <c r="J99" s="197">
        <v>600</v>
      </c>
      <c r="K99" s="1613">
        <v>0.19800000000000001</v>
      </c>
      <c r="L99" s="1613">
        <v>0.13600000000000001</v>
      </c>
      <c r="M99" s="1614">
        <v>0.28100000000000003</v>
      </c>
      <c r="N99" s="197" t="s">
        <v>114</v>
      </c>
      <c r="O99" s="1613" t="s">
        <v>114</v>
      </c>
      <c r="P99" s="1613" t="s">
        <v>114</v>
      </c>
      <c r="Q99" s="1614" t="s">
        <v>114</v>
      </c>
      <c r="R99" s="1615">
        <v>1100</v>
      </c>
      <c r="S99" s="1613">
        <v>0.379</v>
      </c>
      <c r="T99" s="1613">
        <v>0.29399999999999998</v>
      </c>
      <c r="U99" s="1613">
        <v>0.47299999999999998</v>
      </c>
    </row>
    <row r="100" spans="1:21" s="270" customFormat="1">
      <c r="A100" s="1598" t="s">
        <v>92</v>
      </c>
      <c r="B100" s="187" t="s">
        <v>114</v>
      </c>
      <c r="C100" s="1609" t="s">
        <v>114</v>
      </c>
      <c r="D100" s="1609" t="s">
        <v>114</v>
      </c>
      <c r="E100" s="1610" t="s">
        <v>114</v>
      </c>
      <c r="F100" s="187">
        <v>600</v>
      </c>
      <c r="G100" s="1609">
        <v>0.35399999999999998</v>
      </c>
      <c r="H100" s="1609">
        <v>0.23799999999999999</v>
      </c>
      <c r="I100" s="1610">
        <v>0.49</v>
      </c>
      <c r="J100" s="187" t="s">
        <v>114</v>
      </c>
      <c r="K100" s="1609" t="s">
        <v>114</v>
      </c>
      <c r="L100" s="1609" t="s">
        <v>114</v>
      </c>
      <c r="M100" s="1610" t="s">
        <v>114</v>
      </c>
      <c r="N100" s="187">
        <v>0</v>
      </c>
      <c r="O100" s="1609">
        <v>0</v>
      </c>
      <c r="P100" s="1609" t="s">
        <v>723</v>
      </c>
      <c r="Q100" s="1610" t="s">
        <v>723</v>
      </c>
      <c r="R100" s="187">
        <v>800</v>
      </c>
      <c r="S100" s="1609">
        <v>0.495</v>
      </c>
      <c r="T100" s="1609">
        <v>0.36599999999999999</v>
      </c>
      <c r="U100" s="1609">
        <v>0.625</v>
      </c>
    </row>
    <row r="101" spans="1:21" s="270" customFormat="1">
      <c r="A101" s="1603" t="s">
        <v>93</v>
      </c>
      <c r="B101" s="197">
        <v>0</v>
      </c>
      <c r="C101" s="1613">
        <v>0</v>
      </c>
      <c r="D101" s="1613" t="s">
        <v>723</v>
      </c>
      <c r="E101" s="1614" t="s">
        <v>723</v>
      </c>
      <c r="F101" s="197" t="s">
        <v>114</v>
      </c>
      <c r="G101" s="1613" t="s">
        <v>114</v>
      </c>
      <c r="H101" s="1613" t="s">
        <v>114</v>
      </c>
      <c r="I101" s="1614" t="s">
        <v>114</v>
      </c>
      <c r="J101" s="197" t="s">
        <v>114</v>
      </c>
      <c r="K101" s="1613" t="s">
        <v>114</v>
      </c>
      <c r="L101" s="1613" t="s">
        <v>114</v>
      </c>
      <c r="M101" s="1614" t="s">
        <v>114</v>
      </c>
      <c r="N101" s="197" t="s">
        <v>114</v>
      </c>
      <c r="O101" s="1613" t="s">
        <v>114</v>
      </c>
      <c r="P101" s="1613" t="s">
        <v>114</v>
      </c>
      <c r="Q101" s="1614" t="s">
        <v>114</v>
      </c>
      <c r="R101" s="197" t="s">
        <v>114</v>
      </c>
      <c r="S101" s="1613" t="s">
        <v>114</v>
      </c>
      <c r="T101" s="1613" t="s">
        <v>114</v>
      </c>
      <c r="U101" s="1613" t="s">
        <v>114</v>
      </c>
    </row>
    <row r="102" spans="1:21" s="270" customFormat="1">
      <c r="A102" s="1598" t="s">
        <v>94</v>
      </c>
      <c r="B102" s="187" t="s">
        <v>114</v>
      </c>
      <c r="C102" s="1609" t="s">
        <v>114</v>
      </c>
      <c r="D102" s="1609" t="s">
        <v>114</v>
      </c>
      <c r="E102" s="1610" t="s">
        <v>114</v>
      </c>
      <c r="F102" s="187" t="s">
        <v>114</v>
      </c>
      <c r="G102" s="1609" t="s">
        <v>114</v>
      </c>
      <c r="H102" s="1609" t="s">
        <v>114</v>
      </c>
      <c r="I102" s="1610" t="s">
        <v>114</v>
      </c>
      <c r="J102" s="187" t="s">
        <v>114</v>
      </c>
      <c r="K102" s="1609" t="s">
        <v>114</v>
      </c>
      <c r="L102" s="1609" t="s">
        <v>114</v>
      </c>
      <c r="M102" s="1610" t="s">
        <v>114</v>
      </c>
      <c r="N102" s="187" t="s">
        <v>114</v>
      </c>
      <c r="O102" s="1609" t="s">
        <v>114</v>
      </c>
      <c r="P102" s="1609" t="s">
        <v>114</v>
      </c>
      <c r="Q102" s="1610" t="s">
        <v>114</v>
      </c>
      <c r="R102" s="187" t="s">
        <v>114</v>
      </c>
      <c r="S102" s="1609" t="s">
        <v>114</v>
      </c>
      <c r="T102" s="1609" t="s">
        <v>114</v>
      </c>
      <c r="U102" s="1609" t="s">
        <v>114</v>
      </c>
    </row>
    <row r="103" spans="1:21" s="270" customFormat="1">
      <c r="A103" s="1603" t="s">
        <v>95</v>
      </c>
      <c r="B103" s="197" t="s">
        <v>114</v>
      </c>
      <c r="C103" s="1613" t="s">
        <v>114</v>
      </c>
      <c r="D103" s="1613" t="s">
        <v>114</v>
      </c>
      <c r="E103" s="1614" t="s">
        <v>114</v>
      </c>
      <c r="F103" s="197">
        <v>300</v>
      </c>
      <c r="G103" s="1613">
        <v>0.432</v>
      </c>
      <c r="H103" s="1613">
        <v>0.251</v>
      </c>
      <c r="I103" s="1614">
        <v>0.63400000000000001</v>
      </c>
      <c r="J103" s="197" t="s">
        <v>114</v>
      </c>
      <c r="K103" s="1613" t="s">
        <v>114</v>
      </c>
      <c r="L103" s="1613" t="s">
        <v>114</v>
      </c>
      <c r="M103" s="1614" t="s">
        <v>114</v>
      </c>
      <c r="N103" s="197" t="s">
        <v>114</v>
      </c>
      <c r="O103" s="1613" t="s">
        <v>114</v>
      </c>
      <c r="P103" s="1613" t="s">
        <v>114</v>
      </c>
      <c r="Q103" s="1614" t="s">
        <v>114</v>
      </c>
      <c r="R103" s="197">
        <v>300</v>
      </c>
      <c r="S103" s="1613">
        <v>0.34799999999999998</v>
      </c>
      <c r="T103" s="1613">
        <v>0.186</v>
      </c>
      <c r="U103" s="1613">
        <v>0.55400000000000005</v>
      </c>
    </row>
    <row r="104" spans="1:21" s="270" customFormat="1">
      <c r="A104" s="1598" t="s">
        <v>96</v>
      </c>
      <c r="B104" s="187" t="s">
        <v>114</v>
      </c>
      <c r="C104" s="1609" t="s">
        <v>114</v>
      </c>
      <c r="D104" s="1609" t="s">
        <v>114</v>
      </c>
      <c r="E104" s="1610" t="s">
        <v>114</v>
      </c>
      <c r="F104" s="187">
        <v>400</v>
      </c>
      <c r="G104" s="1609">
        <v>0.308</v>
      </c>
      <c r="H104" s="1609">
        <v>0.188</v>
      </c>
      <c r="I104" s="1610">
        <v>0.46</v>
      </c>
      <c r="J104" s="187" t="s">
        <v>114</v>
      </c>
      <c r="K104" s="1609" t="s">
        <v>114</v>
      </c>
      <c r="L104" s="1609" t="s">
        <v>114</v>
      </c>
      <c r="M104" s="1610" t="s">
        <v>114</v>
      </c>
      <c r="N104" s="187" t="s">
        <v>114</v>
      </c>
      <c r="O104" s="1609" t="s">
        <v>114</v>
      </c>
      <c r="P104" s="1609" t="s">
        <v>114</v>
      </c>
      <c r="Q104" s="1610" t="s">
        <v>114</v>
      </c>
      <c r="R104" s="187">
        <v>600</v>
      </c>
      <c r="S104" s="1609">
        <v>0.48799999999999999</v>
      </c>
      <c r="T104" s="1609">
        <v>0.34300000000000003</v>
      </c>
      <c r="U104" s="1609">
        <v>0.63500000000000001</v>
      </c>
    </row>
    <row r="105" spans="1:21" s="270" customFormat="1">
      <c r="A105" s="1603" t="s">
        <v>97</v>
      </c>
      <c r="B105" s="197" t="s">
        <v>114</v>
      </c>
      <c r="C105" s="1613" t="s">
        <v>114</v>
      </c>
      <c r="D105" s="1613" t="s">
        <v>114</v>
      </c>
      <c r="E105" s="1614" t="s">
        <v>114</v>
      </c>
      <c r="F105" s="197" t="s">
        <v>114</v>
      </c>
      <c r="G105" s="1613" t="s">
        <v>114</v>
      </c>
      <c r="H105" s="1613" t="s">
        <v>114</v>
      </c>
      <c r="I105" s="1614" t="s">
        <v>114</v>
      </c>
      <c r="J105" s="197" t="s">
        <v>114</v>
      </c>
      <c r="K105" s="1613" t="s">
        <v>114</v>
      </c>
      <c r="L105" s="1613" t="s">
        <v>114</v>
      </c>
      <c r="M105" s="1614" t="s">
        <v>114</v>
      </c>
      <c r="N105" s="197" t="s">
        <v>114</v>
      </c>
      <c r="O105" s="1613" t="s">
        <v>114</v>
      </c>
      <c r="P105" s="1613" t="s">
        <v>114</v>
      </c>
      <c r="Q105" s="1614" t="s">
        <v>114</v>
      </c>
      <c r="R105" s="197" t="s">
        <v>114</v>
      </c>
      <c r="S105" s="1613" t="s">
        <v>114</v>
      </c>
      <c r="T105" s="1613" t="s">
        <v>114</v>
      </c>
      <c r="U105" s="1613" t="s">
        <v>114</v>
      </c>
    </row>
    <row r="106" spans="1:21" s="270" customFormat="1" ht="28.5" customHeight="1">
      <c r="A106" s="2603" t="s">
        <v>1345</v>
      </c>
      <c r="B106" s="2604"/>
      <c r="C106" s="2604"/>
      <c r="D106" s="2604"/>
      <c r="E106" s="2604"/>
      <c r="F106" s="2604"/>
      <c r="G106" s="2604"/>
      <c r="H106" s="2604"/>
      <c r="I106" s="2604"/>
      <c r="J106" s="2604"/>
      <c r="K106" s="2604"/>
      <c r="L106" s="2604"/>
      <c r="M106" s="2604"/>
      <c r="N106" s="2604"/>
      <c r="O106" s="2604"/>
      <c r="P106" s="2604"/>
      <c r="Q106" s="2604"/>
      <c r="R106" s="2604"/>
      <c r="S106" s="2604"/>
      <c r="T106" s="2604"/>
      <c r="U106" s="2605"/>
    </row>
    <row r="107" spans="1:21" s="270" customFormat="1">
      <c r="A107" s="316"/>
      <c r="B107" s="316"/>
      <c r="C107" s="316"/>
      <c r="D107" s="316"/>
    </row>
    <row r="108" spans="1:21" s="270" customFormat="1" ht="13" customHeight="1">
      <c r="A108" s="2515" t="s">
        <v>1340</v>
      </c>
      <c r="B108" s="2515"/>
      <c r="C108" s="2515"/>
      <c r="D108" s="2515"/>
      <c r="E108" s="2515"/>
      <c r="F108" s="2515"/>
      <c r="G108" s="2515"/>
      <c r="H108" s="2515"/>
      <c r="I108" s="2515"/>
      <c r="J108" s="2515"/>
      <c r="K108" s="2515"/>
      <c r="L108" s="2515"/>
      <c r="M108" s="2515"/>
      <c r="N108" s="2515"/>
      <c r="O108" s="2515"/>
      <c r="P108" s="2515"/>
      <c r="Q108" s="2515"/>
      <c r="R108" s="2515"/>
      <c r="S108" s="2515"/>
      <c r="T108" s="2515"/>
      <c r="U108" s="2515"/>
    </row>
    <row r="109" spans="1:21" s="270" customFormat="1">
      <c r="A109" s="316"/>
      <c r="B109" s="316"/>
      <c r="C109" s="316"/>
      <c r="D109" s="316"/>
    </row>
    <row r="110" spans="1:21" s="270" customFormat="1">
      <c r="A110" s="316"/>
      <c r="B110" s="316"/>
      <c r="C110" s="316"/>
      <c r="D110" s="316"/>
    </row>
    <row r="111" spans="1:21" s="270" customFormat="1" ht="14.25" customHeight="1">
      <c r="A111" s="2515" t="s">
        <v>1363</v>
      </c>
      <c r="B111" s="2515"/>
      <c r="C111" s="2515"/>
      <c r="D111" s="2515"/>
      <c r="E111" s="2515"/>
      <c r="F111" s="2515"/>
      <c r="G111" s="2515"/>
      <c r="H111" s="2515"/>
      <c r="I111" s="2515"/>
      <c r="J111" s="2515"/>
      <c r="K111" s="2515"/>
      <c r="L111" s="2515"/>
      <c r="M111" s="2515"/>
      <c r="N111" s="2515"/>
      <c r="O111" s="2515"/>
      <c r="P111" s="2515"/>
      <c r="Q111" s="2515"/>
      <c r="R111" s="2515"/>
      <c r="S111" s="2515"/>
      <c r="T111" s="2515"/>
      <c r="U111" s="2515"/>
    </row>
    <row r="112" spans="1:21" s="270" customFormat="1">
      <c r="A112" s="316"/>
      <c r="B112" s="316"/>
      <c r="C112" s="316"/>
      <c r="D112" s="316"/>
    </row>
    <row r="113" spans="1:23" s="270" customFormat="1" ht="18" customHeight="1">
      <c r="A113" s="2756" t="s">
        <v>252</v>
      </c>
      <c r="B113" s="2490" t="s">
        <v>1358</v>
      </c>
      <c r="C113" s="2491"/>
      <c r="D113" s="2491"/>
      <c r="E113" s="2491"/>
      <c r="F113" s="2491"/>
      <c r="G113" s="2491"/>
      <c r="H113" s="2491"/>
      <c r="I113" s="2491"/>
      <c r="J113" s="2491"/>
      <c r="K113" s="2491"/>
      <c r="L113" s="2491"/>
      <c r="M113" s="2491"/>
      <c r="N113" s="2491"/>
      <c r="O113" s="2491"/>
      <c r="P113" s="2491"/>
      <c r="Q113" s="2491"/>
      <c r="R113" s="2491"/>
      <c r="S113" s="2491"/>
      <c r="T113" s="2491"/>
      <c r="U113" s="2492"/>
      <c r="W113" s="45"/>
    </row>
    <row r="114" spans="1:23" s="270" customFormat="1" ht="18" customHeight="1">
      <c r="A114" s="2757"/>
      <c r="B114" s="2471" t="s">
        <v>1334</v>
      </c>
      <c r="C114" s="2472"/>
      <c r="D114" s="2472"/>
      <c r="E114" s="2754"/>
      <c r="F114" s="2471" t="s">
        <v>1335</v>
      </c>
      <c r="G114" s="2472"/>
      <c r="H114" s="2472"/>
      <c r="I114" s="2754"/>
      <c r="J114" s="2471" t="s">
        <v>1336</v>
      </c>
      <c r="K114" s="2472"/>
      <c r="L114" s="2472"/>
      <c r="M114" s="2754"/>
      <c r="N114" s="2471" t="s">
        <v>1337</v>
      </c>
      <c r="O114" s="2472"/>
      <c r="P114" s="2472"/>
      <c r="Q114" s="2754"/>
      <c r="R114" s="2471" t="s">
        <v>1338</v>
      </c>
      <c r="S114" s="2472"/>
      <c r="T114" s="2472"/>
      <c r="U114" s="2755"/>
      <c r="W114" s="45"/>
    </row>
    <row r="115" spans="1:23" s="405" customFormat="1" ht="23">
      <c r="A115" s="2759"/>
      <c r="B115" s="1031" t="s">
        <v>661</v>
      </c>
      <c r="C115" s="1032" t="s">
        <v>86</v>
      </c>
      <c r="D115" s="1032" t="s">
        <v>662</v>
      </c>
      <c r="E115" s="1033" t="s">
        <v>663</v>
      </c>
      <c r="F115" s="1031" t="s">
        <v>661</v>
      </c>
      <c r="G115" s="1032" t="s">
        <v>86</v>
      </c>
      <c r="H115" s="1032" t="s">
        <v>662</v>
      </c>
      <c r="I115" s="1033" t="s">
        <v>663</v>
      </c>
      <c r="J115" s="1031" t="s">
        <v>661</v>
      </c>
      <c r="K115" s="1032" t="s">
        <v>86</v>
      </c>
      <c r="L115" s="1032" t="s">
        <v>662</v>
      </c>
      <c r="M115" s="1033" t="s">
        <v>663</v>
      </c>
      <c r="N115" s="1031" t="s">
        <v>661</v>
      </c>
      <c r="O115" s="1032" t="s">
        <v>86</v>
      </c>
      <c r="P115" s="1032" t="s">
        <v>662</v>
      </c>
      <c r="Q115" s="1033" t="s">
        <v>663</v>
      </c>
      <c r="R115" s="1031" t="s">
        <v>661</v>
      </c>
      <c r="S115" s="1032" t="s">
        <v>86</v>
      </c>
      <c r="T115" s="1032" t="s">
        <v>662</v>
      </c>
      <c r="U115" s="1033" t="s">
        <v>663</v>
      </c>
      <c r="W115" s="66"/>
    </row>
    <row r="116" spans="1:23" s="270" customFormat="1">
      <c r="A116" s="1598" t="s">
        <v>89</v>
      </c>
      <c r="B116" s="187" t="s">
        <v>114</v>
      </c>
      <c r="C116" s="471" t="s">
        <v>114</v>
      </c>
      <c r="D116" s="471" t="s">
        <v>114</v>
      </c>
      <c r="E116" s="1608" t="s">
        <v>114</v>
      </c>
      <c r="F116" s="1611">
        <v>1000</v>
      </c>
      <c r="G116" s="1609">
        <v>0.248</v>
      </c>
      <c r="H116" s="1609">
        <v>0.185</v>
      </c>
      <c r="I116" s="1610">
        <v>0.32400000000000001</v>
      </c>
      <c r="J116" s="187">
        <v>500</v>
      </c>
      <c r="K116" s="1609">
        <v>0.13300000000000001</v>
      </c>
      <c r="L116" s="1609">
        <v>8.8999999999999996E-2</v>
      </c>
      <c r="M116" s="1610">
        <v>0.19400000000000001</v>
      </c>
      <c r="N116" s="187" t="s">
        <v>114</v>
      </c>
      <c r="O116" s="471" t="s">
        <v>114</v>
      </c>
      <c r="P116" s="1609" t="s">
        <v>114</v>
      </c>
      <c r="Q116" s="1610" t="s">
        <v>114</v>
      </c>
      <c r="R116" s="1611">
        <v>2300</v>
      </c>
      <c r="S116" s="1609">
        <v>0.55900000000000005</v>
      </c>
      <c r="T116" s="1609">
        <v>0.47899999999999998</v>
      </c>
      <c r="U116" s="1609">
        <v>0.63600000000000001</v>
      </c>
    </row>
    <row r="117" spans="1:23" s="270" customFormat="1">
      <c r="A117" s="1603" t="s">
        <v>85</v>
      </c>
      <c r="B117" s="197" t="s">
        <v>114</v>
      </c>
      <c r="C117" s="472" t="s">
        <v>114</v>
      </c>
      <c r="D117" s="472" t="s">
        <v>114</v>
      </c>
      <c r="E117" s="1612" t="s">
        <v>114</v>
      </c>
      <c r="F117" s="1615">
        <v>1300</v>
      </c>
      <c r="G117" s="1613">
        <v>0.29299999999999998</v>
      </c>
      <c r="H117" s="1613">
        <v>0.23</v>
      </c>
      <c r="I117" s="1614">
        <v>0.36599999999999999</v>
      </c>
      <c r="J117" s="197">
        <v>700</v>
      </c>
      <c r="K117" s="1613">
        <v>0.16</v>
      </c>
      <c r="L117" s="1613">
        <v>0.115</v>
      </c>
      <c r="M117" s="1614">
        <v>0.219</v>
      </c>
      <c r="N117" s="197" t="s">
        <v>114</v>
      </c>
      <c r="O117" s="472" t="s">
        <v>114</v>
      </c>
      <c r="P117" s="1613" t="s">
        <v>114</v>
      </c>
      <c r="Q117" s="1614" t="s">
        <v>114</v>
      </c>
      <c r="R117" s="1615">
        <v>2100</v>
      </c>
      <c r="S117" s="1613">
        <v>0.47399999999999998</v>
      </c>
      <c r="T117" s="1613">
        <v>0.40200000000000002</v>
      </c>
      <c r="U117" s="1613">
        <v>0.54800000000000004</v>
      </c>
    </row>
    <row r="118" spans="1:23" s="270" customFormat="1">
      <c r="A118" s="1598" t="s">
        <v>90</v>
      </c>
      <c r="B118" s="187">
        <v>0</v>
      </c>
      <c r="C118" s="1609">
        <v>0</v>
      </c>
      <c r="D118" s="1609" t="s">
        <v>723</v>
      </c>
      <c r="E118" s="1610" t="s">
        <v>723</v>
      </c>
      <c r="F118" s="187" t="s">
        <v>114</v>
      </c>
      <c r="G118" s="1609" t="s">
        <v>114</v>
      </c>
      <c r="H118" s="1609" t="s">
        <v>114</v>
      </c>
      <c r="I118" s="1610" t="s">
        <v>114</v>
      </c>
      <c r="J118" s="187" t="s">
        <v>114</v>
      </c>
      <c r="K118" s="1609" t="s">
        <v>114</v>
      </c>
      <c r="L118" s="1609" t="s">
        <v>114</v>
      </c>
      <c r="M118" s="1610" t="s">
        <v>114</v>
      </c>
      <c r="N118" s="187">
        <v>0</v>
      </c>
      <c r="O118" s="471">
        <v>800</v>
      </c>
      <c r="P118" s="1609">
        <v>0</v>
      </c>
      <c r="Q118" s="1610" t="s">
        <v>723</v>
      </c>
      <c r="R118" s="187">
        <v>500</v>
      </c>
      <c r="S118" s="1609">
        <v>0.64600000000000002</v>
      </c>
      <c r="T118" s="1609">
        <v>0.45200000000000001</v>
      </c>
      <c r="U118" s="1609">
        <v>0.80200000000000005</v>
      </c>
    </row>
    <row r="119" spans="1:23" s="270" customFormat="1">
      <c r="A119" s="1603" t="s">
        <v>91</v>
      </c>
      <c r="B119" s="197" t="s">
        <v>114</v>
      </c>
      <c r="C119" s="1613" t="s">
        <v>114</v>
      </c>
      <c r="D119" s="1613" t="s">
        <v>114</v>
      </c>
      <c r="E119" s="1614" t="s">
        <v>114</v>
      </c>
      <c r="F119" s="197">
        <v>700</v>
      </c>
      <c r="G119" s="1613">
        <v>0.27600000000000002</v>
      </c>
      <c r="H119" s="1613">
        <v>0.20300000000000001</v>
      </c>
      <c r="I119" s="1614">
        <v>0.36299999999999999</v>
      </c>
      <c r="J119" s="197">
        <v>500</v>
      </c>
      <c r="K119" s="1613">
        <v>0.17599999999999999</v>
      </c>
      <c r="L119" s="1613">
        <v>0.112</v>
      </c>
      <c r="M119" s="1614">
        <v>0.26500000000000001</v>
      </c>
      <c r="N119" s="197" t="s">
        <v>114</v>
      </c>
      <c r="O119" s="472" t="s">
        <v>114</v>
      </c>
      <c r="P119" s="1613" t="s">
        <v>114</v>
      </c>
      <c r="Q119" s="1614" t="s">
        <v>114</v>
      </c>
      <c r="R119" s="1615">
        <v>1300</v>
      </c>
      <c r="S119" s="1613">
        <v>0.48899999999999999</v>
      </c>
      <c r="T119" s="1613">
        <v>0.39400000000000002</v>
      </c>
      <c r="U119" s="1613">
        <v>0.58499999999999996</v>
      </c>
    </row>
    <row r="120" spans="1:23" s="270" customFormat="1">
      <c r="A120" s="1598" t="s">
        <v>92</v>
      </c>
      <c r="B120" s="187" t="s">
        <v>114</v>
      </c>
      <c r="C120" s="1609" t="s">
        <v>114</v>
      </c>
      <c r="D120" s="1609" t="s">
        <v>114</v>
      </c>
      <c r="E120" s="1610" t="s">
        <v>114</v>
      </c>
      <c r="F120" s="187">
        <v>400</v>
      </c>
      <c r="G120" s="1609">
        <v>0.26600000000000001</v>
      </c>
      <c r="H120" s="1609">
        <v>0.17</v>
      </c>
      <c r="I120" s="1610">
        <v>0.39200000000000002</v>
      </c>
      <c r="J120" s="187" t="s">
        <v>114</v>
      </c>
      <c r="K120" s="1609" t="s">
        <v>114</v>
      </c>
      <c r="L120" s="1609" t="s">
        <v>114</v>
      </c>
      <c r="M120" s="1610" t="s">
        <v>114</v>
      </c>
      <c r="N120" s="187" t="s">
        <v>114</v>
      </c>
      <c r="O120" s="471" t="s">
        <v>114</v>
      </c>
      <c r="P120" s="1609" t="s">
        <v>114</v>
      </c>
      <c r="Q120" s="1610" t="s">
        <v>114</v>
      </c>
      <c r="R120" s="187">
        <v>900</v>
      </c>
      <c r="S120" s="1609">
        <v>0.56799999999999995</v>
      </c>
      <c r="T120" s="1609">
        <v>0.441</v>
      </c>
      <c r="U120" s="1609">
        <v>0.68600000000000005</v>
      </c>
    </row>
    <row r="121" spans="1:23" s="270" customFormat="1">
      <c r="A121" s="1603" t="s">
        <v>93</v>
      </c>
      <c r="B121" s="197" t="s">
        <v>114</v>
      </c>
      <c r="C121" s="1613" t="s">
        <v>114</v>
      </c>
      <c r="D121" s="1613" t="s">
        <v>114</v>
      </c>
      <c r="E121" s="1614" t="s">
        <v>114</v>
      </c>
      <c r="F121" s="197">
        <v>200</v>
      </c>
      <c r="G121" s="1613">
        <v>0.36799999999999999</v>
      </c>
      <c r="H121" s="1613">
        <v>0.187</v>
      </c>
      <c r="I121" s="1614">
        <v>0.59599999999999997</v>
      </c>
      <c r="J121" s="197" t="s">
        <v>114</v>
      </c>
      <c r="K121" s="1613" t="s">
        <v>114</v>
      </c>
      <c r="L121" s="1613" t="s">
        <v>114</v>
      </c>
      <c r="M121" s="1614" t="s">
        <v>114</v>
      </c>
      <c r="N121" s="197" t="s">
        <v>114</v>
      </c>
      <c r="O121" s="472" t="s">
        <v>114</v>
      </c>
      <c r="P121" s="1613" t="s">
        <v>114</v>
      </c>
      <c r="Q121" s="1614" t="s">
        <v>114</v>
      </c>
      <c r="R121" s="197" t="s">
        <v>114</v>
      </c>
      <c r="S121" s="1613" t="s">
        <v>114</v>
      </c>
      <c r="T121" s="1613" t="s">
        <v>114</v>
      </c>
      <c r="U121" s="1613" t="s">
        <v>114</v>
      </c>
    </row>
    <row r="122" spans="1:23" s="270" customFormat="1">
      <c r="A122" s="1598" t="s">
        <v>94</v>
      </c>
      <c r="B122" s="187" t="s">
        <v>114</v>
      </c>
      <c r="C122" s="1609" t="s">
        <v>114</v>
      </c>
      <c r="D122" s="1609" t="s">
        <v>114</v>
      </c>
      <c r="E122" s="1610" t="s">
        <v>114</v>
      </c>
      <c r="F122" s="187" t="s">
        <v>114</v>
      </c>
      <c r="G122" s="1609" t="s">
        <v>114</v>
      </c>
      <c r="H122" s="1609" t="s">
        <v>114</v>
      </c>
      <c r="I122" s="1610" t="s">
        <v>114</v>
      </c>
      <c r="J122" s="187" t="s">
        <v>114</v>
      </c>
      <c r="K122" s="1609" t="s">
        <v>114</v>
      </c>
      <c r="L122" s="1609" t="s">
        <v>114</v>
      </c>
      <c r="M122" s="1610" t="s">
        <v>114</v>
      </c>
      <c r="N122" s="187" t="s">
        <v>114</v>
      </c>
      <c r="O122" s="471" t="s">
        <v>114</v>
      </c>
      <c r="P122" s="1609" t="s">
        <v>114</v>
      </c>
      <c r="Q122" s="1610" t="s">
        <v>114</v>
      </c>
      <c r="R122" s="187" t="s">
        <v>114</v>
      </c>
      <c r="S122" s="1609" t="s">
        <v>114</v>
      </c>
      <c r="T122" s="1609" t="s">
        <v>114</v>
      </c>
      <c r="U122" s="1609" t="s">
        <v>114</v>
      </c>
    </row>
    <row r="123" spans="1:23" s="270" customFormat="1">
      <c r="A123" s="1603" t="s">
        <v>95</v>
      </c>
      <c r="B123" s="197" t="s">
        <v>114</v>
      </c>
      <c r="C123" s="1613" t="s">
        <v>114</v>
      </c>
      <c r="D123" s="1613" t="s">
        <v>114</v>
      </c>
      <c r="E123" s="1614" t="s">
        <v>114</v>
      </c>
      <c r="F123" s="197" t="s">
        <v>114</v>
      </c>
      <c r="G123" s="1613" t="s">
        <v>114</v>
      </c>
      <c r="H123" s="1613" t="s">
        <v>114</v>
      </c>
      <c r="I123" s="1614" t="s">
        <v>114</v>
      </c>
      <c r="J123" s="197" t="s">
        <v>114</v>
      </c>
      <c r="K123" s="1613" t="s">
        <v>114</v>
      </c>
      <c r="L123" s="1613" t="s">
        <v>114</v>
      </c>
      <c r="M123" s="1614" t="s">
        <v>114</v>
      </c>
      <c r="N123" s="197" t="s">
        <v>114</v>
      </c>
      <c r="O123" s="472" t="s">
        <v>114</v>
      </c>
      <c r="P123" s="1613" t="s">
        <v>114</v>
      </c>
      <c r="Q123" s="1614" t="s">
        <v>114</v>
      </c>
      <c r="R123" s="197" t="s">
        <v>114</v>
      </c>
      <c r="S123" s="1613" t="s">
        <v>114</v>
      </c>
      <c r="T123" s="1613" t="s">
        <v>114</v>
      </c>
      <c r="U123" s="1613" t="s">
        <v>114</v>
      </c>
    </row>
    <row r="124" spans="1:23" s="270" customFormat="1">
      <c r="A124" s="1598" t="s">
        <v>96</v>
      </c>
      <c r="B124" s="187" t="s">
        <v>114</v>
      </c>
      <c r="C124" s="1609" t="s">
        <v>114</v>
      </c>
      <c r="D124" s="1609" t="s">
        <v>114</v>
      </c>
      <c r="E124" s="1610" t="s">
        <v>114</v>
      </c>
      <c r="F124" s="187" t="s">
        <v>114</v>
      </c>
      <c r="G124" s="1609" t="s">
        <v>114</v>
      </c>
      <c r="H124" s="1609" t="s">
        <v>114</v>
      </c>
      <c r="I124" s="1610" t="s">
        <v>114</v>
      </c>
      <c r="J124" s="187">
        <v>300</v>
      </c>
      <c r="K124" s="1609">
        <v>0.26800000000000002</v>
      </c>
      <c r="L124" s="1609">
        <v>0.14899999999999999</v>
      </c>
      <c r="M124" s="1610">
        <v>0.435</v>
      </c>
      <c r="N124" s="187" t="s">
        <v>114</v>
      </c>
      <c r="O124" s="471" t="s">
        <v>114</v>
      </c>
      <c r="P124" s="1609" t="s">
        <v>114</v>
      </c>
      <c r="Q124" s="1610" t="s">
        <v>114</v>
      </c>
      <c r="R124" s="187">
        <v>300</v>
      </c>
      <c r="S124" s="1609">
        <v>0.34699999999999998</v>
      </c>
      <c r="T124" s="1609">
        <v>0.21</v>
      </c>
      <c r="U124" s="1609">
        <v>0.51500000000000001</v>
      </c>
    </row>
    <row r="125" spans="1:23" s="270" customFormat="1">
      <c r="A125" s="1603" t="s">
        <v>97</v>
      </c>
      <c r="B125" s="197" t="s">
        <v>114</v>
      </c>
      <c r="C125" s="1613" t="s">
        <v>114</v>
      </c>
      <c r="D125" s="1613" t="s">
        <v>114</v>
      </c>
      <c r="E125" s="1614" t="s">
        <v>114</v>
      </c>
      <c r="F125" s="197" t="s">
        <v>114</v>
      </c>
      <c r="G125" s="1613" t="s">
        <v>114</v>
      </c>
      <c r="H125" s="1613" t="s">
        <v>114</v>
      </c>
      <c r="I125" s="1614" t="s">
        <v>114</v>
      </c>
      <c r="J125" s="197" t="s">
        <v>114</v>
      </c>
      <c r="K125" s="1613" t="s">
        <v>114</v>
      </c>
      <c r="L125" s="1613" t="s">
        <v>114</v>
      </c>
      <c r="M125" s="1614" t="s">
        <v>114</v>
      </c>
      <c r="N125" s="197" t="s">
        <v>114</v>
      </c>
      <c r="O125" s="472" t="s">
        <v>114</v>
      </c>
      <c r="P125" s="1613" t="s">
        <v>114</v>
      </c>
      <c r="Q125" s="1614" t="s">
        <v>114</v>
      </c>
      <c r="R125" s="197" t="s">
        <v>114</v>
      </c>
      <c r="S125" s="472" t="s">
        <v>114</v>
      </c>
      <c r="T125" s="472" t="s">
        <v>114</v>
      </c>
      <c r="U125" s="472" t="s">
        <v>114</v>
      </c>
    </row>
    <row r="126" spans="1:23" s="270" customFormat="1" ht="28.5" customHeight="1">
      <c r="A126" s="2603" t="s">
        <v>1345</v>
      </c>
      <c r="B126" s="2604"/>
      <c r="C126" s="2604"/>
      <c r="D126" s="2604"/>
      <c r="E126" s="2604"/>
      <c r="F126" s="2604"/>
      <c r="G126" s="2604"/>
      <c r="H126" s="2604"/>
      <c r="I126" s="2604"/>
      <c r="J126" s="2604"/>
      <c r="K126" s="2604"/>
      <c r="L126" s="2604"/>
      <c r="M126" s="2604"/>
      <c r="N126" s="2604"/>
      <c r="O126" s="2604"/>
      <c r="P126" s="2604"/>
      <c r="Q126" s="2604"/>
      <c r="R126" s="2604"/>
      <c r="S126" s="2604"/>
      <c r="T126" s="2604"/>
      <c r="U126" s="2605"/>
    </row>
    <row r="127" spans="1:23" s="270" customFormat="1">
      <c r="A127" s="316"/>
      <c r="B127" s="316"/>
      <c r="C127" s="316"/>
      <c r="D127" s="316"/>
    </row>
    <row r="128" spans="1:23" s="270" customFormat="1" ht="13" customHeight="1">
      <c r="A128" s="2515" t="s">
        <v>1340</v>
      </c>
      <c r="B128" s="2515"/>
      <c r="C128" s="2515"/>
      <c r="D128" s="2515"/>
      <c r="E128" s="2515"/>
      <c r="F128" s="2515"/>
      <c r="G128" s="2515"/>
      <c r="H128" s="2515"/>
      <c r="I128" s="2515"/>
      <c r="J128" s="2515"/>
      <c r="K128" s="2515"/>
      <c r="L128" s="2515"/>
      <c r="M128" s="2515"/>
      <c r="N128" s="2515"/>
      <c r="O128" s="2515"/>
      <c r="P128" s="2515"/>
      <c r="Q128" s="2515"/>
      <c r="R128" s="2515"/>
      <c r="S128" s="2515"/>
      <c r="T128" s="2515"/>
      <c r="U128" s="2515"/>
    </row>
    <row r="129" spans="1:23" s="270" customFormat="1">
      <c r="A129" s="316"/>
      <c r="B129" s="316"/>
      <c r="C129" s="316"/>
      <c r="D129" s="316"/>
    </row>
    <row r="130" spans="1:23" s="270" customFormat="1">
      <c r="A130" s="316"/>
      <c r="B130" s="316"/>
      <c r="C130" s="316"/>
      <c r="D130" s="316"/>
    </row>
    <row r="131" spans="1:23" s="270" customFormat="1" ht="14.25" customHeight="1">
      <c r="A131" s="2515" t="s">
        <v>1364</v>
      </c>
      <c r="B131" s="2515"/>
      <c r="C131" s="2515"/>
      <c r="D131" s="2515"/>
      <c r="E131" s="2515"/>
      <c r="F131" s="2515"/>
      <c r="G131" s="2515"/>
      <c r="H131" s="2515"/>
      <c r="I131" s="2515"/>
      <c r="J131" s="2515"/>
      <c r="K131" s="2515"/>
      <c r="L131" s="2515"/>
      <c r="M131" s="2515"/>
      <c r="N131" s="2515"/>
      <c r="O131" s="2515"/>
      <c r="P131" s="2515"/>
      <c r="Q131" s="2515"/>
      <c r="R131" s="2515"/>
      <c r="S131" s="2515"/>
      <c r="T131" s="2515"/>
      <c r="U131" s="2515"/>
    </row>
    <row r="132" spans="1:23" s="270" customFormat="1">
      <c r="A132" s="316"/>
      <c r="B132" s="316"/>
      <c r="C132" s="316"/>
      <c r="D132" s="316"/>
    </row>
    <row r="133" spans="1:23" s="270" customFormat="1" ht="18" customHeight="1">
      <c r="A133" s="2756" t="s">
        <v>252</v>
      </c>
      <c r="B133" s="2490" t="s">
        <v>1358</v>
      </c>
      <c r="C133" s="2491"/>
      <c r="D133" s="2491"/>
      <c r="E133" s="2491"/>
      <c r="F133" s="2491"/>
      <c r="G133" s="2491"/>
      <c r="H133" s="2491"/>
      <c r="I133" s="2491"/>
      <c r="J133" s="2491"/>
      <c r="K133" s="2491"/>
      <c r="L133" s="2491"/>
      <c r="M133" s="2491"/>
      <c r="N133" s="2491"/>
      <c r="O133" s="2491"/>
      <c r="P133" s="2491"/>
      <c r="Q133" s="2491"/>
      <c r="R133" s="2491"/>
      <c r="S133" s="2491"/>
      <c r="T133" s="2491"/>
      <c r="U133" s="2492"/>
      <c r="W133" s="45"/>
    </row>
    <row r="134" spans="1:23" s="270" customFormat="1" ht="18" customHeight="1">
      <c r="A134" s="2757"/>
      <c r="B134" s="2471" t="s">
        <v>1334</v>
      </c>
      <c r="C134" s="2472"/>
      <c r="D134" s="2472"/>
      <c r="E134" s="2754"/>
      <c r="F134" s="2471" t="s">
        <v>1335</v>
      </c>
      <c r="G134" s="2472"/>
      <c r="H134" s="2472"/>
      <c r="I134" s="2754"/>
      <c r="J134" s="2471" t="s">
        <v>1336</v>
      </c>
      <c r="K134" s="2472"/>
      <c r="L134" s="2472"/>
      <c r="M134" s="2754"/>
      <c r="N134" s="2471" t="s">
        <v>1337</v>
      </c>
      <c r="O134" s="2472"/>
      <c r="P134" s="2472"/>
      <c r="Q134" s="2754"/>
      <c r="R134" s="2471" t="s">
        <v>1338</v>
      </c>
      <c r="S134" s="2472"/>
      <c r="T134" s="2472"/>
      <c r="U134" s="2755"/>
      <c r="W134" s="45"/>
    </row>
    <row r="135" spans="1:23" s="405" customFormat="1" ht="23">
      <c r="A135" s="2759"/>
      <c r="B135" s="1031" t="s">
        <v>661</v>
      </c>
      <c r="C135" s="1032" t="s">
        <v>86</v>
      </c>
      <c r="D135" s="1032" t="s">
        <v>662</v>
      </c>
      <c r="E135" s="1033" t="s">
        <v>663</v>
      </c>
      <c r="F135" s="1031" t="s">
        <v>661</v>
      </c>
      <c r="G135" s="1032" t="s">
        <v>86</v>
      </c>
      <c r="H135" s="1032" t="s">
        <v>662</v>
      </c>
      <c r="I135" s="1033" t="s">
        <v>663</v>
      </c>
      <c r="J135" s="1031" t="s">
        <v>661</v>
      </c>
      <c r="K135" s="1032" t="s">
        <v>86</v>
      </c>
      <c r="L135" s="1032" t="s">
        <v>662</v>
      </c>
      <c r="M135" s="1033" t="s">
        <v>663</v>
      </c>
      <c r="N135" s="1031" t="s">
        <v>661</v>
      </c>
      <c r="O135" s="1032" t="s">
        <v>86</v>
      </c>
      <c r="P135" s="1032" t="s">
        <v>662</v>
      </c>
      <c r="Q135" s="1033" t="s">
        <v>663</v>
      </c>
      <c r="R135" s="1031" t="s">
        <v>661</v>
      </c>
      <c r="S135" s="1032" t="s">
        <v>86</v>
      </c>
      <c r="T135" s="1032" t="s">
        <v>662</v>
      </c>
      <c r="U135" s="1033" t="s">
        <v>663</v>
      </c>
      <c r="W135" s="66"/>
    </row>
    <row r="136" spans="1:23" s="270" customFormat="1">
      <c r="A136" s="1598" t="s">
        <v>89</v>
      </c>
      <c r="B136" s="187" t="s">
        <v>114</v>
      </c>
      <c r="C136" s="471" t="s">
        <v>114</v>
      </c>
      <c r="D136" s="471" t="s">
        <v>114</v>
      </c>
      <c r="E136" s="1608" t="s">
        <v>114</v>
      </c>
      <c r="F136" s="187">
        <v>800</v>
      </c>
      <c r="G136" s="1609">
        <v>0.18099999999999999</v>
      </c>
      <c r="H136" s="1609">
        <v>0.13100000000000001</v>
      </c>
      <c r="I136" s="1610">
        <v>0.246</v>
      </c>
      <c r="J136" s="187">
        <v>700</v>
      </c>
      <c r="K136" s="1609">
        <v>0.14799999999999999</v>
      </c>
      <c r="L136" s="1609">
        <v>0.10199999999999999</v>
      </c>
      <c r="M136" s="1610">
        <v>0.21</v>
      </c>
      <c r="N136" s="187" t="s">
        <v>114</v>
      </c>
      <c r="O136" s="471" t="s">
        <v>114</v>
      </c>
      <c r="P136" s="1609" t="s">
        <v>114</v>
      </c>
      <c r="Q136" s="1610" t="s">
        <v>114</v>
      </c>
      <c r="R136" s="1611">
        <v>2800</v>
      </c>
      <c r="S136" s="1609">
        <v>0.63</v>
      </c>
      <c r="T136" s="1609">
        <v>0.55600000000000005</v>
      </c>
      <c r="U136" s="1609">
        <v>0.69899999999999995</v>
      </c>
    </row>
    <row r="137" spans="1:23" s="270" customFormat="1">
      <c r="A137" s="1603" t="s">
        <v>85</v>
      </c>
      <c r="B137" s="197">
        <v>300</v>
      </c>
      <c r="C137" s="1613">
        <v>6.5000000000000002E-2</v>
      </c>
      <c r="D137" s="1613">
        <v>0.04</v>
      </c>
      <c r="E137" s="1614">
        <v>0.104</v>
      </c>
      <c r="F137" s="1615">
        <v>1200</v>
      </c>
      <c r="G137" s="1613">
        <v>0.24199999999999999</v>
      </c>
      <c r="H137" s="1613">
        <v>0.19500000000000001</v>
      </c>
      <c r="I137" s="1614">
        <v>0.29699999999999999</v>
      </c>
      <c r="J137" s="1615">
        <v>1200</v>
      </c>
      <c r="K137" s="1613">
        <v>0.22600000000000001</v>
      </c>
      <c r="L137" s="1613">
        <v>0.17399999999999999</v>
      </c>
      <c r="M137" s="1614">
        <v>0.28599999999999998</v>
      </c>
      <c r="N137" s="197" t="s">
        <v>114</v>
      </c>
      <c r="O137" s="472" t="s">
        <v>114</v>
      </c>
      <c r="P137" s="1613" t="s">
        <v>114</v>
      </c>
      <c r="Q137" s="1614" t="s">
        <v>114</v>
      </c>
      <c r="R137" s="1615">
        <v>2300</v>
      </c>
      <c r="S137" s="1613">
        <v>0.45100000000000001</v>
      </c>
      <c r="T137" s="1613">
        <v>0.38900000000000001</v>
      </c>
      <c r="U137" s="1613">
        <v>0.51600000000000001</v>
      </c>
    </row>
    <row r="138" spans="1:23" s="270" customFormat="1">
      <c r="A138" s="1598" t="s">
        <v>90</v>
      </c>
      <c r="B138" s="187" t="s">
        <v>114</v>
      </c>
      <c r="C138" s="1609" t="s">
        <v>114</v>
      </c>
      <c r="D138" s="1609" t="s">
        <v>114</v>
      </c>
      <c r="E138" s="1610" t="s">
        <v>114</v>
      </c>
      <c r="F138" s="187">
        <v>400</v>
      </c>
      <c r="G138" s="1609">
        <v>0.48199999999999998</v>
      </c>
      <c r="H138" s="1609">
        <v>0.314</v>
      </c>
      <c r="I138" s="1610">
        <v>0.65400000000000003</v>
      </c>
      <c r="J138" s="187" t="s">
        <v>114</v>
      </c>
      <c r="K138" s="1609" t="s">
        <v>114</v>
      </c>
      <c r="L138" s="1609" t="s">
        <v>114</v>
      </c>
      <c r="M138" s="1610" t="s">
        <v>114</v>
      </c>
      <c r="N138" s="187" t="s">
        <v>114</v>
      </c>
      <c r="O138" s="471" t="s">
        <v>114</v>
      </c>
      <c r="P138" s="1609" t="s">
        <v>114</v>
      </c>
      <c r="Q138" s="1610" t="s">
        <v>114</v>
      </c>
      <c r="R138" s="187">
        <v>200</v>
      </c>
      <c r="S138" s="1609">
        <v>0.28399999999999997</v>
      </c>
      <c r="T138" s="1609">
        <v>0.153</v>
      </c>
      <c r="U138" s="1609">
        <v>0.46400000000000002</v>
      </c>
    </row>
    <row r="139" spans="1:23" s="270" customFormat="1">
      <c r="A139" s="1603" t="s">
        <v>91</v>
      </c>
      <c r="B139" s="197" t="s">
        <v>114</v>
      </c>
      <c r="C139" s="1613" t="s">
        <v>114</v>
      </c>
      <c r="D139" s="1613" t="s">
        <v>114</v>
      </c>
      <c r="E139" s="1614" t="s">
        <v>114</v>
      </c>
      <c r="F139" s="1615">
        <v>1100</v>
      </c>
      <c r="G139" s="1613">
        <v>0.40699999999999997</v>
      </c>
      <c r="H139" s="1613">
        <v>0.32100000000000001</v>
      </c>
      <c r="I139" s="1614">
        <v>0.5</v>
      </c>
      <c r="J139" s="197">
        <v>400</v>
      </c>
      <c r="K139" s="1613">
        <v>0.13500000000000001</v>
      </c>
      <c r="L139" s="1613">
        <v>8.5999999999999993E-2</v>
      </c>
      <c r="M139" s="1614">
        <v>0.20499999999999999</v>
      </c>
      <c r="N139" s="197" t="s">
        <v>114</v>
      </c>
      <c r="O139" s="472" t="s">
        <v>114</v>
      </c>
      <c r="P139" s="1613" t="s">
        <v>114</v>
      </c>
      <c r="Q139" s="1614" t="s">
        <v>114</v>
      </c>
      <c r="R139" s="1615">
        <v>1100</v>
      </c>
      <c r="S139" s="1613">
        <v>0.39400000000000002</v>
      </c>
      <c r="T139" s="1613">
        <v>0.30599999999999999</v>
      </c>
      <c r="U139" s="1613">
        <v>0.48899999999999999</v>
      </c>
    </row>
    <row r="140" spans="1:23" s="270" customFormat="1">
      <c r="A140" s="1598" t="s">
        <v>92</v>
      </c>
      <c r="B140" s="187" t="s">
        <v>114</v>
      </c>
      <c r="C140" s="1609" t="s">
        <v>114</v>
      </c>
      <c r="D140" s="1609" t="s">
        <v>114</v>
      </c>
      <c r="E140" s="1610" t="s">
        <v>114</v>
      </c>
      <c r="F140" s="187">
        <v>400</v>
      </c>
      <c r="G140" s="1609">
        <v>0.23699999999999999</v>
      </c>
      <c r="H140" s="1609">
        <v>0.154</v>
      </c>
      <c r="I140" s="1610">
        <v>0.34799999999999998</v>
      </c>
      <c r="J140" s="187">
        <v>300</v>
      </c>
      <c r="K140" s="1609">
        <v>0.16200000000000001</v>
      </c>
      <c r="L140" s="1609">
        <v>9.0999999999999998E-2</v>
      </c>
      <c r="M140" s="1610">
        <v>0.27200000000000002</v>
      </c>
      <c r="N140" s="187" t="s">
        <v>114</v>
      </c>
      <c r="O140" s="471" t="s">
        <v>114</v>
      </c>
      <c r="P140" s="1609" t="s">
        <v>114</v>
      </c>
      <c r="Q140" s="1610" t="s">
        <v>114</v>
      </c>
      <c r="R140" s="1611">
        <v>1000</v>
      </c>
      <c r="S140" s="1609">
        <v>0.56200000000000006</v>
      </c>
      <c r="T140" s="1609">
        <v>0.443</v>
      </c>
      <c r="U140" s="1609">
        <v>0.67500000000000004</v>
      </c>
    </row>
    <row r="141" spans="1:23" s="270" customFormat="1">
      <c r="A141" s="1603" t="s">
        <v>93</v>
      </c>
      <c r="B141" s="197" t="s">
        <v>114</v>
      </c>
      <c r="C141" s="1613" t="s">
        <v>114</v>
      </c>
      <c r="D141" s="1613" t="s">
        <v>114</v>
      </c>
      <c r="E141" s="1614" t="s">
        <v>114</v>
      </c>
      <c r="F141" s="197" t="s">
        <v>114</v>
      </c>
      <c r="G141" s="1613" t="s">
        <v>114</v>
      </c>
      <c r="H141" s="1613" t="s">
        <v>114</v>
      </c>
      <c r="I141" s="1614" t="s">
        <v>114</v>
      </c>
      <c r="J141" s="197" t="s">
        <v>114</v>
      </c>
      <c r="K141" s="1613" t="s">
        <v>114</v>
      </c>
      <c r="L141" s="1613" t="s">
        <v>114</v>
      </c>
      <c r="M141" s="1614" t="s">
        <v>114</v>
      </c>
      <c r="N141" s="197" t="s">
        <v>114</v>
      </c>
      <c r="O141" s="472" t="s">
        <v>114</v>
      </c>
      <c r="P141" s="1613" t="s">
        <v>114</v>
      </c>
      <c r="Q141" s="1614" t="s">
        <v>114</v>
      </c>
      <c r="R141" s="197" t="s">
        <v>114</v>
      </c>
      <c r="S141" s="1613" t="s">
        <v>114</v>
      </c>
      <c r="T141" s="1613" t="s">
        <v>114</v>
      </c>
      <c r="U141" s="1613" t="s">
        <v>114</v>
      </c>
    </row>
    <row r="142" spans="1:23" s="270" customFormat="1">
      <c r="A142" s="1598" t="s">
        <v>94</v>
      </c>
      <c r="B142" s="187" t="s">
        <v>114</v>
      </c>
      <c r="C142" s="1609" t="s">
        <v>114</v>
      </c>
      <c r="D142" s="1609" t="s">
        <v>114</v>
      </c>
      <c r="E142" s="1610" t="s">
        <v>114</v>
      </c>
      <c r="F142" s="187" t="s">
        <v>114</v>
      </c>
      <c r="G142" s="1609" t="s">
        <v>114</v>
      </c>
      <c r="H142" s="1609" t="s">
        <v>114</v>
      </c>
      <c r="I142" s="1610" t="s">
        <v>114</v>
      </c>
      <c r="J142" s="187" t="s">
        <v>114</v>
      </c>
      <c r="K142" s="1609" t="s">
        <v>114</v>
      </c>
      <c r="L142" s="1609" t="s">
        <v>114</v>
      </c>
      <c r="M142" s="1610" t="s">
        <v>114</v>
      </c>
      <c r="N142" s="187" t="s">
        <v>114</v>
      </c>
      <c r="O142" s="471" t="s">
        <v>114</v>
      </c>
      <c r="P142" s="1609" t="s">
        <v>114</v>
      </c>
      <c r="Q142" s="1610" t="s">
        <v>114</v>
      </c>
      <c r="R142" s="187" t="s">
        <v>114</v>
      </c>
      <c r="S142" s="1609" t="s">
        <v>114</v>
      </c>
      <c r="T142" s="1609" t="s">
        <v>114</v>
      </c>
      <c r="U142" s="1609" t="s">
        <v>114</v>
      </c>
    </row>
    <row r="143" spans="1:23" s="270" customFormat="1">
      <c r="A143" s="1603" t="s">
        <v>95</v>
      </c>
      <c r="B143" s="197">
        <v>0</v>
      </c>
      <c r="C143" s="1613">
        <v>0</v>
      </c>
      <c r="D143" s="1613" t="s">
        <v>723</v>
      </c>
      <c r="E143" s="1614" t="s">
        <v>723</v>
      </c>
      <c r="F143" s="197" t="s">
        <v>114</v>
      </c>
      <c r="G143" s="1613" t="s">
        <v>114</v>
      </c>
      <c r="H143" s="1613" t="s">
        <v>114</v>
      </c>
      <c r="I143" s="1614" t="s">
        <v>114</v>
      </c>
      <c r="J143" s="197" t="s">
        <v>114</v>
      </c>
      <c r="K143" s="1613" t="s">
        <v>114</v>
      </c>
      <c r="L143" s="1613" t="s">
        <v>114</v>
      </c>
      <c r="M143" s="1614" t="s">
        <v>114</v>
      </c>
      <c r="N143" s="197" t="s">
        <v>114</v>
      </c>
      <c r="O143" s="472" t="s">
        <v>114</v>
      </c>
      <c r="P143" s="1613" t="s">
        <v>114</v>
      </c>
      <c r="Q143" s="1614" t="s">
        <v>114</v>
      </c>
      <c r="R143" s="197">
        <v>200</v>
      </c>
      <c r="S143" s="1613">
        <v>0.53200000000000003</v>
      </c>
      <c r="T143" s="1613">
        <v>0.30299999999999999</v>
      </c>
      <c r="U143" s="1613">
        <v>0.748</v>
      </c>
    </row>
    <row r="144" spans="1:23" s="270" customFormat="1">
      <c r="A144" s="1598" t="s">
        <v>96</v>
      </c>
      <c r="B144" s="187" t="s">
        <v>114</v>
      </c>
      <c r="C144" s="1609" t="s">
        <v>114</v>
      </c>
      <c r="D144" s="1609" t="s">
        <v>114</v>
      </c>
      <c r="E144" s="1610" t="s">
        <v>114</v>
      </c>
      <c r="F144" s="187">
        <v>300</v>
      </c>
      <c r="G144" s="1609">
        <v>0.30599999999999999</v>
      </c>
      <c r="H144" s="1609">
        <v>0.183</v>
      </c>
      <c r="I144" s="1610">
        <v>0.46500000000000002</v>
      </c>
      <c r="J144" s="187" t="s">
        <v>114</v>
      </c>
      <c r="K144" s="1609" t="s">
        <v>114</v>
      </c>
      <c r="L144" s="1609" t="s">
        <v>114</v>
      </c>
      <c r="M144" s="1610" t="s">
        <v>114</v>
      </c>
      <c r="N144" s="187" t="s">
        <v>114</v>
      </c>
      <c r="O144" s="471" t="s">
        <v>114</v>
      </c>
      <c r="P144" s="1609" t="s">
        <v>114</v>
      </c>
      <c r="Q144" s="1610" t="s">
        <v>114</v>
      </c>
      <c r="R144" s="187">
        <v>500</v>
      </c>
      <c r="S144" s="1609">
        <v>0.44</v>
      </c>
      <c r="T144" s="1609">
        <v>0.29899999999999999</v>
      </c>
      <c r="U144" s="1609">
        <v>0.59099999999999997</v>
      </c>
    </row>
    <row r="145" spans="1:21" s="270" customFormat="1">
      <c r="A145" s="1603" t="s">
        <v>97</v>
      </c>
      <c r="B145" s="197" t="s">
        <v>114</v>
      </c>
      <c r="C145" s="1613" t="s">
        <v>114</v>
      </c>
      <c r="D145" s="1613" t="s">
        <v>114</v>
      </c>
      <c r="E145" s="1614" t="s">
        <v>114</v>
      </c>
      <c r="F145" s="197" t="s">
        <v>114</v>
      </c>
      <c r="G145" s="1613" t="s">
        <v>114</v>
      </c>
      <c r="H145" s="1613" t="s">
        <v>114</v>
      </c>
      <c r="I145" s="1614" t="s">
        <v>114</v>
      </c>
      <c r="J145" s="197" t="s">
        <v>114</v>
      </c>
      <c r="K145" s="1613" t="s">
        <v>114</v>
      </c>
      <c r="L145" s="1613" t="s">
        <v>114</v>
      </c>
      <c r="M145" s="1614" t="s">
        <v>114</v>
      </c>
      <c r="N145" s="197" t="s">
        <v>114</v>
      </c>
      <c r="O145" s="472" t="s">
        <v>114</v>
      </c>
      <c r="P145" s="1613" t="s">
        <v>114</v>
      </c>
      <c r="Q145" s="1614" t="s">
        <v>114</v>
      </c>
      <c r="R145" s="197" t="s">
        <v>114</v>
      </c>
      <c r="S145" s="472" t="s">
        <v>114</v>
      </c>
      <c r="T145" s="472" t="s">
        <v>114</v>
      </c>
      <c r="U145" s="472" t="s">
        <v>114</v>
      </c>
    </row>
    <row r="146" spans="1:21" s="270" customFormat="1" ht="28.5" customHeight="1">
      <c r="A146" s="2603" t="s">
        <v>1345</v>
      </c>
      <c r="B146" s="2604"/>
      <c r="C146" s="2604"/>
      <c r="D146" s="2604"/>
      <c r="E146" s="2604"/>
      <c r="F146" s="2604"/>
      <c r="G146" s="2604"/>
      <c r="H146" s="2604"/>
      <c r="I146" s="2604"/>
      <c r="J146" s="2604"/>
      <c r="K146" s="2604"/>
      <c r="L146" s="2604"/>
      <c r="M146" s="2604"/>
      <c r="N146" s="2604"/>
      <c r="O146" s="2604"/>
      <c r="P146" s="2604"/>
      <c r="Q146" s="2604"/>
      <c r="R146" s="2604"/>
      <c r="S146" s="2604"/>
      <c r="T146" s="2604"/>
      <c r="U146" s="2605"/>
    </row>
    <row r="147" spans="1:21" s="270" customFormat="1">
      <c r="A147" s="316"/>
      <c r="B147" s="316"/>
      <c r="C147" s="316"/>
      <c r="D147" s="316"/>
    </row>
    <row r="148" spans="1:21" s="270" customFormat="1" ht="13" customHeight="1">
      <c r="A148" s="2515" t="s">
        <v>1340</v>
      </c>
      <c r="B148" s="2515"/>
      <c r="C148" s="2515"/>
      <c r="D148" s="2515"/>
      <c r="E148" s="2515"/>
      <c r="F148" s="2515"/>
      <c r="G148" s="2515"/>
      <c r="H148" s="2515"/>
      <c r="I148" s="2515"/>
      <c r="J148" s="2515"/>
      <c r="K148" s="2515"/>
      <c r="L148" s="2515"/>
      <c r="M148" s="2515"/>
      <c r="N148" s="2515"/>
      <c r="O148" s="2515"/>
      <c r="P148" s="2515"/>
      <c r="Q148" s="2515"/>
      <c r="R148" s="2515"/>
      <c r="S148" s="2515"/>
      <c r="T148" s="2515"/>
      <c r="U148" s="2515"/>
    </row>
    <row r="149" spans="1:21" s="270" customFormat="1">
      <c r="A149" s="316"/>
      <c r="B149" s="316"/>
      <c r="C149" s="316"/>
      <c r="D149" s="316"/>
    </row>
  </sheetData>
  <mergeCells count="75">
    <mergeCell ref="R134:U134"/>
    <mergeCell ref="A146:U146"/>
    <mergeCell ref="A148:U148"/>
    <mergeCell ref="R114:U114"/>
    <mergeCell ref="A126:U126"/>
    <mergeCell ref="A128:U128"/>
    <mergeCell ref="A131:U131"/>
    <mergeCell ref="A133:A135"/>
    <mergeCell ref="B133:U133"/>
    <mergeCell ref="B134:E134"/>
    <mergeCell ref="F134:I134"/>
    <mergeCell ref="J134:M134"/>
    <mergeCell ref="N134:Q134"/>
    <mergeCell ref="A106:U106"/>
    <mergeCell ref="A108:U108"/>
    <mergeCell ref="A111:U111"/>
    <mergeCell ref="A113:A115"/>
    <mergeCell ref="B113:U113"/>
    <mergeCell ref="B114:E114"/>
    <mergeCell ref="F114:I114"/>
    <mergeCell ref="J114:M114"/>
    <mergeCell ref="N114:Q114"/>
    <mergeCell ref="A84:U84"/>
    <mergeCell ref="A86:U86"/>
    <mergeCell ref="A89:U89"/>
    <mergeCell ref="A91:U91"/>
    <mergeCell ref="A93:A95"/>
    <mergeCell ref="B93:U93"/>
    <mergeCell ref="B94:E94"/>
    <mergeCell ref="F94:I94"/>
    <mergeCell ref="J94:M94"/>
    <mergeCell ref="N94:Q94"/>
    <mergeCell ref="R94:U94"/>
    <mergeCell ref="A71:A73"/>
    <mergeCell ref="B71:U71"/>
    <mergeCell ref="B72:E72"/>
    <mergeCell ref="F72:I72"/>
    <mergeCell ref="J72:M72"/>
    <mergeCell ref="N72:Q72"/>
    <mergeCell ref="R72:U72"/>
    <mergeCell ref="A69:U69"/>
    <mergeCell ref="R28:U28"/>
    <mergeCell ref="A40:U40"/>
    <mergeCell ref="A42:U42"/>
    <mergeCell ref="A45:U45"/>
    <mergeCell ref="A47:U47"/>
    <mergeCell ref="A49:A51"/>
    <mergeCell ref="B49:U49"/>
    <mergeCell ref="B50:E50"/>
    <mergeCell ref="F50:I50"/>
    <mergeCell ref="J50:M50"/>
    <mergeCell ref="N50:Q50"/>
    <mergeCell ref="R50:U50"/>
    <mergeCell ref="A62:U62"/>
    <mergeCell ref="A64:U64"/>
    <mergeCell ref="A67:U67"/>
    <mergeCell ref="A18:U18"/>
    <mergeCell ref="A20:U20"/>
    <mergeCell ref="A23:U23"/>
    <mergeCell ref="A25:U25"/>
    <mergeCell ref="A27:A29"/>
    <mergeCell ref="B27:U27"/>
    <mergeCell ref="B28:E28"/>
    <mergeCell ref="F28:I28"/>
    <mergeCell ref="J28:M28"/>
    <mergeCell ref="N28:Q28"/>
    <mergeCell ref="A1:U1"/>
    <mergeCell ref="A3:U3"/>
    <mergeCell ref="A5:A7"/>
    <mergeCell ref="B5:U5"/>
    <mergeCell ref="B6:E6"/>
    <mergeCell ref="F6:I6"/>
    <mergeCell ref="J6:M6"/>
    <mergeCell ref="N6:Q6"/>
    <mergeCell ref="R6:U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1D5C-500C-49F2-94DD-EC1C2E38207B}">
  <dimension ref="A1:Q144"/>
  <sheetViews>
    <sheetView workbookViewId="0">
      <selection sqref="A1:XFD1048576"/>
    </sheetView>
  </sheetViews>
  <sheetFormatPr defaultColWidth="9" defaultRowHeight="13"/>
  <cols>
    <col min="1" max="1" width="10.5" style="316" customWidth="1"/>
    <col min="2" max="4" width="11.33203125" style="316" customWidth="1"/>
    <col min="5" max="9" width="11.33203125" style="270" customWidth="1"/>
    <col min="10" max="10" width="9" style="270"/>
    <col min="11" max="12" width="7.75" style="270" customWidth="1"/>
    <col min="13" max="13" width="9" style="270"/>
    <col min="14" max="15" width="7.83203125" style="270" customWidth="1"/>
    <col min="16" max="16" width="9" style="270"/>
    <col min="17" max="17" width="13.33203125" style="270" customWidth="1"/>
    <col min="18" max="16384" width="9" style="270"/>
  </cols>
  <sheetData>
    <row r="1" spans="1:17" ht="25">
      <c r="A1" s="2453" t="s">
        <v>1365</v>
      </c>
      <c r="B1" s="2453"/>
      <c r="C1" s="2453"/>
      <c r="D1" s="2453"/>
      <c r="E1" s="2453"/>
      <c r="F1" s="2453"/>
      <c r="G1" s="2453"/>
      <c r="H1" s="2453"/>
      <c r="I1" s="2453"/>
      <c r="J1" s="1059"/>
      <c r="K1" s="22"/>
      <c r="L1" s="22"/>
      <c r="M1" s="22"/>
      <c r="N1" s="22"/>
      <c r="O1" s="22"/>
      <c r="P1" s="22"/>
      <c r="Q1" s="22"/>
    </row>
    <row r="2" spans="1:17" ht="14.25" customHeight="1" thickBot="1">
      <c r="A2" s="22"/>
      <c r="B2" s="22"/>
      <c r="C2" s="22"/>
      <c r="D2" s="22"/>
      <c r="E2" s="22"/>
      <c r="F2" s="22"/>
      <c r="G2" s="22"/>
      <c r="H2" s="22"/>
      <c r="I2" s="22"/>
      <c r="J2" s="22"/>
      <c r="K2" s="22"/>
      <c r="L2" s="22"/>
      <c r="M2" s="22"/>
      <c r="N2" s="22"/>
      <c r="O2" s="22"/>
      <c r="P2" s="22"/>
      <c r="Q2" s="22"/>
    </row>
    <row r="3" spans="1:17" ht="82.5" customHeight="1" thickTop="1" thickBot="1">
      <c r="A3" s="2730" t="s">
        <v>1366</v>
      </c>
      <c r="B3" s="2731"/>
      <c r="C3" s="2731"/>
      <c r="D3" s="2731"/>
      <c r="E3" s="2731"/>
      <c r="F3" s="2731"/>
      <c r="G3" s="2731"/>
      <c r="H3" s="2731"/>
      <c r="I3" s="2732"/>
      <c r="J3" s="22"/>
      <c r="K3" s="22"/>
      <c r="L3" s="22"/>
      <c r="M3" s="22"/>
      <c r="N3" s="22"/>
      <c r="O3" s="22"/>
      <c r="P3" s="22"/>
      <c r="Q3" s="22"/>
    </row>
    <row r="4" spans="1:17" ht="13.5" thickTop="1">
      <c r="A4" s="22"/>
      <c r="B4" s="22"/>
      <c r="C4" s="22"/>
      <c r="D4" s="22"/>
      <c r="E4" s="22"/>
      <c r="F4" s="22"/>
      <c r="G4" s="22"/>
      <c r="H4" s="22"/>
      <c r="I4" s="22"/>
      <c r="J4" s="22"/>
      <c r="K4" s="22"/>
      <c r="L4" s="22"/>
      <c r="M4" s="22"/>
      <c r="N4" s="22"/>
      <c r="O4" s="22"/>
      <c r="P4" s="22"/>
      <c r="Q4" s="22"/>
    </row>
    <row r="5" spans="1:17" ht="18" customHeight="1">
      <c r="A5" s="2638" t="s">
        <v>338</v>
      </c>
      <c r="B5" s="2695" t="s">
        <v>1367</v>
      </c>
      <c r="C5" s="2696"/>
      <c r="D5" s="2696"/>
      <c r="E5" s="2696"/>
      <c r="F5" s="2696"/>
      <c r="G5" s="2696"/>
      <c r="H5" s="2696"/>
      <c r="I5" s="2696"/>
      <c r="J5" s="29"/>
      <c r="K5" s="45"/>
      <c r="L5" s="22"/>
      <c r="M5" s="22"/>
      <c r="N5" s="22"/>
      <c r="O5" s="22"/>
      <c r="P5" s="22"/>
      <c r="Q5" s="22"/>
    </row>
    <row r="6" spans="1:17" ht="18" customHeight="1">
      <c r="A6" s="2638"/>
      <c r="B6" s="2640" t="s">
        <v>173</v>
      </c>
      <c r="C6" s="2641"/>
      <c r="D6" s="2641"/>
      <c r="E6" s="2642"/>
      <c r="F6" s="2640" t="s">
        <v>85</v>
      </c>
      <c r="G6" s="2641"/>
      <c r="H6" s="2641"/>
      <c r="I6" s="2643"/>
      <c r="J6" s="29"/>
      <c r="K6" s="29"/>
      <c r="L6" s="22"/>
      <c r="M6" s="22"/>
      <c r="N6" s="22"/>
      <c r="O6" s="22"/>
      <c r="P6" s="22"/>
      <c r="Q6" s="22"/>
    </row>
    <row r="7" spans="1:17" ht="27.5">
      <c r="A7" s="2639"/>
      <c r="B7" s="1031" t="s">
        <v>112</v>
      </c>
      <c r="C7" s="1032" t="s">
        <v>86</v>
      </c>
      <c r="D7" s="1032" t="s">
        <v>662</v>
      </c>
      <c r="E7" s="1033" t="s">
        <v>663</v>
      </c>
      <c r="F7" s="1031" t="s">
        <v>112</v>
      </c>
      <c r="G7" s="1032" t="s">
        <v>86</v>
      </c>
      <c r="H7" s="1032" t="s">
        <v>662</v>
      </c>
      <c r="I7" s="1034" t="s">
        <v>663</v>
      </c>
      <c r="J7" s="49"/>
      <c r="K7" s="49"/>
      <c r="L7" s="22"/>
      <c r="M7" s="22"/>
      <c r="N7" s="22"/>
      <c r="O7" s="22"/>
      <c r="P7" s="22"/>
      <c r="Q7" s="22"/>
    </row>
    <row r="8" spans="1:17">
      <c r="A8" s="50">
        <v>2000</v>
      </c>
      <c r="B8" s="1043">
        <v>1700</v>
      </c>
      <c r="C8" s="1035">
        <v>0.126</v>
      </c>
      <c r="D8" s="1035">
        <v>0.11</v>
      </c>
      <c r="E8" s="341">
        <v>0.14499999999999999</v>
      </c>
      <c r="F8" s="366">
        <v>600</v>
      </c>
      <c r="G8" s="1035">
        <v>0.14699999999999999</v>
      </c>
      <c r="H8" s="1035">
        <v>0.125</v>
      </c>
      <c r="I8" s="1035">
        <v>0.17199999999999999</v>
      </c>
      <c r="J8" s="22"/>
      <c r="K8" s="22"/>
      <c r="L8" s="22"/>
      <c r="M8" s="22"/>
      <c r="N8" s="22"/>
      <c r="O8" s="22"/>
      <c r="P8" s="22"/>
      <c r="Q8" s="22"/>
    </row>
    <row r="9" spans="1:17">
      <c r="A9" s="55">
        <v>2001</v>
      </c>
      <c r="B9" s="1045">
        <v>1600</v>
      </c>
      <c r="C9" s="1037">
        <v>0.10299999999999999</v>
      </c>
      <c r="D9" s="1037">
        <v>0.09</v>
      </c>
      <c r="E9" s="343">
        <v>0.11799999999999999</v>
      </c>
      <c r="F9" s="374">
        <v>700</v>
      </c>
      <c r="G9" s="1037">
        <v>0.161</v>
      </c>
      <c r="H9" s="1037">
        <v>0.14099999999999999</v>
      </c>
      <c r="I9" s="1037">
        <v>0.184</v>
      </c>
      <c r="J9" s="22"/>
      <c r="K9" s="22"/>
      <c r="L9" s="22"/>
      <c r="M9" s="22"/>
      <c r="N9" s="22"/>
      <c r="O9" s="22"/>
      <c r="P9" s="22"/>
      <c r="Q9" s="22"/>
    </row>
    <row r="10" spans="1:17">
      <c r="A10" s="50">
        <v>2002</v>
      </c>
      <c r="B10" s="1043">
        <v>1700</v>
      </c>
      <c r="C10" s="1035">
        <v>0.109</v>
      </c>
      <c r="D10" s="1035">
        <v>9.0999999999999998E-2</v>
      </c>
      <c r="E10" s="341">
        <v>0.129</v>
      </c>
      <c r="F10" s="366">
        <v>700</v>
      </c>
      <c r="G10" s="1035">
        <v>0.156</v>
      </c>
      <c r="H10" s="1035">
        <v>0.13200000000000001</v>
      </c>
      <c r="I10" s="1035">
        <v>0.184</v>
      </c>
      <c r="J10" s="22"/>
      <c r="K10" s="22"/>
      <c r="L10" s="22"/>
      <c r="M10" s="22"/>
      <c r="N10" s="22"/>
      <c r="O10" s="22"/>
      <c r="P10" s="22"/>
      <c r="Q10" s="22"/>
    </row>
    <row r="11" spans="1:17">
      <c r="A11" s="55">
        <v>2003</v>
      </c>
      <c r="B11" s="1045">
        <v>1800</v>
      </c>
      <c r="C11" s="1037">
        <v>0.109</v>
      </c>
      <c r="D11" s="1037">
        <v>9.2999999999999999E-2</v>
      </c>
      <c r="E11" s="343">
        <v>0.128</v>
      </c>
      <c r="F11" s="374">
        <v>600</v>
      </c>
      <c r="G11" s="1037">
        <v>0.14599999999999999</v>
      </c>
      <c r="H11" s="1037">
        <v>0.123</v>
      </c>
      <c r="I11" s="1037">
        <v>0.17199999999999999</v>
      </c>
      <c r="J11" s="22"/>
      <c r="K11" s="22"/>
      <c r="L11" s="22"/>
      <c r="M11" s="22"/>
      <c r="N11" s="22"/>
      <c r="O11" s="22"/>
      <c r="P11" s="22"/>
      <c r="Q11" s="22"/>
    </row>
    <row r="12" spans="1:17">
      <c r="A12" s="50">
        <v>2004</v>
      </c>
      <c r="B12" s="1043">
        <v>1600</v>
      </c>
      <c r="C12" s="1035">
        <v>9.0999999999999998E-2</v>
      </c>
      <c r="D12" s="1035">
        <v>7.8E-2</v>
      </c>
      <c r="E12" s="341">
        <v>0.106</v>
      </c>
      <c r="F12" s="366">
        <v>600</v>
      </c>
      <c r="G12" s="1035">
        <v>0.13400000000000001</v>
      </c>
      <c r="H12" s="1035">
        <v>0.104</v>
      </c>
      <c r="I12" s="1035">
        <v>0.17100000000000001</v>
      </c>
      <c r="J12" s="22"/>
      <c r="K12" s="22"/>
      <c r="L12" s="22"/>
      <c r="M12" s="22"/>
      <c r="N12" s="22"/>
      <c r="O12" s="22"/>
      <c r="P12" s="22"/>
      <c r="Q12" s="22"/>
    </row>
    <row r="13" spans="1:17">
      <c r="A13" s="55">
        <v>2005</v>
      </c>
      <c r="B13" s="1045">
        <v>1700</v>
      </c>
      <c r="C13" s="1037">
        <v>0.10100000000000001</v>
      </c>
      <c r="D13" s="1037">
        <v>8.5999999999999993E-2</v>
      </c>
      <c r="E13" s="343">
        <v>0.11700000000000001</v>
      </c>
      <c r="F13" s="374">
        <v>600</v>
      </c>
      <c r="G13" s="1037">
        <v>0.13400000000000001</v>
      </c>
      <c r="H13" s="1037">
        <v>0.10100000000000001</v>
      </c>
      <c r="I13" s="1037">
        <v>0.17399999999999999</v>
      </c>
      <c r="J13" s="22"/>
      <c r="K13" s="22"/>
      <c r="L13" s="22"/>
      <c r="M13" s="22"/>
      <c r="N13" s="22"/>
      <c r="O13" s="22"/>
      <c r="P13" s="22"/>
      <c r="Q13" s="22"/>
    </row>
    <row r="14" spans="1:17">
      <c r="A14" s="50">
        <v>2006</v>
      </c>
      <c r="B14" s="1043">
        <v>1400</v>
      </c>
      <c r="C14" s="1035">
        <v>8.2000000000000003E-2</v>
      </c>
      <c r="D14" s="1035">
        <v>6.8000000000000005E-2</v>
      </c>
      <c r="E14" s="341">
        <v>9.8000000000000004E-2</v>
      </c>
      <c r="F14" s="366">
        <v>500</v>
      </c>
      <c r="G14" s="1035">
        <v>0.11</v>
      </c>
      <c r="H14" s="1035">
        <v>0.08</v>
      </c>
      <c r="I14" s="1035">
        <v>0.14899999999999999</v>
      </c>
      <c r="J14" s="22"/>
      <c r="K14" s="22"/>
      <c r="L14" s="22"/>
      <c r="M14" s="22"/>
      <c r="N14" s="22"/>
      <c r="O14" s="22"/>
      <c r="P14" s="22"/>
      <c r="Q14" s="22"/>
    </row>
    <row r="15" spans="1:17">
      <c r="A15" s="55">
        <v>2007</v>
      </c>
      <c r="B15" s="1045">
        <v>1400</v>
      </c>
      <c r="C15" s="1037">
        <v>7.6999999999999999E-2</v>
      </c>
      <c r="D15" s="1037">
        <v>6.4000000000000001E-2</v>
      </c>
      <c r="E15" s="343">
        <v>9.1999999999999998E-2</v>
      </c>
      <c r="F15" s="374">
        <v>400</v>
      </c>
      <c r="G15" s="1037">
        <v>7.8E-2</v>
      </c>
      <c r="H15" s="1037">
        <v>5.3999999999999999E-2</v>
      </c>
      <c r="I15" s="1037">
        <v>0.111</v>
      </c>
      <c r="J15" s="22"/>
      <c r="K15" s="22"/>
      <c r="L15" s="22"/>
      <c r="M15" s="22"/>
      <c r="N15" s="22"/>
      <c r="O15" s="22"/>
      <c r="P15" s="22"/>
      <c r="Q15" s="22"/>
    </row>
    <row r="16" spans="1:17">
      <c r="A16" s="50">
        <v>2008</v>
      </c>
      <c r="B16" s="1043">
        <v>1400</v>
      </c>
      <c r="C16" s="1035">
        <v>7.8E-2</v>
      </c>
      <c r="D16" s="1035">
        <v>6.5000000000000002E-2</v>
      </c>
      <c r="E16" s="341">
        <v>9.4E-2</v>
      </c>
      <c r="F16" s="366">
        <v>500</v>
      </c>
      <c r="G16" s="1035">
        <v>9.6000000000000002E-2</v>
      </c>
      <c r="H16" s="1035">
        <v>6.9000000000000006E-2</v>
      </c>
      <c r="I16" s="1035">
        <v>0.13100000000000001</v>
      </c>
      <c r="J16" s="22"/>
      <c r="K16" s="22"/>
      <c r="L16" s="22"/>
      <c r="M16" s="22"/>
      <c r="N16" s="22"/>
      <c r="O16" s="22"/>
      <c r="P16" s="22"/>
      <c r="Q16" s="22"/>
    </row>
    <row r="17" spans="1:17">
      <c r="A17" s="55">
        <v>2009</v>
      </c>
      <c r="B17" s="1045">
        <v>1200</v>
      </c>
      <c r="C17" s="1037">
        <v>6.8000000000000005E-2</v>
      </c>
      <c r="D17" s="1037">
        <v>5.2999999999999999E-2</v>
      </c>
      <c r="E17" s="343">
        <v>8.6999999999999994E-2</v>
      </c>
      <c r="F17" s="374">
        <v>700</v>
      </c>
      <c r="G17" s="1037">
        <v>0.11700000000000001</v>
      </c>
      <c r="H17" s="1037">
        <v>8.3000000000000004E-2</v>
      </c>
      <c r="I17" s="1037">
        <v>0.16200000000000001</v>
      </c>
      <c r="J17" s="22"/>
      <c r="K17" s="22"/>
      <c r="L17" s="22"/>
      <c r="M17" s="22"/>
      <c r="N17" s="22"/>
      <c r="O17" s="22"/>
      <c r="P17" s="22"/>
      <c r="Q17" s="22"/>
    </row>
    <row r="18" spans="1:17">
      <c r="A18" s="50">
        <v>2010</v>
      </c>
      <c r="B18" s="1043">
        <v>1100</v>
      </c>
      <c r="C18" s="1035">
        <v>6.0999999999999999E-2</v>
      </c>
      <c r="D18" s="1035">
        <v>4.5999999999999999E-2</v>
      </c>
      <c r="E18" s="341">
        <v>0.08</v>
      </c>
      <c r="F18" s="366">
        <v>300</v>
      </c>
      <c r="G18" s="1035">
        <v>6.4000000000000001E-2</v>
      </c>
      <c r="H18" s="1035">
        <v>3.9E-2</v>
      </c>
      <c r="I18" s="1035">
        <v>0.10199999999999999</v>
      </c>
      <c r="J18" s="22"/>
      <c r="K18" s="22"/>
      <c r="L18" s="22"/>
      <c r="M18" s="22"/>
      <c r="N18" s="22"/>
      <c r="O18" s="22"/>
      <c r="P18" s="22"/>
      <c r="Q18" s="22"/>
    </row>
    <row r="19" spans="1:17">
      <c r="A19" s="55">
        <v>2011</v>
      </c>
      <c r="B19" s="1045">
        <v>800</v>
      </c>
      <c r="C19" s="1037">
        <v>4.4999999999999998E-2</v>
      </c>
      <c r="D19" s="1037">
        <v>3.3000000000000002E-2</v>
      </c>
      <c r="E19" s="343">
        <v>6.2E-2</v>
      </c>
      <c r="F19" s="374">
        <v>300</v>
      </c>
      <c r="G19" s="1037">
        <v>5.2999999999999999E-2</v>
      </c>
      <c r="H19" s="1037">
        <v>3.1E-2</v>
      </c>
      <c r="I19" s="1037">
        <v>9.0999999999999998E-2</v>
      </c>
      <c r="J19" s="22"/>
      <c r="K19" s="22"/>
      <c r="L19" s="22"/>
      <c r="M19" s="22"/>
      <c r="N19" s="22"/>
      <c r="O19" s="22"/>
      <c r="P19" s="22"/>
      <c r="Q19" s="22"/>
    </row>
    <row r="20" spans="1:17">
      <c r="A20" s="50">
        <v>2012</v>
      </c>
      <c r="B20" s="1043">
        <v>900</v>
      </c>
      <c r="C20" s="1035">
        <v>5.1999999999999998E-2</v>
      </c>
      <c r="D20" s="1035">
        <v>3.7999999999999999E-2</v>
      </c>
      <c r="E20" s="341">
        <v>7.0999999999999994E-2</v>
      </c>
      <c r="F20" s="366">
        <v>300</v>
      </c>
      <c r="G20" s="1035">
        <v>5.3999999999999999E-2</v>
      </c>
      <c r="H20" s="1035">
        <v>0.03</v>
      </c>
      <c r="I20" s="1035">
        <v>9.6000000000000002E-2</v>
      </c>
      <c r="J20" s="22"/>
      <c r="K20" s="22"/>
      <c r="L20" s="22"/>
      <c r="M20" s="22"/>
      <c r="N20" s="22"/>
      <c r="O20" s="22"/>
      <c r="P20" s="22"/>
      <c r="Q20" s="22"/>
    </row>
    <row r="21" spans="1:17">
      <c r="A21" s="55">
        <v>2013</v>
      </c>
      <c r="B21" s="1045">
        <v>700</v>
      </c>
      <c r="C21" s="1037">
        <v>3.9E-2</v>
      </c>
      <c r="D21" s="1037">
        <v>2.7E-2</v>
      </c>
      <c r="E21" s="343">
        <v>5.5E-2</v>
      </c>
      <c r="F21" s="374">
        <v>300</v>
      </c>
      <c r="G21" s="1037">
        <v>6.5000000000000002E-2</v>
      </c>
      <c r="H21" s="1037">
        <v>0.04</v>
      </c>
      <c r="I21" s="1037">
        <v>0.104</v>
      </c>
      <c r="J21" s="22"/>
      <c r="K21" s="22"/>
      <c r="L21" s="22"/>
      <c r="M21" s="22"/>
      <c r="N21" s="22"/>
      <c r="O21" s="22"/>
      <c r="P21" s="22"/>
      <c r="Q21" s="22"/>
    </row>
    <row r="22" spans="1:17">
      <c r="A22" s="50">
        <v>2014</v>
      </c>
      <c r="B22" s="1043">
        <v>400</v>
      </c>
      <c r="C22" s="1035">
        <v>2.5000000000000001E-2</v>
      </c>
      <c r="D22" s="1035">
        <v>1.6E-2</v>
      </c>
      <c r="E22" s="341">
        <v>3.9E-2</v>
      </c>
      <c r="F22" s="366">
        <v>200</v>
      </c>
      <c r="G22" s="1035">
        <v>4.2000000000000003E-2</v>
      </c>
      <c r="H22" s="1035">
        <v>2.1999999999999999E-2</v>
      </c>
      <c r="I22" s="1035">
        <v>0.08</v>
      </c>
      <c r="J22" s="22"/>
      <c r="K22" s="22"/>
      <c r="L22" s="22"/>
      <c r="M22" s="22"/>
      <c r="N22" s="22"/>
      <c r="O22" s="22"/>
      <c r="P22" s="22"/>
      <c r="Q22" s="22"/>
    </row>
    <row r="23" spans="1:17">
      <c r="A23" s="55">
        <v>2015</v>
      </c>
      <c r="B23" s="1045">
        <v>800</v>
      </c>
      <c r="C23" s="1037">
        <v>4.3999999999999997E-2</v>
      </c>
      <c r="D23" s="1037">
        <v>3.1E-2</v>
      </c>
      <c r="E23" s="343">
        <v>6.3E-2</v>
      </c>
      <c r="F23" s="374">
        <v>300</v>
      </c>
      <c r="G23" s="1037">
        <v>7.5999999999999998E-2</v>
      </c>
      <c r="H23" s="1037">
        <v>4.4999999999999998E-2</v>
      </c>
      <c r="I23" s="1037">
        <v>0.127</v>
      </c>
      <c r="J23" s="22"/>
      <c r="K23" s="22"/>
      <c r="L23" s="22"/>
      <c r="M23" s="22"/>
      <c r="N23" s="22"/>
      <c r="O23" s="22"/>
      <c r="P23" s="22"/>
      <c r="Q23" s="22"/>
    </row>
    <row r="24" spans="1:17">
      <c r="A24" s="392">
        <v>2016</v>
      </c>
      <c r="B24" s="1043">
        <v>1000</v>
      </c>
      <c r="C24" s="1035">
        <v>6.2E-2</v>
      </c>
      <c r="D24" s="1035">
        <v>4.2999999999999997E-2</v>
      </c>
      <c r="E24" s="341">
        <v>8.8999999999999996E-2</v>
      </c>
      <c r="F24" s="366">
        <v>500</v>
      </c>
      <c r="G24" s="1035">
        <v>9.1999999999999998E-2</v>
      </c>
      <c r="H24" s="1035">
        <v>5.1999999999999998E-2</v>
      </c>
      <c r="I24" s="1035">
        <v>0.159</v>
      </c>
      <c r="J24" s="22"/>
      <c r="K24" s="22"/>
      <c r="L24" s="22"/>
      <c r="M24" s="22"/>
      <c r="N24" s="22"/>
      <c r="O24" s="22"/>
      <c r="P24" s="22"/>
      <c r="Q24" s="22"/>
    </row>
    <row r="25" spans="1:17">
      <c r="A25" s="1570">
        <v>2017</v>
      </c>
      <c r="B25" s="1547" t="s">
        <v>1312</v>
      </c>
      <c r="C25" s="1547" t="s">
        <v>1312</v>
      </c>
      <c r="D25" s="1547" t="s">
        <v>1312</v>
      </c>
      <c r="E25" s="1548" t="s">
        <v>1312</v>
      </c>
      <c r="F25" s="1547" t="s">
        <v>1312</v>
      </c>
      <c r="G25" s="1547" t="s">
        <v>1312</v>
      </c>
      <c r="H25" s="1547" t="s">
        <v>1312</v>
      </c>
      <c r="I25" s="1547" t="s">
        <v>1312</v>
      </c>
      <c r="J25" s="22"/>
      <c r="K25" s="22"/>
      <c r="L25" s="22"/>
      <c r="M25" s="22"/>
      <c r="N25" s="22"/>
      <c r="O25" s="22"/>
      <c r="P25" s="22"/>
      <c r="Q25" s="22"/>
    </row>
    <row r="26" spans="1:17">
      <c r="A26" s="1569">
        <v>2018</v>
      </c>
      <c r="B26" s="1549" t="s">
        <v>1312</v>
      </c>
      <c r="C26" s="1549" t="s">
        <v>1312</v>
      </c>
      <c r="D26" s="1549" t="s">
        <v>1312</v>
      </c>
      <c r="E26" s="1550" t="s">
        <v>1312</v>
      </c>
      <c r="F26" s="1549" t="s">
        <v>1312</v>
      </c>
      <c r="G26" s="1549" t="s">
        <v>1312</v>
      </c>
      <c r="H26" s="1549" t="s">
        <v>1312</v>
      </c>
      <c r="I26" s="1549" t="s">
        <v>1312</v>
      </c>
      <c r="J26" s="22"/>
      <c r="K26" s="22"/>
      <c r="L26" s="22"/>
      <c r="M26" s="22"/>
      <c r="N26" s="22"/>
      <c r="O26" s="22"/>
      <c r="P26" s="22"/>
      <c r="Q26" s="22"/>
    </row>
    <row r="27" spans="1:17">
      <c r="A27" s="1570">
        <v>2019</v>
      </c>
      <c r="B27" s="56">
        <v>900</v>
      </c>
      <c r="C27" s="1517">
        <v>5.8000000000000003E-2</v>
      </c>
      <c r="D27" s="1517">
        <v>3.5000000000000003E-2</v>
      </c>
      <c r="E27" s="1551">
        <v>9.5000000000000001E-2</v>
      </c>
      <c r="F27" s="1562">
        <v>600</v>
      </c>
      <c r="G27" s="1517">
        <v>0.121</v>
      </c>
      <c r="H27" s="1517">
        <v>6.7000000000000004E-2</v>
      </c>
      <c r="I27" s="1517">
        <v>0.21099999999999999</v>
      </c>
      <c r="J27" s="22"/>
      <c r="K27" s="22"/>
      <c r="L27" s="22"/>
      <c r="M27" s="22"/>
      <c r="N27" s="22"/>
      <c r="O27" s="22"/>
      <c r="P27" s="22"/>
      <c r="Q27" s="22"/>
    </row>
    <row r="28" spans="1:17">
      <c r="A28" s="1619">
        <v>2020</v>
      </c>
      <c r="B28" s="51">
        <v>500</v>
      </c>
      <c r="C28" s="1515">
        <v>3.5999999999999997E-2</v>
      </c>
      <c r="D28" s="1515">
        <v>2.5000000000000001E-2</v>
      </c>
      <c r="E28" s="1516">
        <v>5.2999999999999999E-2</v>
      </c>
      <c r="F28" s="1560">
        <v>200</v>
      </c>
      <c r="G28" s="1515">
        <v>5.1999999999999998E-2</v>
      </c>
      <c r="H28" s="1515">
        <v>2.8000000000000001E-2</v>
      </c>
      <c r="I28" s="1515">
        <v>9.7000000000000003E-2</v>
      </c>
      <c r="J28" s="22"/>
      <c r="K28" s="22"/>
      <c r="L28" s="22"/>
      <c r="M28" s="22"/>
      <c r="N28" s="22"/>
      <c r="O28" s="22"/>
      <c r="P28" s="22"/>
      <c r="Q28" s="22"/>
    </row>
    <row r="29" spans="1:17">
      <c r="A29" s="369">
        <v>2021</v>
      </c>
      <c r="B29" s="56">
        <v>800</v>
      </c>
      <c r="C29" s="1517">
        <v>5.7000000000000002E-2</v>
      </c>
      <c r="D29" s="1517">
        <v>4.1000000000000002E-2</v>
      </c>
      <c r="E29" s="1518">
        <v>7.8E-2</v>
      </c>
      <c r="F29" s="1562">
        <v>300</v>
      </c>
      <c r="G29" s="1517">
        <v>7.1999999999999995E-2</v>
      </c>
      <c r="H29" s="1517">
        <v>4.2000000000000003E-2</v>
      </c>
      <c r="I29" s="1517">
        <v>0.123</v>
      </c>
      <c r="J29" s="22"/>
      <c r="K29" s="22"/>
      <c r="L29" s="22"/>
      <c r="M29" s="22"/>
      <c r="N29" s="22"/>
      <c r="O29" s="22"/>
      <c r="P29" s="22"/>
      <c r="Q29" s="22"/>
    </row>
    <row r="30" spans="1:17" ht="40.5" customHeight="1">
      <c r="A30" s="2701" t="s">
        <v>1313</v>
      </c>
      <c r="B30" s="2702"/>
      <c r="C30" s="2702"/>
      <c r="D30" s="2702"/>
      <c r="E30" s="2702"/>
      <c r="F30" s="2702"/>
      <c r="G30" s="2702"/>
      <c r="H30" s="2702"/>
      <c r="I30" s="2703"/>
      <c r="J30" s="22"/>
      <c r="K30" s="22"/>
      <c r="L30" s="22"/>
      <c r="M30" s="22"/>
      <c r="N30" s="22"/>
      <c r="O30" s="22"/>
      <c r="P30" s="22"/>
      <c r="Q30" s="22"/>
    </row>
    <row r="31" spans="1:17">
      <c r="A31" s="22"/>
      <c r="B31" s="22"/>
      <c r="C31" s="22"/>
      <c r="D31" s="22"/>
      <c r="E31" s="22"/>
      <c r="F31" s="22"/>
      <c r="G31" s="22"/>
      <c r="H31" s="22"/>
      <c r="I31" s="22"/>
      <c r="J31" s="22"/>
      <c r="K31" s="22"/>
      <c r="L31" s="22"/>
      <c r="M31" s="22"/>
      <c r="N31" s="22"/>
      <c r="O31" s="22"/>
      <c r="P31" s="22"/>
      <c r="Q31" s="22"/>
    </row>
    <row r="32" spans="1:17">
      <c r="A32" s="22"/>
      <c r="B32" s="22"/>
      <c r="C32" s="22"/>
      <c r="D32" s="22"/>
      <c r="E32" s="22"/>
      <c r="F32" s="22"/>
      <c r="G32" s="22"/>
      <c r="H32" s="22"/>
      <c r="I32" s="22"/>
      <c r="J32" s="22"/>
      <c r="K32" s="22"/>
      <c r="L32" s="22"/>
      <c r="M32" s="22"/>
      <c r="N32" s="22"/>
      <c r="O32" s="22"/>
      <c r="P32" s="22"/>
      <c r="Q32" s="22"/>
    </row>
    <row r="33" spans="1:17" ht="18" customHeight="1">
      <c r="A33" s="2638" t="s">
        <v>338</v>
      </c>
      <c r="B33" s="2695" t="s">
        <v>1368</v>
      </c>
      <c r="C33" s="2696"/>
      <c r="D33" s="2696"/>
      <c r="E33" s="2696"/>
      <c r="F33" s="2696"/>
      <c r="G33" s="2696"/>
      <c r="H33" s="2696"/>
      <c r="I33" s="2696"/>
      <c r="J33" s="29"/>
      <c r="K33" s="45"/>
      <c r="L33" s="22"/>
      <c r="M33" s="22"/>
      <c r="N33" s="22"/>
      <c r="O33" s="22"/>
      <c r="P33" s="22"/>
      <c r="Q33" s="22"/>
    </row>
    <row r="34" spans="1:17" ht="18" customHeight="1">
      <c r="A34" s="2638"/>
      <c r="B34" s="2640" t="s">
        <v>173</v>
      </c>
      <c r="C34" s="2641"/>
      <c r="D34" s="2641"/>
      <c r="E34" s="2642"/>
      <c r="F34" s="2640" t="s">
        <v>85</v>
      </c>
      <c r="G34" s="2641"/>
      <c r="H34" s="2641"/>
      <c r="I34" s="2643"/>
      <c r="J34" s="29"/>
      <c r="K34" s="29"/>
      <c r="L34" s="22"/>
      <c r="M34" s="22"/>
      <c r="N34" s="22"/>
      <c r="O34" s="22"/>
      <c r="P34" s="22"/>
      <c r="Q34" s="22"/>
    </row>
    <row r="35" spans="1:17" ht="27.5">
      <c r="A35" s="2639"/>
      <c r="B35" s="1031" t="s">
        <v>112</v>
      </c>
      <c r="C35" s="1032" t="s">
        <v>86</v>
      </c>
      <c r="D35" s="1032" t="s">
        <v>662</v>
      </c>
      <c r="E35" s="1033" t="s">
        <v>663</v>
      </c>
      <c r="F35" s="1031" t="s">
        <v>112</v>
      </c>
      <c r="G35" s="1032" t="s">
        <v>86</v>
      </c>
      <c r="H35" s="1032" t="s">
        <v>662</v>
      </c>
      <c r="I35" s="1034" t="s">
        <v>663</v>
      </c>
      <c r="J35" s="49"/>
      <c r="K35" s="49"/>
      <c r="L35" s="22"/>
      <c r="M35" s="22"/>
      <c r="N35" s="22"/>
      <c r="O35" s="22"/>
      <c r="P35" s="22"/>
      <c r="Q35" s="22"/>
    </row>
    <row r="36" spans="1:17">
      <c r="A36" s="50">
        <v>2000</v>
      </c>
      <c r="B36" s="1043">
        <v>2900</v>
      </c>
      <c r="C36" s="1035">
        <v>0.215</v>
      </c>
      <c r="D36" s="1035">
        <v>0.19400000000000001</v>
      </c>
      <c r="E36" s="341">
        <v>0.23699999999999999</v>
      </c>
      <c r="F36" s="1177">
        <v>900</v>
      </c>
      <c r="G36" s="1054">
        <v>0.23100000000000001</v>
      </c>
      <c r="H36" s="1054">
        <v>0.20499999999999999</v>
      </c>
      <c r="I36" s="1054">
        <v>0.25900000000000001</v>
      </c>
      <c r="J36" s="22"/>
      <c r="K36" s="22"/>
      <c r="L36" s="22"/>
      <c r="M36" s="22"/>
      <c r="N36" s="22"/>
      <c r="O36" s="22"/>
      <c r="P36" s="22"/>
      <c r="Q36" s="22"/>
    </row>
    <row r="37" spans="1:17">
      <c r="A37" s="55">
        <v>2001</v>
      </c>
      <c r="B37" s="1045">
        <v>4600</v>
      </c>
      <c r="C37" s="1037">
        <v>0.29699999999999999</v>
      </c>
      <c r="D37" s="1037">
        <v>0.27500000000000002</v>
      </c>
      <c r="E37" s="343">
        <v>0.32</v>
      </c>
      <c r="F37" s="1178">
        <v>1300</v>
      </c>
      <c r="G37" s="1057">
        <v>0.3</v>
      </c>
      <c r="H37" s="1057">
        <v>0.27400000000000002</v>
      </c>
      <c r="I37" s="1057">
        <v>0.32800000000000001</v>
      </c>
      <c r="J37" s="22"/>
      <c r="K37" s="22"/>
      <c r="L37" s="22"/>
      <c r="M37" s="22"/>
      <c r="N37" s="22"/>
      <c r="O37" s="22"/>
      <c r="P37" s="22"/>
      <c r="Q37" s="22"/>
    </row>
    <row r="38" spans="1:17">
      <c r="A38" s="50">
        <v>2002</v>
      </c>
      <c r="B38" s="1043">
        <v>5000</v>
      </c>
      <c r="C38" s="1035">
        <v>0.313</v>
      </c>
      <c r="D38" s="1035">
        <v>0.28599999999999998</v>
      </c>
      <c r="E38" s="341">
        <v>0.34200000000000003</v>
      </c>
      <c r="F38" s="1177">
        <v>1300</v>
      </c>
      <c r="G38" s="1054">
        <v>0.29199999999999998</v>
      </c>
      <c r="H38" s="1054">
        <v>0.26100000000000001</v>
      </c>
      <c r="I38" s="1054">
        <v>0.32400000000000001</v>
      </c>
      <c r="J38" s="22"/>
      <c r="K38" s="22"/>
      <c r="L38" s="22"/>
      <c r="M38" s="22"/>
      <c r="N38" s="22"/>
      <c r="O38" s="22"/>
      <c r="P38" s="22"/>
      <c r="Q38" s="22"/>
    </row>
    <row r="39" spans="1:17">
      <c r="A39" s="55">
        <v>2003</v>
      </c>
      <c r="B39" s="1045">
        <v>5100</v>
      </c>
      <c r="C39" s="1037">
        <v>0.314</v>
      </c>
      <c r="D39" s="1037">
        <v>0.28699999999999998</v>
      </c>
      <c r="E39" s="343">
        <v>0.34200000000000003</v>
      </c>
      <c r="F39" s="1178">
        <v>1300</v>
      </c>
      <c r="G39" s="1057">
        <v>0.28499999999999998</v>
      </c>
      <c r="H39" s="1057">
        <v>0.255</v>
      </c>
      <c r="I39" s="1057">
        <v>0.317</v>
      </c>
      <c r="J39" s="22"/>
      <c r="K39" s="22"/>
      <c r="L39" s="22"/>
      <c r="M39" s="22"/>
      <c r="N39" s="22"/>
      <c r="O39" s="22"/>
      <c r="P39" s="22"/>
      <c r="Q39" s="22"/>
    </row>
    <row r="40" spans="1:17">
      <c r="A40" s="50">
        <v>2004</v>
      </c>
      <c r="B40" s="1043">
        <v>5700</v>
      </c>
      <c r="C40" s="1035">
        <v>0.33600000000000002</v>
      </c>
      <c r="D40" s="1035">
        <v>0.314</v>
      </c>
      <c r="E40" s="341">
        <v>0.35799999999999998</v>
      </c>
      <c r="F40" s="1177">
        <v>1700</v>
      </c>
      <c r="G40" s="1054">
        <v>0.35099999999999998</v>
      </c>
      <c r="H40" s="1054">
        <v>0.307</v>
      </c>
      <c r="I40" s="1054">
        <v>0.39900000000000002</v>
      </c>
      <c r="J40" s="22"/>
      <c r="K40" s="22"/>
      <c r="L40" s="22"/>
      <c r="M40" s="22"/>
      <c r="N40" s="22"/>
      <c r="O40" s="22"/>
      <c r="P40" s="22"/>
      <c r="Q40" s="22"/>
    </row>
    <row r="41" spans="1:17">
      <c r="A41" s="55">
        <v>2005</v>
      </c>
      <c r="B41" s="1045">
        <v>5500</v>
      </c>
      <c r="C41" s="1037">
        <v>0.32400000000000001</v>
      </c>
      <c r="D41" s="1037">
        <v>0.30199999999999999</v>
      </c>
      <c r="E41" s="343">
        <v>0.34799999999999998</v>
      </c>
      <c r="F41" s="1178">
        <v>1500</v>
      </c>
      <c r="G41" s="1057">
        <v>0.317</v>
      </c>
      <c r="H41" s="1057">
        <v>0.27100000000000002</v>
      </c>
      <c r="I41" s="1057">
        <v>0.36699999999999999</v>
      </c>
      <c r="J41" s="22"/>
      <c r="K41" s="22"/>
      <c r="L41" s="22"/>
      <c r="M41" s="22"/>
      <c r="N41" s="22"/>
      <c r="O41" s="22"/>
      <c r="P41" s="22"/>
      <c r="Q41" s="22"/>
    </row>
    <row r="42" spans="1:17">
      <c r="A42" s="50">
        <v>2006</v>
      </c>
      <c r="B42" s="1043">
        <v>5600</v>
      </c>
      <c r="C42" s="1035">
        <v>0.32</v>
      </c>
      <c r="D42" s="1035">
        <v>0.29599999999999999</v>
      </c>
      <c r="E42" s="341">
        <v>0.34399999999999997</v>
      </c>
      <c r="F42" s="1177">
        <v>1500</v>
      </c>
      <c r="G42" s="1054">
        <v>0.311</v>
      </c>
      <c r="H42" s="1054">
        <v>0.26400000000000001</v>
      </c>
      <c r="I42" s="1054">
        <v>0.36299999999999999</v>
      </c>
      <c r="J42" s="22"/>
      <c r="K42" s="22"/>
      <c r="L42" s="22"/>
      <c r="M42" s="22"/>
      <c r="N42" s="22"/>
      <c r="O42" s="22"/>
      <c r="P42" s="22"/>
      <c r="Q42" s="22"/>
    </row>
    <row r="43" spans="1:17">
      <c r="A43" s="55">
        <v>2007</v>
      </c>
      <c r="B43" s="1045">
        <v>6300</v>
      </c>
      <c r="C43" s="1037">
        <v>0.35599999999999998</v>
      </c>
      <c r="D43" s="1037">
        <v>0.33200000000000002</v>
      </c>
      <c r="E43" s="343">
        <v>0.38</v>
      </c>
      <c r="F43" s="1178">
        <v>1700</v>
      </c>
      <c r="G43" s="1057">
        <v>0.33700000000000002</v>
      </c>
      <c r="H43" s="1057">
        <v>0.28999999999999998</v>
      </c>
      <c r="I43" s="1057">
        <v>0.38800000000000001</v>
      </c>
      <c r="J43" s="22"/>
      <c r="K43" s="22"/>
      <c r="L43" s="22"/>
      <c r="M43" s="22"/>
      <c r="N43" s="22"/>
      <c r="O43" s="22"/>
      <c r="P43" s="22"/>
      <c r="Q43" s="22"/>
    </row>
    <row r="44" spans="1:17">
      <c r="A44" s="50">
        <v>2008</v>
      </c>
      <c r="B44" s="1043">
        <v>6500</v>
      </c>
      <c r="C44" s="1035">
        <v>0.36199999999999999</v>
      </c>
      <c r="D44" s="1035">
        <v>0.33800000000000002</v>
      </c>
      <c r="E44" s="341">
        <v>0.38600000000000001</v>
      </c>
      <c r="F44" s="1177">
        <v>1900</v>
      </c>
      <c r="G44" s="1054">
        <v>0.372</v>
      </c>
      <c r="H44" s="1054">
        <v>0.32300000000000001</v>
      </c>
      <c r="I44" s="1054">
        <v>0.42199999999999999</v>
      </c>
      <c r="J44" s="22"/>
      <c r="K44" s="22"/>
      <c r="L44" s="22"/>
      <c r="M44" s="22"/>
      <c r="N44" s="22"/>
      <c r="O44" s="22"/>
      <c r="P44" s="22"/>
      <c r="Q44" s="22"/>
    </row>
    <row r="45" spans="1:17">
      <c r="A45" s="55">
        <v>2009</v>
      </c>
      <c r="B45" s="1045">
        <v>6100</v>
      </c>
      <c r="C45" s="1037">
        <v>0.34599999999999997</v>
      </c>
      <c r="D45" s="1037">
        <v>0.315</v>
      </c>
      <c r="E45" s="343">
        <v>0.378</v>
      </c>
      <c r="F45" s="1178">
        <v>1900</v>
      </c>
      <c r="G45" s="1057">
        <v>0.32800000000000001</v>
      </c>
      <c r="H45" s="1057">
        <v>0.27600000000000002</v>
      </c>
      <c r="I45" s="1057">
        <v>0.38400000000000001</v>
      </c>
      <c r="J45" s="22"/>
      <c r="K45" s="22"/>
      <c r="L45" s="22"/>
      <c r="M45" s="22"/>
      <c r="N45" s="22"/>
      <c r="O45" s="22"/>
      <c r="P45" s="22"/>
      <c r="Q45" s="22"/>
    </row>
    <row r="46" spans="1:17">
      <c r="A46" s="50">
        <v>2010</v>
      </c>
      <c r="B46" s="1043">
        <v>4900</v>
      </c>
      <c r="C46" s="1035">
        <v>0.27</v>
      </c>
      <c r="D46" s="1035">
        <v>0.24199999999999999</v>
      </c>
      <c r="E46" s="341">
        <v>0.3</v>
      </c>
      <c r="F46" s="1177">
        <v>1600</v>
      </c>
      <c r="G46" s="1054">
        <v>0.29199999999999998</v>
      </c>
      <c r="H46" s="1054">
        <v>0.24099999999999999</v>
      </c>
      <c r="I46" s="1054">
        <v>0.34899999999999998</v>
      </c>
      <c r="J46" s="22"/>
      <c r="K46" s="22"/>
      <c r="L46" s="22"/>
      <c r="M46" s="22"/>
      <c r="N46" s="22"/>
      <c r="O46" s="22"/>
      <c r="P46" s="22"/>
      <c r="Q46" s="22"/>
    </row>
    <row r="47" spans="1:17">
      <c r="A47" s="55">
        <v>2011</v>
      </c>
      <c r="B47" s="1045">
        <v>5500</v>
      </c>
      <c r="C47" s="1037">
        <v>0.30599999999999999</v>
      </c>
      <c r="D47" s="1037">
        <v>0.27600000000000002</v>
      </c>
      <c r="E47" s="343">
        <v>0.33700000000000002</v>
      </c>
      <c r="F47" s="1178">
        <v>1600</v>
      </c>
      <c r="G47" s="1057">
        <v>0.312</v>
      </c>
      <c r="H47" s="1057">
        <v>0.26</v>
      </c>
      <c r="I47" s="1057">
        <v>0.36899999999999999</v>
      </c>
      <c r="J47" s="22"/>
      <c r="K47" s="22"/>
      <c r="L47" s="22"/>
      <c r="M47" s="22"/>
      <c r="N47" s="22"/>
      <c r="O47" s="22"/>
      <c r="P47" s="22"/>
      <c r="Q47" s="22"/>
    </row>
    <row r="48" spans="1:17">
      <c r="A48" s="50">
        <v>2012</v>
      </c>
      <c r="B48" s="1043">
        <v>6000</v>
      </c>
      <c r="C48" s="1035">
        <v>0.33500000000000002</v>
      </c>
      <c r="D48" s="1035">
        <v>0.30299999999999999</v>
      </c>
      <c r="E48" s="341">
        <v>0.36699999999999999</v>
      </c>
      <c r="F48" s="1177">
        <v>1600</v>
      </c>
      <c r="G48" s="1054">
        <v>0.317</v>
      </c>
      <c r="H48" s="1054">
        <v>0.26300000000000001</v>
      </c>
      <c r="I48" s="1054">
        <v>0.377</v>
      </c>
      <c r="J48" s="22"/>
      <c r="K48" s="22"/>
      <c r="L48" s="22"/>
      <c r="M48" s="22"/>
      <c r="N48" s="22"/>
      <c r="O48" s="22"/>
      <c r="P48" s="22"/>
      <c r="Q48" s="22"/>
    </row>
    <row r="49" spans="1:17">
      <c r="A49" s="55">
        <v>2013</v>
      </c>
      <c r="B49" s="1045">
        <v>4700</v>
      </c>
      <c r="C49" s="1037">
        <v>0.27200000000000002</v>
      </c>
      <c r="D49" s="1037">
        <v>0.24099999999999999</v>
      </c>
      <c r="E49" s="343">
        <v>0.30499999999999999</v>
      </c>
      <c r="F49" s="1178">
        <v>1200</v>
      </c>
      <c r="G49" s="1057">
        <v>0.24199999999999999</v>
      </c>
      <c r="H49" s="1057">
        <v>0.19500000000000001</v>
      </c>
      <c r="I49" s="1057">
        <v>0.29699999999999999</v>
      </c>
      <c r="J49" s="22"/>
      <c r="K49" s="22"/>
      <c r="L49" s="22"/>
      <c r="M49" s="22"/>
      <c r="N49" s="22"/>
      <c r="O49" s="22"/>
      <c r="P49" s="22"/>
      <c r="Q49" s="22"/>
    </row>
    <row r="50" spans="1:17">
      <c r="A50" s="50">
        <v>2014</v>
      </c>
      <c r="B50" s="1043">
        <v>4500</v>
      </c>
      <c r="C50" s="1035">
        <v>0.26500000000000001</v>
      </c>
      <c r="D50" s="1035">
        <v>0.23200000000000001</v>
      </c>
      <c r="E50" s="341">
        <v>0.30099999999999999</v>
      </c>
      <c r="F50" s="1177">
        <v>1300</v>
      </c>
      <c r="G50" s="1054">
        <v>0.29299999999999998</v>
      </c>
      <c r="H50" s="1054">
        <v>0.23</v>
      </c>
      <c r="I50" s="1054">
        <v>0.36599999999999999</v>
      </c>
      <c r="J50" s="22"/>
      <c r="K50" s="22"/>
      <c r="L50" s="22"/>
      <c r="M50" s="22"/>
      <c r="N50" s="22"/>
      <c r="O50" s="22"/>
      <c r="P50" s="22"/>
      <c r="Q50" s="22"/>
    </row>
    <row r="51" spans="1:17">
      <c r="A51" s="55">
        <v>2015</v>
      </c>
      <c r="B51" s="1045">
        <v>4600</v>
      </c>
      <c r="C51" s="1037">
        <v>0.26500000000000001</v>
      </c>
      <c r="D51" s="1037">
        <v>0.23200000000000001</v>
      </c>
      <c r="E51" s="343">
        <v>0.3</v>
      </c>
      <c r="F51" s="1178">
        <v>1100</v>
      </c>
      <c r="G51" s="1057">
        <v>0.25700000000000001</v>
      </c>
      <c r="H51" s="1057">
        <v>0.20100000000000001</v>
      </c>
      <c r="I51" s="1057">
        <v>0.32200000000000001</v>
      </c>
      <c r="J51" s="22"/>
      <c r="K51" s="22"/>
      <c r="L51" s="22"/>
      <c r="M51" s="22"/>
      <c r="N51" s="22"/>
      <c r="O51" s="22"/>
      <c r="P51" s="22"/>
      <c r="Q51" s="22"/>
    </row>
    <row r="52" spans="1:17">
      <c r="A52" s="392">
        <v>2016</v>
      </c>
      <c r="B52" s="1043">
        <v>3700</v>
      </c>
      <c r="C52" s="1035">
        <v>0.218</v>
      </c>
      <c r="D52" s="1035">
        <v>0.184</v>
      </c>
      <c r="E52" s="341">
        <v>0.25600000000000001</v>
      </c>
      <c r="F52" s="1177">
        <v>1100</v>
      </c>
      <c r="G52" s="1054">
        <v>0.22600000000000001</v>
      </c>
      <c r="H52" s="1054">
        <v>0.16700000000000001</v>
      </c>
      <c r="I52" s="1054">
        <v>0.29699999999999999</v>
      </c>
      <c r="J52" s="22"/>
      <c r="K52" s="22"/>
      <c r="L52" s="22"/>
      <c r="M52" s="22"/>
      <c r="N52" s="22"/>
      <c r="O52" s="22"/>
      <c r="P52" s="22"/>
      <c r="Q52" s="22"/>
    </row>
    <row r="53" spans="1:17">
      <c r="A53" s="1570">
        <v>2017</v>
      </c>
      <c r="B53" s="1547" t="s">
        <v>1312</v>
      </c>
      <c r="C53" s="1547" t="s">
        <v>1312</v>
      </c>
      <c r="D53" s="1547" t="s">
        <v>1312</v>
      </c>
      <c r="E53" s="1548" t="s">
        <v>1312</v>
      </c>
      <c r="F53" s="1547" t="s">
        <v>1312</v>
      </c>
      <c r="G53" s="1547" t="s">
        <v>1312</v>
      </c>
      <c r="H53" s="1547" t="s">
        <v>1312</v>
      </c>
      <c r="I53" s="1547" t="s">
        <v>1312</v>
      </c>
      <c r="J53" s="22"/>
      <c r="K53" s="22"/>
      <c r="L53" s="22"/>
      <c r="M53" s="22"/>
      <c r="N53" s="22"/>
      <c r="O53" s="22"/>
      <c r="P53" s="22"/>
      <c r="Q53" s="22"/>
    </row>
    <row r="54" spans="1:17">
      <c r="A54" s="1569">
        <v>2018</v>
      </c>
      <c r="B54" s="1549" t="s">
        <v>1312</v>
      </c>
      <c r="C54" s="1549" t="s">
        <v>1312</v>
      </c>
      <c r="D54" s="1549" t="s">
        <v>1312</v>
      </c>
      <c r="E54" s="1550" t="s">
        <v>1312</v>
      </c>
      <c r="F54" s="1549" t="s">
        <v>1312</v>
      </c>
      <c r="G54" s="1549" t="s">
        <v>1312</v>
      </c>
      <c r="H54" s="1549" t="s">
        <v>1312</v>
      </c>
      <c r="I54" s="1549" t="s">
        <v>1312</v>
      </c>
      <c r="J54" s="22"/>
      <c r="K54" s="22"/>
      <c r="L54" s="22"/>
      <c r="M54" s="22"/>
      <c r="N54" s="22"/>
      <c r="O54" s="22"/>
      <c r="P54" s="22"/>
      <c r="Q54" s="22"/>
    </row>
    <row r="55" spans="1:17">
      <c r="A55" s="1570">
        <v>2019</v>
      </c>
      <c r="B55" s="56">
        <v>4000</v>
      </c>
      <c r="C55" s="1517">
        <v>0.249</v>
      </c>
      <c r="D55" s="1517">
        <v>0.20100000000000001</v>
      </c>
      <c r="E55" s="1551">
        <v>0.30299999999999999</v>
      </c>
      <c r="F55" s="74">
        <v>1000</v>
      </c>
      <c r="G55" s="1517">
        <v>0.20300000000000001</v>
      </c>
      <c r="H55" s="1517">
        <v>0.13200000000000001</v>
      </c>
      <c r="I55" s="1517">
        <v>0.3</v>
      </c>
      <c r="J55" s="22"/>
      <c r="K55" s="22"/>
      <c r="L55" s="22"/>
      <c r="M55" s="22"/>
      <c r="N55" s="22"/>
      <c r="O55" s="22"/>
      <c r="P55" s="22"/>
      <c r="Q55" s="22"/>
    </row>
    <row r="56" spans="1:17">
      <c r="A56" s="1619">
        <v>2020</v>
      </c>
      <c r="B56" s="51">
        <v>3600</v>
      </c>
      <c r="C56" s="1515">
        <v>0.251</v>
      </c>
      <c r="D56" s="1515">
        <v>0.219</v>
      </c>
      <c r="E56" s="1516">
        <v>0.28699999999999998</v>
      </c>
      <c r="F56" s="458">
        <v>700</v>
      </c>
      <c r="G56" s="1515">
        <v>0.20399999999999999</v>
      </c>
      <c r="H56" s="1515">
        <v>0.151</v>
      </c>
      <c r="I56" s="1515">
        <v>0.26900000000000002</v>
      </c>
      <c r="J56" s="22"/>
      <c r="K56" s="22"/>
      <c r="L56" s="22"/>
      <c r="M56" s="22"/>
      <c r="N56" s="22"/>
      <c r="O56" s="22"/>
      <c r="P56" s="22"/>
      <c r="Q56" s="22"/>
    </row>
    <row r="57" spans="1:17">
      <c r="A57" s="369">
        <v>2021</v>
      </c>
      <c r="B57" s="56">
        <v>4200</v>
      </c>
      <c r="C57" s="1517">
        <v>0.28999999999999998</v>
      </c>
      <c r="D57" s="1517">
        <v>0.25600000000000001</v>
      </c>
      <c r="E57" s="1518">
        <v>0.32700000000000001</v>
      </c>
      <c r="F57" s="74">
        <v>1100</v>
      </c>
      <c r="G57" s="1517">
        <v>0.30499999999999999</v>
      </c>
      <c r="H57" s="1517">
        <v>0.24399999999999999</v>
      </c>
      <c r="I57" s="1517">
        <v>0.375</v>
      </c>
      <c r="J57" s="22"/>
      <c r="K57" s="22"/>
      <c r="L57" s="22"/>
      <c r="M57" s="22"/>
      <c r="N57" s="22"/>
      <c r="O57" s="22"/>
      <c r="P57" s="22"/>
      <c r="Q57" s="22"/>
    </row>
    <row r="58" spans="1:17">
      <c r="A58" s="2680" t="s">
        <v>1315</v>
      </c>
      <c r="B58" s="2681"/>
      <c r="C58" s="2681"/>
      <c r="D58" s="2681"/>
      <c r="E58" s="2681"/>
      <c r="F58" s="2681"/>
      <c r="G58" s="2681"/>
      <c r="H58" s="2681"/>
      <c r="I58" s="2682"/>
      <c r="J58" s="22"/>
      <c r="K58" s="22"/>
      <c r="L58" s="22"/>
      <c r="M58" s="22"/>
      <c r="N58" s="22"/>
      <c r="O58" s="22"/>
      <c r="P58" s="22"/>
      <c r="Q58" s="22"/>
    </row>
    <row r="59" spans="1:17">
      <c r="A59" s="344"/>
      <c r="B59" s="344"/>
      <c r="C59" s="344"/>
      <c r="D59" s="344"/>
      <c r="E59" s="344"/>
      <c r="F59" s="344"/>
      <c r="G59" s="344"/>
      <c r="H59" s="344"/>
      <c r="I59" s="344"/>
      <c r="J59" s="22"/>
      <c r="K59" s="22"/>
      <c r="L59" s="22"/>
      <c r="M59" s="22"/>
      <c r="N59" s="22"/>
      <c r="O59" s="22"/>
      <c r="P59" s="22"/>
      <c r="Q59" s="22"/>
    </row>
    <row r="60" spans="1:17">
      <c r="A60" s="344"/>
      <c r="B60" s="344"/>
      <c r="C60" s="344"/>
      <c r="D60" s="344"/>
      <c r="E60" s="344"/>
      <c r="F60" s="344"/>
      <c r="G60" s="344"/>
      <c r="H60" s="344"/>
      <c r="I60" s="344"/>
      <c r="J60" s="22"/>
      <c r="K60" s="22"/>
      <c r="L60" s="22"/>
      <c r="M60" s="22"/>
      <c r="N60" s="22"/>
      <c r="O60" s="22"/>
      <c r="P60" s="22"/>
      <c r="Q60" s="22"/>
    </row>
    <row r="61" spans="1:17" ht="18" customHeight="1">
      <c r="A61" s="2638" t="s">
        <v>338</v>
      </c>
      <c r="B61" s="2695" t="s">
        <v>1369</v>
      </c>
      <c r="C61" s="2696"/>
      <c r="D61" s="2696"/>
      <c r="E61" s="2696"/>
      <c r="F61" s="2696"/>
      <c r="G61" s="2696"/>
      <c r="H61" s="2696"/>
      <c r="I61" s="2696"/>
      <c r="J61" s="29"/>
      <c r="K61" s="22"/>
      <c r="L61" s="22"/>
      <c r="M61" s="22"/>
      <c r="N61" s="22"/>
      <c r="O61" s="22"/>
      <c r="P61" s="22"/>
      <c r="Q61" s="22"/>
    </row>
    <row r="62" spans="1:17" ht="18" customHeight="1">
      <c r="A62" s="2638"/>
      <c r="B62" s="2640" t="s">
        <v>173</v>
      </c>
      <c r="C62" s="2641"/>
      <c r="D62" s="2641"/>
      <c r="E62" s="2642"/>
      <c r="F62" s="2640" t="s">
        <v>85</v>
      </c>
      <c r="G62" s="2641"/>
      <c r="H62" s="2641"/>
      <c r="I62" s="2643"/>
      <c r="J62" s="29"/>
      <c r="K62" s="29"/>
      <c r="L62" s="22"/>
      <c r="M62" s="22"/>
      <c r="N62" s="22"/>
      <c r="O62" s="22"/>
      <c r="P62" s="22"/>
      <c r="Q62" s="22"/>
    </row>
    <row r="63" spans="1:17" ht="27.5">
      <c r="A63" s="2639"/>
      <c r="B63" s="1031" t="s">
        <v>112</v>
      </c>
      <c r="C63" s="1032" t="s">
        <v>86</v>
      </c>
      <c r="D63" s="1032" t="s">
        <v>662</v>
      </c>
      <c r="E63" s="1033" t="s">
        <v>663</v>
      </c>
      <c r="F63" s="1031" t="s">
        <v>112</v>
      </c>
      <c r="G63" s="1032" t="s">
        <v>86</v>
      </c>
      <c r="H63" s="1032" t="s">
        <v>662</v>
      </c>
      <c r="I63" s="1034" t="s">
        <v>663</v>
      </c>
      <c r="J63" s="49"/>
      <c r="K63" s="49"/>
      <c r="L63" s="22"/>
      <c r="M63" s="22"/>
      <c r="N63" s="22"/>
      <c r="O63" s="22"/>
      <c r="P63" s="22"/>
      <c r="Q63" s="22"/>
    </row>
    <row r="64" spans="1:17">
      <c r="A64" s="50">
        <v>2000</v>
      </c>
      <c r="B64" s="1043">
        <v>3000</v>
      </c>
      <c r="C64" s="1035">
        <v>0.222</v>
      </c>
      <c r="D64" s="1035">
        <v>0.20200000000000001</v>
      </c>
      <c r="E64" s="341">
        <v>0.24399999999999999</v>
      </c>
      <c r="F64" s="1177">
        <v>900</v>
      </c>
      <c r="G64" s="1054">
        <v>0.253</v>
      </c>
      <c r="H64" s="1054">
        <v>0.22600000000000001</v>
      </c>
      <c r="I64" s="1054">
        <v>0.28100000000000003</v>
      </c>
      <c r="J64" s="22"/>
      <c r="K64" s="22"/>
      <c r="L64" s="22"/>
      <c r="M64" s="22"/>
      <c r="N64" s="22"/>
      <c r="O64" s="22"/>
      <c r="P64" s="22"/>
      <c r="Q64" s="22"/>
    </row>
    <row r="65" spans="1:17">
      <c r="A65" s="55">
        <v>2001</v>
      </c>
      <c r="B65" s="1045">
        <v>3000</v>
      </c>
      <c r="C65" s="1037">
        <v>0.19500000000000001</v>
      </c>
      <c r="D65" s="1037">
        <v>0.17599999999999999</v>
      </c>
      <c r="E65" s="343">
        <v>0.215</v>
      </c>
      <c r="F65" s="1178">
        <v>800</v>
      </c>
      <c r="G65" s="1057">
        <v>0.18099999999999999</v>
      </c>
      <c r="H65" s="1057">
        <v>0.16</v>
      </c>
      <c r="I65" s="1057">
        <v>0.20499999999999999</v>
      </c>
      <c r="J65" s="22"/>
      <c r="K65" s="22"/>
      <c r="L65" s="22"/>
      <c r="M65" s="22"/>
      <c r="N65" s="22"/>
      <c r="O65" s="22"/>
      <c r="P65" s="22"/>
      <c r="Q65" s="22"/>
    </row>
    <row r="66" spans="1:17">
      <c r="A66" s="50">
        <v>2002</v>
      </c>
      <c r="B66" s="1043">
        <v>2800</v>
      </c>
      <c r="C66" s="1035">
        <v>0.17699999999999999</v>
      </c>
      <c r="D66" s="1035">
        <v>0.156</v>
      </c>
      <c r="E66" s="341">
        <v>0.20100000000000001</v>
      </c>
      <c r="F66" s="1177">
        <v>900</v>
      </c>
      <c r="G66" s="1054">
        <v>0.20100000000000001</v>
      </c>
      <c r="H66" s="1054">
        <v>0.17499999999999999</v>
      </c>
      <c r="I66" s="1054">
        <v>0.23</v>
      </c>
      <c r="J66" s="22"/>
      <c r="K66" s="22"/>
      <c r="L66" s="22"/>
      <c r="M66" s="22"/>
      <c r="N66" s="22"/>
      <c r="O66" s="22"/>
      <c r="P66" s="22"/>
      <c r="Q66" s="22"/>
    </row>
    <row r="67" spans="1:17">
      <c r="A67" s="55">
        <v>2003</v>
      </c>
      <c r="B67" s="1045">
        <v>3200</v>
      </c>
      <c r="C67" s="1037">
        <v>0.19400000000000001</v>
      </c>
      <c r="D67" s="1037">
        <v>0.17199999999999999</v>
      </c>
      <c r="E67" s="343">
        <v>0.218</v>
      </c>
      <c r="F67" s="1178">
        <v>900</v>
      </c>
      <c r="G67" s="1057">
        <v>0.19600000000000001</v>
      </c>
      <c r="H67" s="1057">
        <v>0.17</v>
      </c>
      <c r="I67" s="1057">
        <v>0.22500000000000001</v>
      </c>
      <c r="J67" s="22"/>
      <c r="K67" s="22"/>
      <c r="L67" s="22"/>
      <c r="M67" s="22"/>
      <c r="N67" s="22"/>
      <c r="O67" s="22"/>
      <c r="P67" s="22"/>
      <c r="Q67" s="22"/>
    </row>
    <row r="68" spans="1:17">
      <c r="A68" s="50">
        <v>2004</v>
      </c>
      <c r="B68" s="1043">
        <v>3300</v>
      </c>
      <c r="C68" s="1035">
        <v>0.192</v>
      </c>
      <c r="D68" s="1035">
        <v>0.17399999999999999</v>
      </c>
      <c r="E68" s="341">
        <v>0.21099999999999999</v>
      </c>
      <c r="F68" s="1177">
        <v>1000</v>
      </c>
      <c r="G68" s="1054">
        <v>0.218</v>
      </c>
      <c r="H68" s="1054">
        <v>0.18</v>
      </c>
      <c r="I68" s="1054">
        <v>0.26</v>
      </c>
      <c r="J68" s="22"/>
      <c r="K68" s="22"/>
      <c r="L68" s="22"/>
      <c r="M68" s="22"/>
      <c r="N68" s="22"/>
      <c r="O68" s="22"/>
      <c r="P68" s="22"/>
      <c r="Q68" s="22"/>
    </row>
    <row r="69" spans="1:17">
      <c r="A69" s="55">
        <v>2005</v>
      </c>
      <c r="B69" s="1045">
        <v>3300</v>
      </c>
      <c r="C69" s="1037">
        <v>0.193</v>
      </c>
      <c r="D69" s="1037">
        <v>0.17399999999999999</v>
      </c>
      <c r="E69" s="343">
        <v>0.214</v>
      </c>
      <c r="F69" s="1178">
        <v>800</v>
      </c>
      <c r="G69" s="1057">
        <v>0.17799999999999999</v>
      </c>
      <c r="H69" s="1057">
        <v>0.14199999999999999</v>
      </c>
      <c r="I69" s="1057">
        <v>0.221</v>
      </c>
      <c r="J69" s="22"/>
      <c r="K69" s="22"/>
      <c r="L69" s="22"/>
      <c r="M69" s="22"/>
      <c r="N69" s="22"/>
      <c r="O69" s="22"/>
      <c r="P69" s="22"/>
      <c r="Q69" s="22"/>
    </row>
    <row r="70" spans="1:17">
      <c r="A70" s="50">
        <v>2006</v>
      </c>
      <c r="B70" s="1043">
        <v>3400</v>
      </c>
      <c r="C70" s="1035">
        <v>0.19400000000000001</v>
      </c>
      <c r="D70" s="1035">
        <v>0.17399999999999999</v>
      </c>
      <c r="E70" s="341">
        <v>0.215</v>
      </c>
      <c r="F70" s="1177">
        <v>1100</v>
      </c>
      <c r="G70" s="1054">
        <v>0.23899999999999999</v>
      </c>
      <c r="H70" s="1054">
        <v>0.19600000000000001</v>
      </c>
      <c r="I70" s="1054">
        <v>0.28799999999999998</v>
      </c>
      <c r="J70" s="22"/>
      <c r="K70" s="22"/>
      <c r="L70" s="22"/>
      <c r="M70" s="22"/>
      <c r="N70" s="22"/>
      <c r="O70" s="22"/>
      <c r="P70" s="22"/>
      <c r="Q70" s="22"/>
    </row>
    <row r="71" spans="1:17">
      <c r="A71" s="55">
        <v>2007</v>
      </c>
      <c r="B71" s="1045">
        <v>3100</v>
      </c>
      <c r="C71" s="1037">
        <v>0.17499999999999999</v>
      </c>
      <c r="D71" s="1037">
        <v>0.157</v>
      </c>
      <c r="E71" s="343">
        <v>0.19500000000000001</v>
      </c>
      <c r="F71" s="1178">
        <v>1100</v>
      </c>
      <c r="G71" s="1057">
        <v>0.22500000000000001</v>
      </c>
      <c r="H71" s="1057">
        <v>0.185</v>
      </c>
      <c r="I71" s="1057">
        <v>0.27100000000000002</v>
      </c>
      <c r="J71" s="22"/>
      <c r="K71" s="22"/>
      <c r="L71" s="22"/>
      <c r="M71" s="22"/>
      <c r="N71" s="22"/>
      <c r="O71" s="22"/>
      <c r="P71" s="22"/>
      <c r="Q71" s="22"/>
    </row>
    <row r="72" spans="1:17">
      <c r="A72" s="50">
        <v>2008</v>
      </c>
      <c r="B72" s="1043">
        <v>3100</v>
      </c>
      <c r="C72" s="1035">
        <v>0.17</v>
      </c>
      <c r="D72" s="1035">
        <v>0.152</v>
      </c>
      <c r="E72" s="341">
        <v>0.189</v>
      </c>
      <c r="F72" s="1177">
        <v>900</v>
      </c>
      <c r="G72" s="1054">
        <v>0.17100000000000001</v>
      </c>
      <c r="H72" s="1054">
        <v>0.13600000000000001</v>
      </c>
      <c r="I72" s="1054">
        <v>0.21299999999999999</v>
      </c>
      <c r="J72" s="22"/>
      <c r="K72" s="22"/>
      <c r="L72" s="22"/>
      <c r="M72" s="22"/>
      <c r="N72" s="22"/>
      <c r="O72" s="22"/>
      <c r="P72" s="22"/>
      <c r="Q72" s="22"/>
    </row>
    <row r="73" spans="1:17">
      <c r="A73" s="55">
        <v>2009</v>
      </c>
      <c r="B73" s="1045">
        <v>3000</v>
      </c>
      <c r="C73" s="1037">
        <v>0.17100000000000001</v>
      </c>
      <c r="D73" s="1037">
        <v>0.14799999999999999</v>
      </c>
      <c r="E73" s="343">
        <v>0.19700000000000001</v>
      </c>
      <c r="F73" s="1178">
        <v>1200</v>
      </c>
      <c r="G73" s="1057">
        <v>0.20699999999999999</v>
      </c>
      <c r="H73" s="1057">
        <v>0.16400000000000001</v>
      </c>
      <c r="I73" s="1057">
        <v>0.25900000000000001</v>
      </c>
      <c r="J73" s="22"/>
      <c r="K73" s="22"/>
      <c r="L73" s="22"/>
      <c r="M73" s="22"/>
      <c r="N73" s="22"/>
      <c r="O73" s="22"/>
      <c r="P73" s="22"/>
      <c r="Q73" s="22"/>
    </row>
    <row r="74" spans="1:17">
      <c r="A74" s="50">
        <v>2010</v>
      </c>
      <c r="B74" s="1043">
        <v>3200</v>
      </c>
      <c r="C74" s="1035">
        <v>0.18</v>
      </c>
      <c r="D74" s="1035">
        <v>0.155</v>
      </c>
      <c r="E74" s="341">
        <v>0.20699999999999999</v>
      </c>
      <c r="F74" s="1177">
        <v>900</v>
      </c>
      <c r="G74" s="1054">
        <v>0.16</v>
      </c>
      <c r="H74" s="1054">
        <v>0.122</v>
      </c>
      <c r="I74" s="1054">
        <v>0.20699999999999999</v>
      </c>
      <c r="J74" s="22"/>
      <c r="K74" s="22"/>
      <c r="L74" s="22"/>
      <c r="M74" s="22"/>
      <c r="N74" s="22"/>
      <c r="O74" s="22"/>
      <c r="P74" s="22"/>
      <c r="Q74" s="22"/>
    </row>
    <row r="75" spans="1:17">
      <c r="A75" s="55">
        <v>2011</v>
      </c>
      <c r="B75" s="1045">
        <v>3100</v>
      </c>
      <c r="C75" s="1037">
        <v>0.17</v>
      </c>
      <c r="D75" s="1037">
        <v>0.14499999999999999</v>
      </c>
      <c r="E75" s="343">
        <v>0.19700000000000001</v>
      </c>
      <c r="F75" s="1178">
        <v>1000</v>
      </c>
      <c r="G75" s="1057">
        <v>0.20200000000000001</v>
      </c>
      <c r="H75" s="1057">
        <v>0.157</v>
      </c>
      <c r="I75" s="1057">
        <v>0.25600000000000001</v>
      </c>
      <c r="J75" s="22"/>
      <c r="K75" s="22"/>
      <c r="L75" s="22"/>
      <c r="M75" s="22"/>
      <c r="N75" s="22"/>
      <c r="O75" s="22"/>
      <c r="P75" s="22"/>
      <c r="Q75" s="22"/>
    </row>
    <row r="76" spans="1:17">
      <c r="A76" s="50">
        <v>2012</v>
      </c>
      <c r="B76" s="1043">
        <v>2800</v>
      </c>
      <c r="C76" s="1035">
        <v>0.16</v>
      </c>
      <c r="D76" s="1035">
        <v>0.13600000000000001</v>
      </c>
      <c r="E76" s="341">
        <v>0.186</v>
      </c>
      <c r="F76" s="1177">
        <v>1000</v>
      </c>
      <c r="G76" s="1054">
        <v>0.20899999999999999</v>
      </c>
      <c r="H76" s="1054">
        <v>0.16200000000000001</v>
      </c>
      <c r="I76" s="1054">
        <v>0.26600000000000001</v>
      </c>
      <c r="J76" s="22"/>
      <c r="K76" s="22"/>
      <c r="L76" s="22"/>
      <c r="M76" s="22"/>
      <c r="N76" s="22"/>
      <c r="O76" s="22"/>
      <c r="P76" s="22"/>
      <c r="Q76" s="22"/>
    </row>
    <row r="77" spans="1:17">
      <c r="A77" s="55">
        <v>2013</v>
      </c>
      <c r="B77" s="1045">
        <v>2900</v>
      </c>
      <c r="C77" s="1037">
        <v>0.16700000000000001</v>
      </c>
      <c r="D77" s="1037">
        <v>0.14099999999999999</v>
      </c>
      <c r="E77" s="343">
        <v>0.19600000000000001</v>
      </c>
      <c r="F77" s="1178">
        <v>1200</v>
      </c>
      <c r="G77" s="1057">
        <v>0.22600000000000001</v>
      </c>
      <c r="H77" s="1057">
        <v>0.17399999999999999</v>
      </c>
      <c r="I77" s="1057">
        <v>0.28599999999999998</v>
      </c>
      <c r="J77" s="22"/>
      <c r="K77" s="22"/>
      <c r="L77" s="22"/>
      <c r="M77" s="22"/>
      <c r="N77" s="22"/>
      <c r="O77" s="22"/>
      <c r="P77" s="22"/>
      <c r="Q77" s="22"/>
    </row>
    <row r="78" spans="1:17">
      <c r="A78" s="50">
        <v>2014</v>
      </c>
      <c r="B78" s="1043">
        <v>2800</v>
      </c>
      <c r="C78" s="1035">
        <v>0.16200000000000001</v>
      </c>
      <c r="D78" s="1035">
        <v>0.13600000000000001</v>
      </c>
      <c r="E78" s="341">
        <v>0.193</v>
      </c>
      <c r="F78" s="1177">
        <v>700</v>
      </c>
      <c r="G78" s="1054">
        <v>0.16</v>
      </c>
      <c r="H78" s="1054">
        <v>0.115</v>
      </c>
      <c r="I78" s="1054">
        <v>0.219</v>
      </c>
      <c r="J78" s="22"/>
      <c r="K78" s="22"/>
      <c r="L78" s="22"/>
      <c r="M78" s="22"/>
      <c r="N78" s="22"/>
      <c r="O78" s="22"/>
      <c r="P78" s="22"/>
      <c r="Q78" s="22"/>
    </row>
    <row r="79" spans="1:17">
      <c r="A79" s="55">
        <v>2015</v>
      </c>
      <c r="B79" s="1045">
        <v>3000</v>
      </c>
      <c r="C79" s="1037">
        <v>0.17199999999999999</v>
      </c>
      <c r="D79" s="1037">
        <v>0.14499999999999999</v>
      </c>
      <c r="E79" s="343">
        <v>0.20300000000000001</v>
      </c>
      <c r="F79" s="1178">
        <v>1000</v>
      </c>
      <c r="G79" s="1057">
        <v>0.218</v>
      </c>
      <c r="H79" s="1057">
        <v>0.16400000000000001</v>
      </c>
      <c r="I79" s="1057">
        <v>0.28499999999999998</v>
      </c>
      <c r="J79" s="22"/>
      <c r="K79" s="22"/>
      <c r="L79" s="22"/>
      <c r="M79" s="22"/>
      <c r="N79" s="22"/>
      <c r="O79" s="22"/>
      <c r="P79" s="22"/>
      <c r="Q79" s="22"/>
    </row>
    <row r="80" spans="1:17">
      <c r="A80" s="392">
        <v>2016</v>
      </c>
      <c r="B80" s="1043">
        <v>2300</v>
      </c>
      <c r="C80" s="1035">
        <v>0.13400000000000001</v>
      </c>
      <c r="D80" s="1035">
        <v>0.107</v>
      </c>
      <c r="E80" s="341">
        <v>0.16600000000000001</v>
      </c>
      <c r="F80" s="1177">
        <v>700</v>
      </c>
      <c r="G80" s="1054">
        <v>0.14499999999999999</v>
      </c>
      <c r="H80" s="1054">
        <v>9.9000000000000005E-2</v>
      </c>
      <c r="I80" s="1054">
        <v>0.20899999999999999</v>
      </c>
      <c r="J80" s="22"/>
      <c r="K80" s="22"/>
      <c r="L80" s="22"/>
      <c r="M80" s="22"/>
      <c r="N80" s="22"/>
      <c r="O80" s="22"/>
      <c r="P80" s="22"/>
      <c r="Q80" s="22"/>
    </row>
    <row r="81" spans="1:17">
      <c r="A81" s="1570">
        <v>2017</v>
      </c>
      <c r="B81" s="1547" t="s">
        <v>1312</v>
      </c>
      <c r="C81" s="1547" t="s">
        <v>1312</v>
      </c>
      <c r="D81" s="1547" t="s">
        <v>1312</v>
      </c>
      <c r="E81" s="1548" t="s">
        <v>1312</v>
      </c>
      <c r="F81" s="1547" t="s">
        <v>1312</v>
      </c>
      <c r="G81" s="1547" t="s">
        <v>1312</v>
      </c>
      <c r="H81" s="1547" t="s">
        <v>1312</v>
      </c>
      <c r="I81" s="1547" t="s">
        <v>1312</v>
      </c>
      <c r="J81" s="22"/>
      <c r="K81" s="22"/>
      <c r="L81" s="22"/>
      <c r="M81" s="22"/>
      <c r="N81" s="22"/>
      <c r="O81" s="22"/>
      <c r="P81" s="22"/>
      <c r="Q81" s="22"/>
    </row>
    <row r="82" spans="1:17">
      <c r="A82" s="1569">
        <v>2018</v>
      </c>
      <c r="B82" s="1549" t="s">
        <v>1312</v>
      </c>
      <c r="C82" s="1549" t="s">
        <v>1312</v>
      </c>
      <c r="D82" s="1549" t="s">
        <v>1312</v>
      </c>
      <c r="E82" s="1550" t="s">
        <v>1312</v>
      </c>
      <c r="F82" s="1549" t="s">
        <v>1312</v>
      </c>
      <c r="G82" s="1549" t="s">
        <v>1312</v>
      </c>
      <c r="H82" s="1549" t="s">
        <v>1312</v>
      </c>
      <c r="I82" s="1549" t="s">
        <v>1312</v>
      </c>
      <c r="J82" s="22"/>
      <c r="K82" s="22"/>
      <c r="L82" s="22"/>
      <c r="M82" s="22"/>
      <c r="N82" s="22"/>
      <c r="O82" s="22"/>
      <c r="P82" s="22"/>
      <c r="Q82" s="22"/>
    </row>
    <row r="83" spans="1:17">
      <c r="A83" s="1570">
        <v>2019</v>
      </c>
      <c r="B83" s="56">
        <v>2000</v>
      </c>
      <c r="C83" s="1517">
        <v>0.123</v>
      </c>
      <c r="D83" s="1517">
        <v>0.09</v>
      </c>
      <c r="E83" s="1551">
        <v>0.16700000000000001</v>
      </c>
      <c r="F83" s="74">
        <v>500</v>
      </c>
      <c r="G83" s="1517">
        <v>0.113</v>
      </c>
      <c r="H83" s="1517">
        <v>6.5000000000000002E-2</v>
      </c>
      <c r="I83" s="1517">
        <v>0.191</v>
      </c>
      <c r="J83" s="22"/>
      <c r="K83" s="22"/>
      <c r="L83" s="22"/>
      <c r="M83" s="22"/>
      <c r="N83" s="22"/>
      <c r="O83" s="22"/>
      <c r="P83" s="22"/>
      <c r="Q83" s="22"/>
    </row>
    <row r="84" spans="1:17" ht="12.5" customHeight="1">
      <c r="A84" s="1619">
        <v>2020</v>
      </c>
      <c r="B84" s="51">
        <v>2000</v>
      </c>
      <c r="C84" s="1515">
        <v>0.13800000000000001</v>
      </c>
      <c r="D84" s="1515">
        <v>0.112</v>
      </c>
      <c r="E84" s="1516">
        <v>0.16900000000000001</v>
      </c>
      <c r="F84" s="458">
        <v>600</v>
      </c>
      <c r="G84" s="1515">
        <v>0.16400000000000001</v>
      </c>
      <c r="H84" s="1515">
        <v>0.113</v>
      </c>
      <c r="I84" s="1515">
        <v>0.23100000000000001</v>
      </c>
      <c r="J84" s="22"/>
      <c r="K84" s="22"/>
      <c r="L84" s="22"/>
      <c r="M84" s="22"/>
      <c r="N84" s="22"/>
      <c r="O84" s="22"/>
      <c r="P84" s="22"/>
      <c r="Q84" s="22"/>
    </row>
    <row r="85" spans="1:17" ht="12.5" customHeight="1">
      <c r="A85" s="369">
        <v>2021</v>
      </c>
      <c r="B85" s="56">
        <v>1800</v>
      </c>
      <c r="C85" s="1517">
        <v>0.128</v>
      </c>
      <c r="D85" s="1517">
        <v>0.104</v>
      </c>
      <c r="E85" s="1518">
        <v>0.156</v>
      </c>
      <c r="F85" s="74">
        <v>500</v>
      </c>
      <c r="G85" s="1517">
        <v>0.125</v>
      </c>
      <c r="H85" s="1517">
        <v>8.5000000000000006E-2</v>
      </c>
      <c r="I85" s="1517">
        <v>0.182</v>
      </c>
      <c r="J85" s="22"/>
      <c r="K85" s="22"/>
      <c r="L85" s="22"/>
      <c r="M85" s="22"/>
      <c r="N85" s="22"/>
      <c r="O85" s="22"/>
      <c r="P85" s="22"/>
      <c r="Q85" s="22"/>
    </row>
    <row r="86" spans="1:17" ht="12" customHeight="1">
      <c r="A86" s="2680" t="s">
        <v>1315</v>
      </c>
      <c r="B86" s="2681"/>
      <c r="C86" s="2681"/>
      <c r="D86" s="2681"/>
      <c r="E86" s="2681"/>
      <c r="F86" s="2681"/>
      <c r="G86" s="2681"/>
      <c r="H86" s="2681"/>
      <c r="I86" s="2682"/>
      <c r="J86" s="22"/>
      <c r="K86" s="22"/>
      <c r="L86" s="22"/>
      <c r="M86" s="22"/>
      <c r="N86" s="22"/>
      <c r="O86" s="22"/>
      <c r="P86" s="22"/>
      <c r="Q86" s="22"/>
    </row>
    <row r="87" spans="1:17">
      <c r="A87" s="344"/>
      <c r="B87" s="344"/>
      <c r="C87" s="344"/>
      <c r="D87" s="344"/>
      <c r="E87" s="344"/>
      <c r="F87" s="344"/>
      <c r="G87" s="344"/>
      <c r="H87" s="344"/>
      <c r="I87" s="344"/>
      <c r="J87" s="22"/>
      <c r="K87" s="22"/>
      <c r="L87" s="22"/>
      <c r="M87" s="22"/>
      <c r="N87" s="22"/>
      <c r="O87" s="22"/>
      <c r="P87" s="22"/>
      <c r="Q87" s="22"/>
    </row>
    <row r="88" spans="1:17">
      <c r="A88" s="344"/>
      <c r="B88" s="344"/>
      <c r="C88" s="344"/>
      <c r="D88" s="344"/>
      <c r="E88" s="344"/>
      <c r="F88" s="344"/>
      <c r="G88" s="344"/>
      <c r="H88" s="344"/>
      <c r="I88" s="344"/>
      <c r="J88" s="22"/>
      <c r="K88" s="22"/>
      <c r="L88" s="22"/>
      <c r="M88" s="22"/>
      <c r="N88" s="22"/>
      <c r="O88" s="22"/>
      <c r="P88" s="22"/>
      <c r="Q88" s="22"/>
    </row>
    <row r="89" spans="1:17" ht="18" customHeight="1">
      <c r="A89" s="2638" t="s">
        <v>338</v>
      </c>
      <c r="B89" s="2695" t="s">
        <v>1370</v>
      </c>
      <c r="C89" s="2696"/>
      <c r="D89" s="2696"/>
      <c r="E89" s="2696"/>
      <c r="F89" s="2696"/>
      <c r="G89" s="2696"/>
      <c r="H89" s="2696"/>
      <c r="I89" s="2696"/>
      <c r="J89" s="29"/>
      <c r="K89" s="22"/>
      <c r="L89" s="22"/>
      <c r="M89" s="22"/>
      <c r="N89" s="22"/>
      <c r="O89" s="22"/>
      <c r="P89" s="22"/>
      <c r="Q89" s="22"/>
    </row>
    <row r="90" spans="1:17" ht="18" customHeight="1">
      <c r="A90" s="2638"/>
      <c r="B90" s="2640" t="s">
        <v>173</v>
      </c>
      <c r="C90" s="2641"/>
      <c r="D90" s="2641"/>
      <c r="E90" s="2642"/>
      <c r="F90" s="2640" t="s">
        <v>85</v>
      </c>
      <c r="G90" s="2641"/>
      <c r="H90" s="2641"/>
      <c r="I90" s="2643"/>
      <c r="J90" s="29"/>
      <c r="K90" s="29"/>
      <c r="L90" s="22"/>
      <c r="M90" s="22"/>
      <c r="N90" s="22"/>
      <c r="O90" s="22"/>
      <c r="P90" s="22"/>
      <c r="Q90" s="22"/>
    </row>
    <row r="91" spans="1:17" ht="27.5">
      <c r="A91" s="2639"/>
      <c r="B91" s="1031" t="s">
        <v>112</v>
      </c>
      <c r="C91" s="1032" t="s">
        <v>86</v>
      </c>
      <c r="D91" s="1032" t="s">
        <v>662</v>
      </c>
      <c r="E91" s="1033" t="s">
        <v>663</v>
      </c>
      <c r="F91" s="1031" t="s">
        <v>112</v>
      </c>
      <c r="G91" s="1032" t="s">
        <v>86</v>
      </c>
      <c r="H91" s="1032" t="s">
        <v>662</v>
      </c>
      <c r="I91" s="1034" t="s">
        <v>663</v>
      </c>
      <c r="J91" s="49"/>
      <c r="K91" s="49"/>
      <c r="L91" s="22"/>
      <c r="M91" s="22"/>
      <c r="N91" s="22"/>
      <c r="O91" s="22"/>
      <c r="P91" s="22"/>
      <c r="Q91" s="22"/>
    </row>
    <row r="92" spans="1:17">
      <c r="A92" s="50">
        <v>2000</v>
      </c>
      <c r="B92" s="1043">
        <v>800</v>
      </c>
      <c r="C92" s="1035">
        <v>5.5E-2</v>
      </c>
      <c r="D92" s="1035">
        <v>4.4999999999999998E-2</v>
      </c>
      <c r="E92" s="341">
        <v>6.8000000000000005E-2</v>
      </c>
      <c r="F92" s="366">
        <v>200</v>
      </c>
      <c r="G92" s="1035">
        <v>4.9000000000000002E-2</v>
      </c>
      <c r="H92" s="1035">
        <v>3.6999999999999998E-2</v>
      </c>
      <c r="I92" s="1035">
        <v>6.4000000000000001E-2</v>
      </c>
      <c r="J92" s="22"/>
      <c r="K92" s="22"/>
      <c r="L92" s="22"/>
      <c r="M92" s="22"/>
      <c r="N92" s="22"/>
      <c r="O92" s="22"/>
      <c r="P92" s="22"/>
      <c r="Q92" s="22"/>
    </row>
    <row r="93" spans="1:17">
      <c r="A93" s="55">
        <v>2001</v>
      </c>
      <c r="B93" s="1045">
        <v>700</v>
      </c>
      <c r="C93" s="1037">
        <v>4.2000000000000003E-2</v>
      </c>
      <c r="D93" s="1037">
        <v>3.3000000000000002E-2</v>
      </c>
      <c r="E93" s="343">
        <v>5.3999999999999999E-2</v>
      </c>
      <c r="F93" s="374">
        <v>200</v>
      </c>
      <c r="G93" s="1037">
        <v>3.5999999999999997E-2</v>
      </c>
      <c r="H93" s="1037">
        <v>2.5999999999999999E-2</v>
      </c>
      <c r="I93" s="1037">
        <v>4.8000000000000001E-2</v>
      </c>
      <c r="J93" s="22"/>
      <c r="K93" s="22"/>
      <c r="L93" s="22"/>
      <c r="M93" s="22"/>
      <c r="N93" s="22"/>
      <c r="O93" s="22"/>
      <c r="P93" s="22"/>
      <c r="Q93" s="22"/>
    </row>
    <row r="94" spans="1:17">
      <c r="A94" s="50">
        <v>2002</v>
      </c>
      <c r="B94" s="1043">
        <v>700</v>
      </c>
      <c r="C94" s="1035">
        <v>4.2000000000000003E-2</v>
      </c>
      <c r="D94" s="1035">
        <v>3.1E-2</v>
      </c>
      <c r="E94" s="341">
        <v>5.6000000000000001E-2</v>
      </c>
      <c r="F94" s="366">
        <v>200</v>
      </c>
      <c r="G94" s="1035">
        <v>3.5999999999999997E-2</v>
      </c>
      <c r="H94" s="1035">
        <v>2.5000000000000001E-2</v>
      </c>
      <c r="I94" s="1035">
        <v>5.1999999999999998E-2</v>
      </c>
      <c r="J94" s="22"/>
      <c r="K94" s="22"/>
      <c r="L94" s="22"/>
      <c r="M94" s="22"/>
      <c r="N94" s="22"/>
      <c r="O94" s="22"/>
      <c r="P94" s="22"/>
      <c r="Q94" s="22"/>
    </row>
    <row r="95" spans="1:17">
      <c r="A95" s="55">
        <v>2003</v>
      </c>
      <c r="B95" s="1045">
        <v>600</v>
      </c>
      <c r="C95" s="1037">
        <v>3.4000000000000002E-2</v>
      </c>
      <c r="D95" s="1037">
        <v>2.5000000000000001E-2</v>
      </c>
      <c r="E95" s="343">
        <v>4.7E-2</v>
      </c>
      <c r="F95" s="374">
        <v>100</v>
      </c>
      <c r="G95" s="1037">
        <v>2.5999999999999999E-2</v>
      </c>
      <c r="H95" s="1037">
        <v>1.7000000000000001E-2</v>
      </c>
      <c r="I95" s="1037">
        <v>3.7999999999999999E-2</v>
      </c>
      <c r="J95" s="22"/>
      <c r="K95" s="22"/>
      <c r="L95" s="22"/>
      <c r="M95" s="22"/>
      <c r="N95" s="22"/>
      <c r="O95" s="22"/>
      <c r="P95" s="22"/>
      <c r="Q95" s="22"/>
    </row>
    <row r="96" spans="1:17">
      <c r="A96" s="50">
        <v>2004</v>
      </c>
      <c r="B96" s="1043">
        <v>600</v>
      </c>
      <c r="C96" s="1035">
        <v>3.6999999999999998E-2</v>
      </c>
      <c r="D96" s="1035">
        <v>2.9000000000000001E-2</v>
      </c>
      <c r="E96" s="341">
        <v>4.7E-2</v>
      </c>
      <c r="F96" s="366">
        <v>200</v>
      </c>
      <c r="G96" s="1035">
        <v>4.2000000000000003E-2</v>
      </c>
      <c r="H96" s="1035">
        <v>2.5999999999999999E-2</v>
      </c>
      <c r="I96" s="1035">
        <v>6.6000000000000003E-2</v>
      </c>
      <c r="J96" s="22"/>
      <c r="K96" s="22"/>
      <c r="L96" s="22"/>
      <c r="M96" s="22"/>
      <c r="N96" s="22"/>
      <c r="O96" s="22"/>
      <c r="P96" s="22"/>
      <c r="Q96" s="22"/>
    </row>
    <row r="97" spans="1:17">
      <c r="A97" s="55">
        <v>2005</v>
      </c>
      <c r="B97" s="1045">
        <v>500</v>
      </c>
      <c r="C97" s="1037">
        <v>3.1E-2</v>
      </c>
      <c r="D97" s="1037">
        <v>2.3E-2</v>
      </c>
      <c r="E97" s="343">
        <v>0.04</v>
      </c>
      <c r="F97" s="374">
        <v>200</v>
      </c>
      <c r="G97" s="1037">
        <v>3.7999999999999999E-2</v>
      </c>
      <c r="H97" s="1037">
        <v>2.3E-2</v>
      </c>
      <c r="I97" s="1037">
        <v>6.3E-2</v>
      </c>
      <c r="J97" s="22"/>
      <c r="K97" s="22"/>
      <c r="L97" s="22"/>
      <c r="M97" s="22"/>
      <c r="N97" s="22"/>
      <c r="O97" s="22"/>
      <c r="P97" s="22"/>
      <c r="Q97" s="22"/>
    </row>
    <row r="98" spans="1:17">
      <c r="A98" s="50">
        <v>2006</v>
      </c>
      <c r="B98" s="1043">
        <v>800</v>
      </c>
      <c r="C98" s="1035">
        <v>4.3999999999999997E-2</v>
      </c>
      <c r="D98" s="1035">
        <v>3.4000000000000002E-2</v>
      </c>
      <c r="E98" s="341">
        <v>5.6000000000000001E-2</v>
      </c>
      <c r="F98" s="366">
        <v>100</v>
      </c>
      <c r="G98" s="1035">
        <v>2.7E-2</v>
      </c>
      <c r="H98" s="1035">
        <v>1.4E-2</v>
      </c>
      <c r="I98" s="1035">
        <v>5.0999999999999997E-2</v>
      </c>
      <c r="J98" s="22"/>
      <c r="K98" s="22"/>
      <c r="L98" s="22"/>
      <c r="M98" s="22"/>
      <c r="N98" s="22"/>
      <c r="O98" s="22"/>
      <c r="P98" s="22"/>
      <c r="Q98" s="22"/>
    </row>
    <row r="99" spans="1:17">
      <c r="A99" s="55">
        <v>2007</v>
      </c>
      <c r="B99" s="1045">
        <v>500</v>
      </c>
      <c r="C99" s="1037">
        <v>2.9000000000000001E-2</v>
      </c>
      <c r="D99" s="1037">
        <v>2.1999999999999999E-2</v>
      </c>
      <c r="E99" s="343">
        <v>3.9E-2</v>
      </c>
      <c r="F99" s="374">
        <v>100</v>
      </c>
      <c r="G99" s="1037">
        <v>2.9000000000000001E-2</v>
      </c>
      <c r="H99" s="1037">
        <v>1.4999999999999999E-2</v>
      </c>
      <c r="I99" s="1037">
        <v>5.2999999999999999E-2</v>
      </c>
      <c r="J99" s="22"/>
      <c r="K99" s="22"/>
      <c r="L99" s="22"/>
      <c r="M99" s="22"/>
      <c r="N99" s="22"/>
      <c r="O99" s="22"/>
      <c r="P99" s="22"/>
      <c r="Q99" s="22"/>
    </row>
    <row r="100" spans="1:17">
      <c r="A100" s="50">
        <v>2008</v>
      </c>
      <c r="B100" s="1043">
        <v>600</v>
      </c>
      <c r="C100" s="1035">
        <v>3.1E-2</v>
      </c>
      <c r="D100" s="1035">
        <v>2.4E-2</v>
      </c>
      <c r="E100" s="341">
        <v>4.2000000000000003E-2</v>
      </c>
      <c r="F100" s="366">
        <v>200</v>
      </c>
      <c r="G100" s="1035">
        <v>3.7999999999999999E-2</v>
      </c>
      <c r="H100" s="1035">
        <v>2.3E-2</v>
      </c>
      <c r="I100" s="1035">
        <v>6.4000000000000001E-2</v>
      </c>
      <c r="J100" s="22"/>
      <c r="K100" s="22"/>
      <c r="L100" s="22"/>
      <c r="M100" s="22"/>
      <c r="N100" s="22"/>
      <c r="O100" s="22"/>
      <c r="P100" s="22"/>
      <c r="Q100" s="22"/>
    </row>
    <row r="101" spans="1:17">
      <c r="A101" s="55">
        <v>2009</v>
      </c>
      <c r="B101" s="1045">
        <v>900</v>
      </c>
      <c r="C101" s="1037">
        <v>5.1999999999999998E-2</v>
      </c>
      <c r="D101" s="1037">
        <v>3.9E-2</v>
      </c>
      <c r="E101" s="343">
        <v>6.8000000000000005E-2</v>
      </c>
      <c r="F101" s="374">
        <v>300</v>
      </c>
      <c r="G101" s="1037">
        <v>5.1999999999999998E-2</v>
      </c>
      <c r="H101" s="1037">
        <v>3.2000000000000001E-2</v>
      </c>
      <c r="I101" s="1037">
        <v>8.3000000000000004E-2</v>
      </c>
      <c r="J101" s="22"/>
      <c r="K101" s="22"/>
      <c r="L101" s="22"/>
      <c r="M101" s="22"/>
      <c r="N101" s="22"/>
      <c r="O101" s="22"/>
      <c r="P101" s="22"/>
      <c r="Q101" s="22"/>
    </row>
    <row r="102" spans="1:17">
      <c r="A102" s="50">
        <v>2010</v>
      </c>
      <c r="B102" s="1043">
        <v>800</v>
      </c>
      <c r="C102" s="1035">
        <v>4.5999999999999999E-2</v>
      </c>
      <c r="D102" s="1035">
        <v>3.4000000000000002E-2</v>
      </c>
      <c r="E102" s="341">
        <v>6.3E-2</v>
      </c>
      <c r="F102" s="366">
        <v>300</v>
      </c>
      <c r="G102" s="1035">
        <v>6.3E-2</v>
      </c>
      <c r="H102" s="1035">
        <v>0.04</v>
      </c>
      <c r="I102" s="1035">
        <v>9.7000000000000003E-2</v>
      </c>
      <c r="J102" s="22"/>
      <c r="K102" s="22"/>
      <c r="L102" s="22"/>
      <c r="M102" s="22"/>
      <c r="N102" s="22"/>
      <c r="O102" s="22"/>
      <c r="P102" s="22"/>
      <c r="Q102" s="22"/>
    </row>
    <row r="103" spans="1:17">
      <c r="A103" s="55">
        <v>2011</v>
      </c>
      <c r="B103" s="1045">
        <v>700</v>
      </c>
      <c r="C103" s="1037">
        <v>3.9E-2</v>
      </c>
      <c r="D103" s="1037">
        <v>2.8000000000000001E-2</v>
      </c>
      <c r="E103" s="343">
        <v>5.3999999999999999E-2</v>
      </c>
      <c r="F103" s="374">
        <v>300</v>
      </c>
      <c r="G103" s="1037">
        <v>5.6000000000000001E-2</v>
      </c>
      <c r="H103" s="1037">
        <v>3.2000000000000001E-2</v>
      </c>
      <c r="I103" s="1037">
        <v>9.5000000000000001E-2</v>
      </c>
      <c r="J103" s="22"/>
      <c r="K103" s="22"/>
      <c r="L103" s="22"/>
      <c r="M103" s="22"/>
      <c r="N103" s="22"/>
      <c r="O103" s="22"/>
      <c r="P103" s="22"/>
      <c r="Q103" s="22"/>
    </row>
    <row r="104" spans="1:17">
      <c r="A104" s="50">
        <v>2012</v>
      </c>
      <c r="B104" s="1043">
        <v>600</v>
      </c>
      <c r="C104" s="1035">
        <v>3.2000000000000001E-2</v>
      </c>
      <c r="D104" s="1035">
        <v>2.1000000000000001E-2</v>
      </c>
      <c r="E104" s="341">
        <v>4.7E-2</v>
      </c>
      <c r="F104" s="366">
        <v>200</v>
      </c>
      <c r="G104" s="1035">
        <v>4.8000000000000001E-2</v>
      </c>
      <c r="H104" s="1035">
        <v>2.7E-2</v>
      </c>
      <c r="I104" s="1035">
        <v>8.5000000000000006E-2</v>
      </c>
      <c r="J104" s="22"/>
      <c r="K104" s="22"/>
      <c r="L104" s="22"/>
      <c r="M104" s="22"/>
      <c r="N104" s="22"/>
      <c r="O104" s="22"/>
      <c r="P104" s="22"/>
      <c r="Q104" s="22"/>
    </row>
    <row r="105" spans="1:17">
      <c r="A105" s="55">
        <v>2013</v>
      </c>
      <c r="B105" s="1045">
        <v>400</v>
      </c>
      <c r="C105" s="1037">
        <v>2.5000000000000001E-2</v>
      </c>
      <c r="D105" s="1037">
        <v>1.4999999999999999E-2</v>
      </c>
      <c r="E105" s="343">
        <v>3.9E-2</v>
      </c>
      <c r="F105" s="374">
        <v>100</v>
      </c>
      <c r="G105" s="1037">
        <v>1.6E-2</v>
      </c>
      <c r="H105" s="1037">
        <v>6.0000000000000001E-3</v>
      </c>
      <c r="I105" s="1037">
        <v>4.1000000000000002E-2</v>
      </c>
      <c r="J105" s="22"/>
      <c r="K105" s="22"/>
      <c r="L105" s="22"/>
      <c r="M105" s="22"/>
      <c r="N105" s="22"/>
      <c r="O105" s="22"/>
      <c r="P105" s="22"/>
      <c r="Q105" s="22"/>
    </row>
    <row r="106" spans="1:17">
      <c r="A106" s="50">
        <v>2014</v>
      </c>
      <c r="B106" s="1043">
        <v>700</v>
      </c>
      <c r="C106" s="1035">
        <v>0.04</v>
      </c>
      <c r="D106" s="1035">
        <v>2.5999999999999999E-2</v>
      </c>
      <c r="E106" s="341">
        <v>0.06</v>
      </c>
      <c r="F106" s="366">
        <v>100</v>
      </c>
      <c r="G106" s="1035">
        <v>2.9000000000000001E-2</v>
      </c>
      <c r="H106" s="1035">
        <v>1.2E-2</v>
      </c>
      <c r="I106" s="1035">
        <v>7.0000000000000007E-2</v>
      </c>
      <c r="J106" s="22"/>
      <c r="K106" s="22"/>
      <c r="L106" s="22"/>
      <c r="M106" s="22"/>
      <c r="N106" s="22"/>
      <c r="O106" s="22"/>
      <c r="P106" s="22"/>
      <c r="Q106" s="22"/>
    </row>
    <row r="107" spans="1:17">
      <c r="A107" s="55">
        <v>2015</v>
      </c>
      <c r="B107" s="1045">
        <v>600</v>
      </c>
      <c r="C107" s="1037">
        <v>3.5999999999999997E-2</v>
      </c>
      <c r="D107" s="1037">
        <v>2.4E-2</v>
      </c>
      <c r="E107" s="343">
        <v>5.5E-2</v>
      </c>
      <c r="F107" s="374">
        <v>300</v>
      </c>
      <c r="G107" s="1037">
        <v>5.6000000000000001E-2</v>
      </c>
      <c r="H107" s="1037">
        <v>3.1E-2</v>
      </c>
      <c r="I107" s="1037">
        <v>0.10100000000000001</v>
      </c>
      <c r="J107" s="22"/>
      <c r="K107" s="22"/>
      <c r="L107" s="22"/>
      <c r="M107" s="22"/>
      <c r="N107" s="22"/>
      <c r="O107" s="22"/>
      <c r="P107" s="22"/>
      <c r="Q107" s="22"/>
    </row>
    <row r="108" spans="1:17">
      <c r="A108" s="392">
        <v>2016</v>
      </c>
      <c r="B108" s="1043">
        <v>200</v>
      </c>
      <c r="C108" s="1035">
        <v>0.01</v>
      </c>
      <c r="D108" s="1035">
        <v>5.0000000000000001E-3</v>
      </c>
      <c r="E108" s="341">
        <v>2.1000000000000001E-2</v>
      </c>
      <c r="F108" s="366">
        <v>100</v>
      </c>
      <c r="G108" s="1035">
        <v>1.6E-2</v>
      </c>
      <c r="H108" s="1035">
        <v>5.0000000000000001E-3</v>
      </c>
      <c r="I108" s="1035">
        <v>4.7E-2</v>
      </c>
      <c r="J108" s="22"/>
      <c r="K108" s="22"/>
      <c r="L108" s="22"/>
      <c r="M108" s="22"/>
      <c r="N108" s="22"/>
      <c r="O108" s="22"/>
      <c r="P108" s="22"/>
      <c r="Q108" s="22"/>
    </row>
    <row r="109" spans="1:17">
      <c r="A109" s="1570">
        <v>2017</v>
      </c>
      <c r="B109" s="1547" t="s">
        <v>1312</v>
      </c>
      <c r="C109" s="1547" t="s">
        <v>1312</v>
      </c>
      <c r="D109" s="1547" t="s">
        <v>1312</v>
      </c>
      <c r="E109" s="1548" t="s">
        <v>1312</v>
      </c>
      <c r="F109" s="1547" t="s">
        <v>1312</v>
      </c>
      <c r="G109" s="1547" t="s">
        <v>1312</v>
      </c>
      <c r="H109" s="1547" t="s">
        <v>1312</v>
      </c>
      <c r="I109" s="1547" t="s">
        <v>1312</v>
      </c>
      <c r="J109" s="22"/>
      <c r="K109" s="22"/>
      <c r="L109" s="22"/>
      <c r="M109" s="22"/>
      <c r="N109" s="22"/>
      <c r="O109" s="22"/>
      <c r="P109" s="22"/>
      <c r="Q109" s="22"/>
    </row>
    <row r="110" spans="1:17">
      <c r="A110" s="1569">
        <v>2018</v>
      </c>
      <c r="B110" s="1549" t="s">
        <v>1312</v>
      </c>
      <c r="C110" s="1549" t="s">
        <v>1312</v>
      </c>
      <c r="D110" s="1549" t="s">
        <v>1312</v>
      </c>
      <c r="E110" s="1550" t="s">
        <v>1312</v>
      </c>
      <c r="F110" s="1549" t="s">
        <v>1312</v>
      </c>
      <c r="G110" s="1549" t="s">
        <v>1312</v>
      </c>
      <c r="H110" s="1549" t="s">
        <v>1312</v>
      </c>
      <c r="I110" s="1549" t="s">
        <v>1312</v>
      </c>
      <c r="J110" s="22"/>
      <c r="K110" s="22"/>
      <c r="L110" s="22"/>
      <c r="M110" s="22"/>
      <c r="N110" s="22"/>
      <c r="O110" s="22"/>
      <c r="P110" s="22"/>
      <c r="Q110" s="22"/>
    </row>
    <row r="111" spans="1:17">
      <c r="A111" s="1570">
        <v>2019</v>
      </c>
      <c r="B111" s="56">
        <v>400</v>
      </c>
      <c r="C111" s="1517">
        <v>2.4E-2</v>
      </c>
      <c r="D111" s="1517">
        <v>1.0999999999999999E-2</v>
      </c>
      <c r="E111" s="1551">
        <v>5.3999999999999999E-2</v>
      </c>
      <c r="F111" s="74">
        <v>100</v>
      </c>
      <c r="G111" s="1517">
        <v>1.6E-2</v>
      </c>
      <c r="H111" s="1517">
        <v>4.0000000000000001E-3</v>
      </c>
      <c r="I111" s="1517">
        <v>5.7000000000000002E-2</v>
      </c>
      <c r="J111" s="22"/>
      <c r="K111" s="22"/>
      <c r="L111" s="22"/>
      <c r="M111" s="22"/>
      <c r="N111" s="22"/>
      <c r="O111" s="22"/>
      <c r="P111" s="22"/>
      <c r="Q111" s="22"/>
    </row>
    <row r="112" spans="1:17">
      <c r="A112" s="1619">
        <v>2020</v>
      </c>
      <c r="B112" s="51">
        <v>300</v>
      </c>
      <c r="C112" s="1515">
        <v>1.9E-2</v>
      </c>
      <c r="D112" s="1515">
        <v>0.01</v>
      </c>
      <c r="E112" s="1516">
        <v>3.4000000000000002E-2</v>
      </c>
      <c r="F112" s="458">
        <v>100</v>
      </c>
      <c r="G112" s="1515">
        <v>2.4E-2</v>
      </c>
      <c r="H112" s="1515">
        <v>8.0000000000000002E-3</v>
      </c>
      <c r="I112" s="1515">
        <v>7.1999999999999995E-2</v>
      </c>
      <c r="J112" s="22"/>
      <c r="K112" s="22"/>
      <c r="L112" s="22"/>
      <c r="M112" s="22"/>
      <c r="N112" s="22"/>
      <c r="O112" s="22"/>
      <c r="P112" s="22"/>
      <c r="Q112" s="22"/>
    </row>
    <row r="113" spans="1:17">
      <c r="A113" s="369">
        <v>2021</v>
      </c>
      <c r="B113" s="56">
        <v>200</v>
      </c>
      <c r="C113" s="1517">
        <v>1.4E-2</v>
      </c>
      <c r="D113" s="1517">
        <v>7.0000000000000001E-3</v>
      </c>
      <c r="E113" s="1518">
        <v>2.5999999999999999E-2</v>
      </c>
      <c r="F113" s="74">
        <v>50</v>
      </c>
      <c r="G113" s="1517">
        <v>0.01</v>
      </c>
      <c r="H113" s="1517">
        <v>4.0000000000000001E-3</v>
      </c>
      <c r="I113" s="1517">
        <v>2.4E-2</v>
      </c>
      <c r="J113" s="22"/>
      <c r="K113" s="22"/>
      <c r="L113" s="22"/>
      <c r="M113" s="22"/>
      <c r="N113" s="22"/>
      <c r="O113" s="22"/>
      <c r="P113" s="22"/>
      <c r="Q113" s="22"/>
    </row>
    <row r="114" spans="1:17">
      <c r="A114" s="2680" t="s">
        <v>1315</v>
      </c>
      <c r="B114" s="2681"/>
      <c r="C114" s="2681"/>
      <c r="D114" s="2681"/>
      <c r="E114" s="2681"/>
      <c r="F114" s="2681"/>
      <c r="G114" s="2681"/>
      <c r="H114" s="2681"/>
      <c r="I114" s="2682"/>
      <c r="J114" s="22"/>
      <c r="K114" s="22"/>
      <c r="L114" s="22"/>
      <c r="M114" s="22"/>
      <c r="N114" s="22"/>
      <c r="O114" s="22"/>
      <c r="P114" s="22"/>
      <c r="Q114" s="22"/>
    </row>
    <row r="115" spans="1:17">
      <c r="A115" s="344"/>
      <c r="B115" s="344"/>
      <c r="C115" s="344"/>
      <c r="D115" s="344"/>
      <c r="E115" s="344"/>
      <c r="F115" s="344"/>
      <c r="G115" s="344"/>
      <c r="H115" s="344"/>
      <c r="I115" s="344"/>
      <c r="J115" s="22"/>
      <c r="K115" s="22"/>
      <c r="L115" s="22"/>
      <c r="M115" s="22"/>
      <c r="N115" s="22"/>
      <c r="O115" s="22"/>
      <c r="P115" s="22"/>
      <c r="Q115" s="22"/>
    </row>
    <row r="116" spans="1:17">
      <c r="A116" s="344"/>
      <c r="B116" s="344"/>
      <c r="C116" s="344"/>
      <c r="D116" s="344"/>
      <c r="E116" s="344"/>
      <c r="F116" s="344"/>
      <c r="G116" s="344"/>
      <c r="H116" s="344"/>
      <c r="I116" s="344"/>
      <c r="J116" s="22"/>
      <c r="K116" s="22"/>
      <c r="L116" s="22"/>
      <c r="M116" s="22"/>
      <c r="N116" s="22"/>
      <c r="O116" s="22"/>
      <c r="P116" s="22"/>
      <c r="Q116" s="22"/>
    </row>
    <row r="117" spans="1:17" ht="18" customHeight="1">
      <c r="A117" s="2638" t="s">
        <v>338</v>
      </c>
      <c r="B117" s="2695" t="s">
        <v>1371</v>
      </c>
      <c r="C117" s="2696"/>
      <c r="D117" s="2696"/>
      <c r="E117" s="2696"/>
      <c r="F117" s="2696"/>
      <c r="G117" s="2696"/>
      <c r="H117" s="2696"/>
      <c r="I117" s="2696"/>
      <c r="J117" s="29"/>
      <c r="K117" s="22"/>
      <c r="L117" s="22"/>
      <c r="M117" s="22"/>
      <c r="N117" s="22"/>
      <c r="O117" s="22"/>
      <c r="P117" s="22"/>
      <c r="Q117" s="22"/>
    </row>
    <row r="118" spans="1:17" ht="18" customHeight="1">
      <c r="A118" s="2638"/>
      <c r="B118" s="2640" t="s">
        <v>173</v>
      </c>
      <c r="C118" s="2641"/>
      <c r="D118" s="2641"/>
      <c r="E118" s="2642"/>
      <c r="F118" s="2640" t="s">
        <v>85</v>
      </c>
      <c r="G118" s="2641"/>
      <c r="H118" s="2641"/>
      <c r="I118" s="2643"/>
      <c r="J118" s="29"/>
      <c r="K118" s="29"/>
      <c r="L118" s="22"/>
      <c r="M118" s="22"/>
      <c r="N118" s="22"/>
      <c r="O118" s="22"/>
      <c r="P118" s="22"/>
      <c r="Q118" s="22"/>
    </row>
    <row r="119" spans="1:17" ht="27.5">
      <c r="A119" s="2639"/>
      <c r="B119" s="1031" t="s">
        <v>112</v>
      </c>
      <c r="C119" s="1032" t="s">
        <v>86</v>
      </c>
      <c r="D119" s="1032" t="s">
        <v>662</v>
      </c>
      <c r="E119" s="1033" t="s">
        <v>663</v>
      </c>
      <c r="F119" s="1031" t="s">
        <v>112</v>
      </c>
      <c r="G119" s="1032" t="s">
        <v>86</v>
      </c>
      <c r="H119" s="1032" t="s">
        <v>662</v>
      </c>
      <c r="I119" s="1034" t="s">
        <v>663</v>
      </c>
      <c r="J119" s="49"/>
      <c r="K119" s="49"/>
      <c r="L119" s="22"/>
      <c r="M119" s="22"/>
      <c r="N119" s="22"/>
      <c r="O119" s="22"/>
      <c r="P119" s="22"/>
      <c r="Q119" s="22"/>
    </row>
    <row r="120" spans="1:17">
      <c r="A120" s="50">
        <v>2000</v>
      </c>
      <c r="B120" s="1043">
        <v>5200</v>
      </c>
      <c r="C120" s="1035">
        <v>0.38100000000000001</v>
      </c>
      <c r="D120" s="1035">
        <v>0.35599999999999998</v>
      </c>
      <c r="E120" s="341">
        <v>0.40699999999999997</v>
      </c>
      <c r="F120" s="366">
        <v>1200</v>
      </c>
      <c r="G120" s="1035">
        <v>0.32</v>
      </c>
      <c r="H120" s="1035">
        <v>0.29099999999999998</v>
      </c>
      <c r="I120" s="1035">
        <v>0.35099999999999998</v>
      </c>
      <c r="J120" s="22"/>
      <c r="K120" s="22"/>
      <c r="L120" s="22"/>
      <c r="M120" s="22"/>
      <c r="N120" s="22"/>
      <c r="O120" s="22"/>
      <c r="P120" s="22"/>
      <c r="Q120" s="22"/>
    </row>
    <row r="121" spans="1:17">
      <c r="A121" s="55">
        <v>2001</v>
      </c>
      <c r="B121" s="1045">
        <v>5700</v>
      </c>
      <c r="C121" s="1037">
        <v>0.36199999999999999</v>
      </c>
      <c r="D121" s="1037">
        <v>0.33900000000000002</v>
      </c>
      <c r="E121" s="343">
        <v>0.38600000000000001</v>
      </c>
      <c r="F121" s="374">
        <v>1400</v>
      </c>
      <c r="G121" s="1037">
        <v>0.32200000000000001</v>
      </c>
      <c r="H121" s="1037">
        <v>0.29499999999999998</v>
      </c>
      <c r="I121" s="1037">
        <v>0.35</v>
      </c>
      <c r="J121" s="22"/>
      <c r="K121" s="22"/>
      <c r="L121" s="22"/>
      <c r="M121" s="22"/>
      <c r="N121" s="22"/>
      <c r="O121" s="22"/>
      <c r="P121" s="22"/>
      <c r="Q121" s="22"/>
    </row>
    <row r="122" spans="1:17">
      <c r="A122" s="50">
        <v>2002</v>
      </c>
      <c r="B122" s="1043">
        <v>5800</v>
      </c>
      <c r="C122" s="1035">
        <v>0.35899999999999999</v>
      </c>
      <c r="D122" s="1035">
        <v>0.33100000000000002</v>
      </c>
      <c r="E122" s="341">
        <v>0.38800000000000001</v>
      </c>
      <c r="F122" s="366">
        <v>1400</v>
      </c>
      <c r="G122" s="1035">
        <v>0.315</v>
      </c>
      <c r="H122" s="1035">
        <v>0.28399999999999997</v>
      </c>
      <c r="I122" s="1035">
        <v>0.34799999999999998</v>
      </c>
      <c r="J122" s="22"/>
      <c r="K122" s="22"/>
      <c r="L122" s="22"/>
      <c r="M122" s="22"/>
      <c r="N122" s="22"/>
      <c r="O122" s="22"/>
      <c r="P122" s="22"/>
      <c r="Q122" s="22"/>
    </row>
    <row r="123" spans="1:17">
      <c r="A123" s="55">
        <v>2003</v>
      </c>
      <c r="B123" s="1045">
        <v>5700</v>
      </c>
      <c r="C123" s="1037">
        <v>0.34899999999999998</v>
      </c>
      <c r="D123" s="1037">
        <v>0.32200000000000001</v>
      </c>
      <c r="E123" s="343">
        <v>0.377</v>
      </c>
      <c r="F123" s="374">
        <v>1500</v>
      </c>
      <c r="G123" s="1037">
        <v>0.34699999999999998</v>
      </c>
      <c r="H123" s="1037">
        <v>0.316</v>
      </c>
      <c r="I123" s="1037">
        <v>0.38</v>
      </c>
      <c r="J123" s="22"/>
      <c r="K123" s="22"/>
      <c r="L123" s="22"/>
      <c r="M123" s="22"/>
      <c r="N123" s="22"/>
      <c r="O123" s="22"/>
      <c r="P123" s="22"/>
      <c r="Q123" s="22"/>
    </row>
    <row r="124" spans="1:17">
      <c r="A124" s="50">
        <v>2004</v>
      </c>
      <c r="B124" s="1043">
        <v>5900</v>
      </c>
      <c r="C124" s="1035">
        <v>0.34399999999999997</v>
      </c>
      <c r="D124" s="1035">
        <v>0.32300000000000001</v>
      </c>
      <c r="E124" s="341">
        <v>0.36699999999999999</v>
      </c>
      <c r="F124" s="366">
        <v>1200</v>
      </c>
      <c r="G124" s="1035">
        <v>0.255</v>
      </c>
      <c r="H124" s="1035">
        <v>0.216</v>
      </c>
      <c r="I124" s="1035">
        <v>0.29899999999999999</v>
      </c>
      <c r="J124" s="22"/>
      <c r="K124" s="22"/>
      <c r="L124" s="22"/>
      <c r="M124" s="22"/>
      <c r="N124" s="22"/>
      <c r="O124" s="22"/>
      <c r="P124" s="22"/>
      <c r="Q124" s="22"/>
    </row>
    <row r="125" spans="1:17">
      <c r="A125" s="55">
        <v>2005</v>
      </c>
      <c r="B125" s="1045">
        <v>5900</v>
      </c>
      <c r="C125" s="1037">
        <v>0.35099999999999998</v>
      </c>
      <c r="D125" s="1037">
        <v>0.32800000000000001</v>
      </c>
      <c r="E125" s="343">
        <v>0.376</v>
      </c>
      <c r="F125" s="374">
        <v>1600</v>
      </c>
      <c r="G125" s="1037">
        <v>0.33300000000000002</v>
      </c>
      <c r="H125" s="1037">
        <v>0.28599999999999998</v>
      </c>
      <c r="I125" s="1037">
        <v>0.38400000000000001</v>
      </c>
      <c r="J125" s="22"/>
      <c r="K125" s="22"/>
      <c r="L125" s="22"/>
      <c r="M125" s="22"/>
      <c r="N125" s="22"/>
      <c r="O125" s="22"/>
      <c r="P125" s="22"/>
      <c r="Q125" s="22"/>
    </row>
    <row r="126" spans="1:17">
      <c r="A126" s="50">
        <v>2006</v>
      </c>
      <c r="B126" s="1043">
        <v>6300</v>
      </c>
      <c r="C126" s="1035">
        <v>0.36099999999999999</v>
      </c>
      <c r="D126" s="1035">
        <v>0.33600000000000002</v>
      </c>
      <c r="E126" s="341">
        <v>0.38600000000000001</v>
      </c>
      <c r="F126" s="366">
        <v>1500</v>
      </c>
      <c r="G126" s="1035">
        <v>0.313</v>
      </c>
      <c r="H126" s="1035">
        <v>0.26500000000000001</v>
      </c>
      <c r="I126" s="1035">
        <v>0.36499999999999999</v>
      </c>
      <c r="J126" s="22"/>
      <c r="K126" s="22"/>
      <c r="L126" s="22"/>
      <c r="M126" s="22"/>
      <c r="N126" s="22"/>
      <c r="O126" s="22"/>
      <c r="P126" s="22"/>
      <c r="Q126" s="22"/>
    </row>
    <row r="127" spans="1:17">
      <c r="A127" s="55">
        <v>2007</v>
      </c>
      <c r="B127" s="1045">
        <v>6400</v>
      </c>
      <c r="C127" s="1037">
        <v>0.36299999999999999</v>
      </c>
      <c r="D127" s="1037">
        <v>0.33900000000000002</v>
      </c>
      <c r="E127" s="343">
        <v>0.38800000000000001</v>
      </c>
      <c r="F127" s="374">
        <v>1600</v>
      </c>
      <c r="G127" s="1037">
        <v>0.33100000000000002</v>
      </c>
      <c r="H127" s="1037">
        <v>0.28399999999999997</v>
      </c>
      <c r="I127" s="1037">
        <v>0.38200000000000001</v>
      </c>
      <c r="J127" s="22"/>
      <c r="K127" s="22"/>
      <c r="L127" s="22"/>
      <c r="M127" s="22"/>
      <c r="N127" s="22"/>
      <c r="O127" s="22"/>
      <c r="P127" s="22"/>
      <c r="Q127" s="22"/>
    </row>
    <row r="128" spans="1:17">
      <c r="A128" s="50">
        <v>2008</v>
      </c>
      <c r="B128" s="1043">
        <v>6500</v>
      </c>
      <c r="C128" s="1035">
        <v>0.35899999999999999</v>
      </c>
      <c r="D128" s="1035">
        <v>0.33500000000000002</v>
      </c>
      <c r="E128" s="341">
        <v>0.38300000000000001</v>
      </c>
      <c r="F128" s="366">
        <v>1600</v>
      </c>
      <c r="G128" s="1035">
        <v>0.32300000000000001</v>
      </c>
      <c r="H128" s="1035">
        <v>0.27700000000000002</v>
      </c>
      <c r="I128" s="1035">
        <v>0.373</v>
      </c>
      <c r="J128" s="22"/>
      <c r="K128" s="22"/>
      <c r="L128" s="22"/>
      <c r="M128" s="22"/>
      <c r="N128" s="22"/>
      <c r="O128" s="22"/>
      <c r="P128" s="22"/>
      <c r="Q128" s="22"/>
    </row>
    <row r="129" spans="1:17">
      <c r="A129" s="55">
        <v>2009</v>
      </c>
      <c r="B129" s="1045">
        <v>6400</v>
      </c>
      <c r="C129" s="1037">
        <v>0.36299999999999999</v>
      </c>
      <c r="D129" s="1037">
        <v>0.33200000000000002</v>
      </c>
      <c r="E129" s="343">
        <v>0.39500000000000002</v>
      </c>
      <c r="F129" s="374">
        <v>1700</v>
      </c>
      <c r="G129" s="1037">
        <v>0.29699999999999999</v>
      </c>
      <c r="H129" s="1037">
        <v>0.246</v>
      </c>
      <c r="I129" s="1037">
        <v>0.35299999999999998</v>
      </c>
      <c r="J129" s="22"/>
      <c r="K129" s="22"/>
      <c r="L129" s="22"/>
      <c r="M129" s="22"/>
      <c r="N129" s="22"/>
      <c r="O129" s="22"/>
      <c r="P129" s="22"/>
      <c r="Q129" s="22"/>
    </row>
    <row r="130" spans="1:17">
      <c r="A130" s="50">
        <v>2010</v>
      </c>
      <c r="B130" s="1043">
        <v>8000</v>
      </c>
      <c r="C130" s="1035">
        <v>0.443</v>
      </c>
      <c r="D130" s="1035">
        <v>0.41</v>
      </c>
      <c r="E130" s="341">
        <v>0.47599999999999998</v>
      </c>
      <c r="F130" s="366">
        <v>2300</v>
      </c>
      <c r="G130" s="1035">
        <v>0.42099999999999999</v>
      </c>
      <c r="H130" s="1035">
        <v>0.36499999999999999</v>
      </c>
      <c r="I130" s="1035">
        <v>0.48</v>
      </c>
      <c r="J130" s="22"/>
      <c r="K130" s="22"/>
      <c r="L130" s="22"/>
      <c r="M130" s="22"/>
      <c r="N130" s="22"/>
      <c r="O130" s="22"/>
      <c r="P130" s="22"/>
      <c r="Q130" s="22"/>
    </row>
    <row r="131" spans="1:17">
      <c r="A131" s="55">
        <v>2011</v>
      </c>
      <c r="B131" s="1045">
        <v>7900</v>
      </c>
      <c r="C131" s="1037">
        <v>0.44</v>
      </c>
      <c r="D131" s="1037">
        <v>0.40799999999999997</v>
      </c>
      <c r="E131" s="343">
        <v>0.47399999999999998</v>
      </c>
      <c r="F131" s="374">
        <v>1900</v>
      </c>
      <c r="G131" s="1037">
        <v>0.377</v>
      </c>
      <c r="H131" s="1037">
        <v>0.32100000000000001</v>
      </c>
      <c r="I131" s="1037">
        <v>0.437</v>
      </c>
      <c r="J131" s="22"/>
      <c r="K131" s="22"/>
      <c r="L131" s="22"/>
      <c r="M131" s="22"/>
      <c r="N131" s="22"/>
      <c r="O131" s="22"/>
      <c r="P131" s="22"/>
      <c r="Q131" s="22"/>
    </row>
    <row r="132" spans="1:17">
      <c r="A132" s="50">
        <v>2012</v>
      </c>
      <c r="B132" s="1043">
        <v>7500</v>
      </c>
      <c r="C132" s="1035">
        <v>0.42199999999999999</v>
      </c>
      <c r="D132" s="1035">
        <v>0.38900000000000001</v>
      </c>
      <c r="E132" s="341">
        <v>0.45600000000000002</v>
      </c>
      <c r="F132" s="366">
        <v>1900</v>
      </c>
      <c r="G132" s="1035">
        <v>0.371</v>
      </c>
      <c r="H132" s="1035">
        <v>0.313</v>
      </c>
      <c r="I132" s="1035">
        <v>0.433</v>
      </c>
      <c r="J132" s="22"/>
      <c r="K132" s="22"/>
      <c r="L132" s="22"/>
      <c r="M132" s="22"/>
      <c r="N132" s="22"/>
      <c r="O132" s="22"/>
      <c r="P132" s="22"/>
      <c r="Q132" s="22"/>
    </row>
    <row r="133" spans="1:17">
      <c r="A133" s="55">
        <v>2013</v>
      </c>
      <c r="B133" s="1045">
        <v>8600</v>
      </c>
      <c r="C133" s="1037">
        <v>0.498</v>
      </c>
      <c r="D133" s="1037">
        <v>0.46100000000000002</v>
      </c>
      <c r="E133" s="343">
        <v>0.53500000000000003</v>
      </c>
      <c r="F133" s="374">
        <v>2300</v>
      </c>
      <c r="G133" s="1037">
        <v>0.45100000000000001</v>
      </c>
      <c r="H133" s="1037">
        <v>0.38900000000000001</v>
      </c>
      <c r="I133" s="1037">
        <v>0.51600000000000001</v>
      </c>
      <c r="J133" s="22"/>
      <c r="K133" s="22"/>
      <c r="L133" s="22"/>
      <c r="M133" s="22"/>
      <c r="N133" s="22"/>
      <c r="O133" s="22"/>
      <c r="P133" s="22"/>
      <c r="Q133" s="22"/>
    </row>
    <row r="134" spans="1:17">
      <c r="A134" s="50">
        <v>2014</v>
      </c>
      <c r="B134" s="1043">
        <v>8600</v>
      </c>
      <c r="C134" s="1035">
        <v>0.50800000000000001</v>
      </c>
      <c r="D134" s="1035">
        <v>0.46800000000000003</v>
      </c>
      <c r="E134" s="341">
        <v>0.54700000000000004</v>
      </c>
      <c r="F134" s="366">
        <v>2100</v>
      </c>
      <c r="G134" s="1035">
        <v>0.47399999999999998</v>
      </c>
      <c r="H134" s="1035">
        <v>0.40200000000000002</v>
      </c>
      <c r="I134" s="1035">
        <v>0.54800000000000004</v>
      </c>
      <c r="J134" s="22"/>
      <c r="K134" s="22"/>
      <c r="L134" s="22"/>
      <c r="M134" s="22"/>
      <c r="N134" s="22"/>
      <c r="O134" s="22"/>
      <c r="P134" s="22"/>
      <c r="Q134" s="22"/>
    </row>
    <row r="135" spans="1:17">
      <c r="A135" s="55">
        <v>2015</v>
      </c>
      <c r="B135" s="1045">
        <v>8300</v>
      </c>
      <c r="C135" s="1037">
        <v>0.48299999999999998</v>
      </c>
      <c r="D135" s="1037">
        <v>0.44500000000000001</v>
      </c>
      <c r="E135" s="343">
        <v>0.52200000000000002</v>
      </c>
      <c r="F135" s="374">
        <v>1800</v>
      </c>
      <c r="G135" s="1037">
        <v>0.39200000000000002</v>
      </c>
      <c r="H135" s="1037">
        <v>0.32700000000000001</v>
      </c>
      <c r="I135" s="1037">
        <v>0.46200000000000002</v>
      </c>
      <c r="J135" s="22"/>
      <c r="K135" s="22"/>
      <c r="L135" s="22"/>
      <c r="M135" s="22"/>
      <c r="N135" s="22"/>
      <c r="O135" s="22"/>
      <c r="P135" s="22"/>
      <c r="Q135" s="22"/>
    </row>
    <row r="136" spans="1:17">
      <c r="A136" s="392">
        <v>2016</v>
      </c>
      <c r="B136" s="1043">
        <v>9700</v>
      </c>
      <c r="C136" s="1035">
        <v>0.57499999999999996</v>
      </c>
      <c r="D136" s="1035">
        <v>0.53200000000000003</v>
      </c>
      <c r="E136" s="341">
        <v>0.61799999999999999</v>
      </c>
      <c r="F136" s="366">
        <v>2600</v>
      </c>
      <c r="G136" s="1035">
        <v>0.52100000000000002</v>
      </c>
      <c r="H136" s="1035">
        <v>0.441</v>
      </c>
      <c r="I136" s="1035">
        <v>0.59899999999999998</v>
      </c>
      <c r="J136" s="22"/>
      <c r="K136" s="22"/>
      <c r="L136" s="22"/>
      <c r="M136" s="22"/>
      <c r="N136" s="22"/>
      <c r="O136" s="22"/>
      <c r="P136" s="22"/>
      <c r="Q136" s="22"/>
    </row>
    <row r="137" spans="1:17">
      <c r="A137" s="1570">
        <v>2017</v>
      </c>
      <c r="B137" s="1547" t="s">
        <v>1312</v>
      </c>
      <c r="C137" s="1547" t="s">
        <v>1312</v>
      </c>
      <c r="D137" s="1547" t="s">
        <v>1312</v>
      </c>
      <c r="E137" s="1548" t="s">
        <v>1312</v>
      </c>
      <c r="F137" s="1547" t="s">
        <v>1312</v>
      </c>
      <c r="G137" s="1547" t="s">
        <v>1312</v>
      </c>
      <c r="H137" s="1547" t="s">
        <v>1312</v>
      </c>
      <c r="I137" s="1547" t="s">
        <v>1312</v>
      </c>
      <c r="J137" s="22"/>
      <c r="K137" s="22"/>
      <c r="L137" s="22"/>
      <c r="M137" s="22"/>
      <c r="N137" s="22"/>
      <c r="O137" s="22"/>
      <c r="P137" s="22"/>
      <c r="Q137" s="22"/>
    </row>
    <row r="138" spans="1:17">
      <c r="A138" s="1569">
        <v>2018</v>
      </c>
      <c r="B138" s="1549" t="s">
        <v>1312</v>
      </c>
      <c r="C138" s="1549" t="s">
        <v>1312</v>
      </c>
      <c r="D138" s="1549" t="s">
        <v>1312</v>
      </c>
      <c r="E138" s="1550" t="s">
        <v>1312</v>
      </c>
      <c r="F138" s="1549" t="s">
        <v>1312</v>
      </c>
      <c r="G138" s="1549" t="s">
        <v>1312</v>
      </c>
      <c r="H138" s="1549" t="s">
        <v>1312</v>
      </c>
      <c r="I138" s="1549" t="s">
        <v>1312</v>
      </c>
      <c r="J138" s="22"/>
      <c r="K138" s="22"/>
      <c r="L138" s="22"/>
      <c r="M138" s="22"/>
      <c r="N138" s="22"/>
      <c r="O138" s="22"/>
      <c r="P138" s="22"/>
      <c r="Q138" s="22"/>
    </row>
    <row r="139" spans="1:17">
      <c r="A139" s="1573">
        <v>2019</v>
      </c>
      <c r="B139" s="56">
        <v>8700</v>
      </c>
      <c r="C139" s="1517">
        <v>0.54600000000000004</v>
      </c>
      <c r="D139" s="1517">
        <v>0.48599999999999999</v>
      </c>
      <c r="E139" s="1551">
        <v>0.60299999999999998</v>
      </c>
      <c r="F139" s="74">
        <v>2600</v>
      </c>
      <c r="G139" s="1517">
        <v>0.54700000000000004</v>
      </c>
      <c r="H139" s="1517">
        <v>0.442</v>
      </c>
      <c r="I139" s="1517">
        <v>0.64800000000000002</v>
      </c>
      <c r="J139" s="22"/>
      <c r="K139" s="22"/>
      <c r="L139" s="22"/>
      <c r="M139" s="22"/>
      <c r="N139" s="22"/>
      <c r="O139" s="22"/>
      <c r="P139" s="22"/>
      <c r="Q139" s="22"/>
    </row>
    <row r="140" spans="1:17">
      <c r="A140" s="1077">
        <v>2020</v>
      </c>
      <c r="B140" s="1533">
        <v>7900</v>
      </c>
      <c r="C140" s="1515">
        <v>0.55600000000000005</v>
      </c>
      <c r="D140" s="1515">
        <v>0.51600000000000001</v>
      </c>
      <c r="E140" s="1516">
        <v>0.59499999999999997</v>
      </c>
      <c r="F140" s="458">
        <v>2000</v>
      </c>
      <c r="G140" s="1515">
        <v>0.55600000000000005</v>
      </c>
      <c r="H140" s="1515">
        <v>0.48</v>
      </c>
      <c r="I140" s="1515">
        <v>0.63</v>
      </c>
      <c r="J140" s="22"/>
      <c r="K140" s="22"/>
      <c r="L140" s="22"/>
      <c r="M140" s="22"/>
      <c r="N140" s="22"/>
      <c r="O140" s="22"/>
      <c r="P140" s="22"/>
      <c r="Q140" s="22"/>
    </row>
    <row r="141" spans="1:17">
      <c r="A141" s="369">
        <v>2021</v>
      </c>
      <c r="B141" s="56">
        <v>7400</v>
      </c>
      <c r="C141" s="1517">
        <v>0.51100000000000001</v>
      </c>
      <c r="D141" s="1517">
        <v>0.47199999999999998</v>
      </c>
      <c r="E141" s="1518">
        <v>0.55000000000000004</v>
      </c>
      <c r="F141" s="74">
        <v>1800</v>
      </c>
      <c r="G141" s="1517">
        <v>0.48599999999999999</v>
      </c>
      <c r="H141" s="1517">
        <v>0.41599999999999998</v>
      </c>
      <c r="I141" s="1517">
        <v>0.55800000000000005</v>
      </c>
      <c r="J141" s="22"/>
      <c r="K141" s="22"/>
      <c r="L141" s="22"/>
      <c r="M141" s="22"/>
      <c r="N141" s="22"/>
      <c r="O141" s="22"/>
      <c r="P141" s="22"/>
      <c r="Q141" s="22"/>
    </row>
    <row r="142" spans="1:17">
      <c r="A142" s="2680" t="s">
        <v>1315</v>
      </c>
      <c r="B142" s="2681"/>
      <c r="C142" s="2681"/>
      <c r="D142" s="2681"/>
      <c r="E142" s="2681"/>
      <c r="F142" s="2681"/>
      <c r="G142" s="2681"/>
      <c r="H142" s="2681"/>
      <c r="I142" s="2682"/>
      <c r="J142" s="22"/>
      <c r="K142" s="22"/>
      <c r="L142" s="22"/>
      <c r="M142" s="22"/>
      <c r="N142" s="22"/>
      <c r="O142" s="22"/>
      <c r="P142" s="22"/>
      <c r="Q142" s="22"/>
    </row>
    <row r="143" spans="1:17">
      <c r="A143" s="22"/>
      <c r="B143" s="22"/>
      <c r="C143" s="22"/>
      <c r="D143" s="22"/>
      <c r="E143" s="22"/>
      <c r="F143" s="22"/>
      <c r="G143" s="22"/>
      <c r="H143" s="22"/>
      <c r="I143" s="22"/>
      <c r="J143" s="22"/>
      <c r="K143" s="22"/>
      <c r="L143" s="22"/>
      <c r="M143" s="22"/>
      <c r="N143" s="22"/>
      <c r="O143" s="22"/>
      <c r="P143" s="22"/>
      <c r="Q143" s="22"/>
    </row>
    <row r="144" spans="1:17" ht="28.5" customHeight="1">
      <c r="A144" s="2515" t="s">
        <v>1340</v>
      </c>
      <c r="B144" s="2515"/>
      <c r="C144" s="2515"/>
      <c r="D144" s="2515"/>
      <c r="E144" s="2515"/>
      <c r="F144" s="2515"/>
      <c r="G144" s="2515"/>
      <c r="H144" s="2515"/>
      <c r="I144" s="2515"/>
      <c r="J144" s="719"/>
      <c r="K144" s="719"/>
      <c r="L144" s="719"/>
      <c r="M144" s="719"/>
      <c r="N144" s="719"/>
      <c r="O144" s="719"/>
      <c r="P144" s="719"/>
      <c r="Q144" s="719"/>
    </row>
  </sheetData>
  <mergeCells count="28">
    <mergeCell ref="A144:I144"/>
    <mergeCell ref="A114:I114"/>
    <mergeCell ref="A117:A119"/>
    <mergeCell ref="B117:I117"/>
    <mergeCell ref="B118:E118"/>
    <mergeCell ref="F118:I118"/>
    <mergeCell ref="A142:I142"/>
    <mergeCell ref="A89:A91"/>
    <mergeCell ref="B89:I89"/>
    <mergeCell ref="B90:E90"/>
    <mergeCell ref="F90:I90"/>
    <mergeCell ref="A30:I30"/>
    <mergeCell ref="A33:A35"/>
    <mergeCell ref="B33:I33"/>
    <mergeCell ref="B34:E34"/>
    <mergeCell ref="F34:I34"/>
    <mergeCell ref="A58:I58"/>
    <mergeCell ref="A61:A63"/>
    <mergeCell ref="B61:I61"/>
    <mergeCell ref="B62:E62"/>
    <mergeCell ref="F62:I62"/>
    <mergeCell ref="A86:I86"/>
    <mergeCell ref="A1:I1"/>
    <mergeCell ref="A3:I3"/>
    <mergeCell ref="A5:A7"/>
    <mergeCell ref="B5:I5"/>
    <mergeCell ref="B6:E6"/>
    <mergeCell ref="F6:I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0E45F-ED0E-4DC2-8ED9-395441D9B149}">
  <dimension ref="A1:K32"/>
  <sheetViews>
    <sheetView workbookViewId="0">
      <selection activeCell="A3" sqref="A3:I3"/>
    </sheetView>
  </sheetViews>
  <sheetFormatPr defaultColWidth="9" defaultRowHeight="13"/>
  <cols>
    <col min="1" max="1" width="10.5" style="316" customWidth="1"/>
    <col min="2" max="9" width="11.6640625" style="270" customWidth="1"/>
    <col min="10" max="16384" width="9" style="270"/>
  </cols>
  <sheetData>
    <row r="1" spans="1:11" ht="25">
      <c r="A1" s="2453" t="s">
        <v>1372</v>
      </c>
      <c r="B1" s="2453"/>
      <c r="C1" s="2453"/>
      <c r="D1" s="2453"/>
      <c r="E1" s="2453"/>
      <c r="F1" s="2453"/>
      <c r="G1" s="2453"/>
      <c r="H1" s="2453"/>
      <c r="I1" s="2453"/>
      <c r="J1" s="268"/>
    </row>
    <row r="2" spans="1:11" ht="13.5" thickBot="1"/>
    <row r="3" spans="1:11" ht="28.5" customHeight="1" thickTop="1" thickBot="1">
      <c r="A3" s="2730" t="s">
        <v>1373</v>
      </c>
      <c r="B3" s="2731"/>
      <c r="C3" s="2731"/>
      <c r="D3" s="2731"/>
      <c r="E3" s="2731"/>
      <c r="F3" s="2731"/>
      <c r="G3" s="2731"/>
      <c r="H3" s="2731"/>
      <c r="I3" s="2732"/>
    </row>
    <row r="4" spans="1:11" ht="13.5" thickTop="1"/>
    <row r="5" spans="1:11" ht="17.5">
      <c r="A5" s="2638" t="s">
        <v>338</v>
      </c>
      <c r="B5" s="2695" t="s">
        <v>1374</v>
      </c>
      <c r="C5" s="2696"/>
      <c r="D5" s="2696"/>
      <c r="E5" s="2696"/>
      <c r="F5" s="2696"/>
      <c r="G5" s="2696"/>
      <c r="H5" s="2696"/>
      <c r="I5" s="2696"/>
      <c r="J5" s="29"/>
      <c r="K5" s="45"/>
    </row>
    <row r="6" spans="1:11" ht="17.5">
      <c r="A6" s="2638"/>
      <c r="B6" s="2640" t="s">
        <v>173</v>
      </c>
      <c r="C6" s="2641"/>
      <c r="D6" s="2641"/>
      <c r="E6" s="2642"/>
      <c r="F6" s="2640" t="s">
        <v>85</v>
      </c>
      <c r="G6" s="2641"/>
      <c r="H6" s="2641"/>
      <c r="I6" s="2643"/>
      <c r="J6" s="29"/>
      <c r="K6" s="29"/>
    </row>
    <row r="7" spans="1:11" ht="27.5">
      <c r="A7" s="2639"/>
      <c r="B7" s="1031" t="s">
        <v>112</v>
      </c>
      <c r="C7" s="1032" t="s">
        <v>86</v>
      </c>
      <c r="D7" s="1032" t="s">
        <v>662</v>
      </c>
      <c r="E7" s="1033" t="s">
        <v>663</v>
      </c>
      <c r="F7" s="1031" t="s">
        <v>112</v>
      </c>
      <c r="G7" s="1032" t="s">
        <v>86</v>
      </c>
      <c r="H7" s="1032" t="s">
        <v>662</v>
      </c>
      <c r="I7" s="1034" t="s">
        <v>663</v>
      </c>
      <c r="J7" s="49"/>
      <c r="K7" s="49"/>
    </row>
    <row r="8" spans="1:11">
      <c r="A8" s="50">
        <v>2000</v>
      </c>
      <c r="B8" s="1043">
        <v>13200</v>
      </c>
      <c r="C8" s="1176">
        <v>0.77900000000000003</v>
      </c>
      <c r="D8" s="1176">
        <v>0.75800000000000001</v>
      </c>
      <c r="E8" s="327">
        <v>0.79800000000000004</v>
      </c>
      <c r="F8" s="366">
        <v>3700</v>
      </c>
      <c r="G8" s="1035">
        <v>0.81599999999999995</v>
      </c>
      <c r="H8" s="1035">
        <v>0.79300000000000004</v>
      </c>
      <c r="I8" s="1035">
        <v>0.83799999999999997</v>
      </c>
    </row>
    <row r="9" spans="1:11">
      <c r="A9" s="55">
        <v>2001</v>
      </c>
      <c r="B9" s="1045">
        <v>13000</v>
      </c>
      <c r="C9" s="1076">
        <v>0.78600000000000003</v>
      </c>
      <c r="D9" s="1076">
        <v>0.76600000000000001</v>
      </c>
      <c r="E9" s="330">
        <v>0.80400000000000005</v>
      </c>
      <c r="F9" s="374">
        <v>3500</v>
      </c>
      <c r="G9" s="1037">
        <v>0.77300000000000002</v>
      </c>
      <c r="H9" s="1037">
        <v>0.748</v>
      </c>
      <c r="I9" s="1037">
        <v>0.79600000000000004</v>
      </c>
    </row>
    <row r="10" spans="1:11">
      <c r="A10" s="50">
        <v>2002</v>
      </c>
      <c r="B10" s="1043">
        <v>12800</v>
      </c>
      <c r="C10" s="1176">
        <v>0.76100000000000001</v>
      </c>
      <c r="D10" s="1176">
        <v>0.73499999999999999</v>
      </c>
      <c r="E10" s="327">
        <v>0.78500000000000003</v>
      </c>
      <c r="F10" s="366">
        <v>3600</v>
      </c>
      <c r="G10" s="1035">
        <v>0.77200000000000002</v>
      </c>
      <c r="H10" s="1035">
        <v>0.74299999999999999</v>
      </c>
      <c r="I10" s="1035">
        <v>0.8</v>
      </c>
    </row>
    <row r="11" spans="1:11">
      <c r="A11" s="55">
        <v>2003</v>
      </c>
      <c r="B11" s="1045">
        <v>13300</v>
      </c>
      <c r="C11" s="1076">
        <v>0.76700000000000002</v>
      </c>
      <c r="D11" s="1076">
        <v>0.74299999999999999</v>
      </c>
      <c r="E11" s="330">
        <v>0.79</v>
      </c>
      <c r="F11" s="374">
        <v>3600</v>
      </c>
      <c r="G11" s="1037">
        <v>0.752</v>
      </c>
      <c r="H11" s="1037">
        <v>0.72199999999999998</v>
      </c>
      <c r="I11" s="1037">
        <v>0.78</v>
      </c>
    </row>
    <row r="12" spans="1:11">
      <c r="A12" s="50">
        <v>2004</v>
      </c>
      <c r="B12" s="1043">
        <v>13800</v>
      </c>
      <c r="C12" s="1176">
        <v>0.78400000000000003</v>
      </c>
      <c r="D12" s="1176">
        <v>0.76500000000000001</v>
      </c>
      <c r="E12" s="327">
        <v>0.80300000000000005</v>
      </c>
      <c r="F12" s="366">
        <v>3800</v>
      </c>
      <c r="G12" s="1035">
        <v>0.78</v>
      </c>
      <c r="H12" s="1035">
        <v>0.73799999999999999</v>
      </c>
      <c r="I12" s="1035">
        <v>0.81699999999999995</v>
      </c>
    </row>
    <row r="13" spans="1:11">
      <c r="A13" s="55">
        <v>2005</v>
      </c>
      <c r="B13" s="1045">
        <v>13200</v>
      </c>
      <c r="C13" s="1076">
        <v>0.77100000000000002</v>
      </c>
      <c r="D13" s="1076">
        <v>0.749</v>
      </c>
      <c r="E13" s="330">
        <v>0.79100000000000004</v>
      </c>
      <c r="F13" s="374">
        <v>3800</v>
      </c>
      <c r="G13" s="1037">
        <v>0.77500000000000002</v>
      </c>
      <c r="H13" s="1037">
        <v>0.73</v>
      </c>
      <c r="I13" s="1037">
        <v>0.81399999999999995</v>
      </c>
    </row>
    <row r="14" spans="1:11">
      <c r="A14" s="50">
        <v>2006</v>
      </c>
      <c r="B14" s="1043">
        <v>14200</v>
      </c>
      <c r="C14" s="1176">
        <v>0.78</v>
      </c>
      <c r="D14" s="1176">
        <v>0.75800000000000001</v>
      </c>
      <c r="E14" s="327">
        <v>0.8</v>
      </c>
      <c r="F14" s="366">
        <v>4000</v>
      </c>
      <c r="G14" s="1035">
        <v>0.8</v>
      </c>
      <c r="H14" s="1035">
        <v>0.755</v>
      </c>
      <c r="I14" s="1035">
        <v>0.83899999999999997</v>
      </c>
    </row>
    <row r="15" spans="1:11">
      <c r="A15" s="55">
        <v>2007</v>
      </c>
      <c r="B15" s="1045">
        <v>14500</v>
      </c>
      <c r="C15" s="1076">
        <v>0.79100000000000004</v>
      </c>
      <c r="D15" s="1076">
        <v>0.77</v>
      </c>
      <c r="E15" s="330">
        <v>0.81100000000000005</v>
      </c>
      <c r="F15" s="374">
        <v>4200</v>
      </c>
      <c r="G15" s="1037">
        <v>0.81499999999999995</v>
      </c>
      <c r="H15" s="1037">
        <v>0.77200000000000002</v>
      </c>
      <c r="I15" s="1037">
        <v>0.85099999999999998</v>
      </c>
    </row>
    <row r="16" spans="1:11">
      <c r="A16" s="50">
        <v>2008</v>
      </c>
      <c r="B16" s="1043">
        <v>14700</v>
      </c>
      <c r="C16" s="1176">
        <v>0.78500000000000003</v>
      </c>
      <c r="D16" s="1176">
        <v>0.76400000000000001</v>
      </c>
      <c r="E16" s="327">
        <v>0.80400000000000005</v>
      </c>
      <c r="F16" s="366">
        <v>4200</v>
      </c>
      <c r="G16" s="1035">
        <v>0.79800000000000004</v>
      </c>
      <c r="H16" s="1035">
        <v>0.754</v>
      </c>
      <c r="I16" s="1035">
        <v>0.83499999999999996</v>
      </c>
    </row>
    <row r="17" spans="1:9">
      <c r="A17" s="55">
        <v>2009</v>
      </c>
      <c r="B17" s="1045">
        <v>14300</v>
      </c>
      <c r="C17" s="1076">
        <v>0.79200000000000004</v>
      </c>
      <c r="D17" s="1076">
        <v>0.76400000000000001</v>
      </c>
      <c r="E17" s="330">
        <v>0.81699999999999995</v>
      </c>
      <c r="F17" s="374">
        <v>4600</v>
      </c>
      <c r="G17" s="1037">
        <v>0.80100000000000005</v>
      </c>
      <c r="H17" s="1037">
        <v>0.751</v>
      </c>
      <c r="I17" s="1037">
        <v>0.84399999999999997</v>
      </c>
    </row>
    <row r="18" spans="1:9">
      <c r="A18" s="50">
        <v>2010</v>
      </c>
      <c r="B18" s="1043">
        <v>14300</v>
      </c>
      <c r="C18" s="1176">
        <v>0.78100000000000003</v>
      </c>
      <c r="D18" s="1176">
        <v>0.752</v>
      </c>
      <c r="E18" s="327">
        <v>0.80800000000000005</v>
      </c>
      <c r="F18" s="366">
        <v>4400</v>
      </c>
      <c r="G18" s="1035">
        <v>0.80300000000000005</v>
      </c>
      <c r="H18" s="1035">
        <v>0.751</v>
      </c>
      <c r="I18" s="1035">
        <v>0.84699999999999998</v>
      </c>
    </row>
    <row r="19" spans="1:9">
      <c r="A19" s="55">
        <v>2011</v>
      </c>
      <c r="B19" s="1045">
        <v>14600</v>
      </c>
      <c r="C19" s="1076">
        <v>0.79200000000000004</v>
      </c>
      <c r="D19" s="1076">
        <v>0.76400000000000001</v>
      </c>
      <c r="E19" s="330">
        <v>0.81799999999999995</v>
      </c>
      <c r="F19" s="374">
        <v>4400</v>
      </c>
      <c r="G19" s="1037">
        <v>0.83899999999999997</v>
      </c>
      <c r="H19" s="1037">
        <v>0.78900000000000003</v>
      </c>
      <c r="I19" s="1037">
        <v>0.88</v>
      </c>
    </row>
    <row r="20" spans="1:9">
      <c r="A20" s="50">
        <v>2012</v>
      </c>
      <c r="B20" s="1043">
        <v>13900</v>
      </c>
      <c r="C20" s="1176">
        <v>0.75700000000000001</v>
      </c>
      <c r="D20" s="1176">
        <v>0.72699999999999998</v>
      </c>
      <c r="E20" s="327">
        <v>0.78400000000000003</v>
      </c>
      <c r="F20" s="366">
        <v>4000</v>
      </c>
      <c r="G20" s="1035">
        <v>0.79300000000000004</v>
      </c>
      <c r="H20" s="1035">
        <v>0.73799999999999999</v>
      </c>
      <c r="I20" s="1035">
        <v>0.83899999999999997</v>
      </c>
    </row>
    <row r="21" spans="1:9">
      <c r="A21" s="55">
        <v>2013</v>
      </c>
      <c r="B21" s="1045">
        <v>12200</v>
      </c>
      <c r="C21" s="1076">
        <v>0.66600000000000004</v>
      </c>
      <c r="D21" s="1076">
        <v>0.63100000000000001</v>
      </c>
      <c r="E21" s="330">
        <v>0.69899999999999995</v>
      </c>
      <c r="F21" s="374">
        <v>3600</v>
      </c>
      <c r="G21" s="1037">
        <v>0.65700000000000003</v>
      </c>
      <c r="H21" s="1037">
        <v>0.59399999999999997</v>
      </c>
      <c r="I21" s="1037">
        <v>0.71399999999999997</v>
      </c>
    </row>
    <row r="22" spans="1:9">
      <c r="A22" s="50">
        <v>2014</v>
      </c>
      <c r="B22" s="1043">
        <v>12800</v>
      </c>
      <c r="C22" s="1176">
        <v>0.71299999999999997</v>
      </c>
      <c r="D22" s="1176">
        <v>0.67700000000000005</v>
      </c>
      <c r="E22" s="327">
        <v>0.746</v>
      </c>
      <c r="F22" s="366">
        <v>3400</v>
      </c>
      <c r="G22" s="1035">
        <v>0.72799999999999998</v>
      </c>
      <c r="H22" s="1035">
        <v>0.65800000000000003</v>
      </c>
      <c r="I22" s="1035">
        <v>0.78800000000000003</v>
      </c>
    </row>
    <row r="23" spans="1:9">
      <c r="A23" s="55">
        <v>2015</v>
      </c>
      <c r="B23" s="1045">
        <v>13100</v>
      </c>
      <c r="C23" s="1076">
        <v>0.73199999999999998</v>
      </c>
      <c r="D23" s="1076">
        <v>0.69699999999999995</v>
      </c>
      <c r="E23" s="330">
        <v>0.76400000000000001</v>
      </c>
      <c r="F23" s="374">
        <v>3700</v>
      </c>
      <c r="G23" s="1037">
        <v>0.79300000000000004</v>
      </c>
      <c r="H23" s="1037">
        <v>0.73399999999999999</v>
      </c>
      <c r="I23" s="1037">
        <v>0.84199999999999997</v>
      </c>
    </row>
    <row r="24" spans="1:9">
      <c r="A24" s="392">
        <v>2016</v>
      </c>
      <c r="B24" s="1043">
        <v>13000</v>
      </c>
      <c r="C24" s="1176">
        <v>0.754</v>
      </c>
      <c r="D24" s="1176">
        <v>0.71599999999999997</v>
      </c>
      <c r="E24" s="327">
        <v>0.79</v>
      </c>
      <c r="F24" s="366">
        <v>3500</v>
      </c>
      <c r="G24" s="1035">
        <v>0.68899999999999995</v>
      </c>
      <c r="H24" s="1035">
        <v>0.61099999999999999</v>
      </c>
      <c r="I24" s="1035">
        <v>0.75800000000000001</v>
      </c>
    </row>
    <row r="25" spans="1:9">
      <c r="A25" s="1570">
        <v>2017</v>
      </c>
      <c r="B25" s="1547" t="s">
        <v>1312</v>
      </c>
      <c r="C25" s="1547" t="s">
        <v>1312</v>
      </c>
      <c r="D25" s="1547" t="s">
        <v>1312</v>
      </c>
      <c r="E25" s="1548" t="s">
        <v>1312</v>
      </c>
      <c r="F25" s="1547" t="s">
        <v>1312</v>
      </c>
      <c r="G25" s="1547" t="s">
        <v>1312</v>
      </c>
      <c r="H25" s="1547" t="s">
        <v>1312</v>
      </c>
      <c r="I25" s="1547" t="s">
        <v>1312</v>
      </c>
    </row>
    <row r="26" spans="1:9">
      <c r="A26" s="1569">
        <v>2018</v>
      </c>
      <c r="B26" s="1549" t="s">
        <v>1312</v>
      </c>
      <c r="C26" s="1549" t="s">
        <v>1312</v>
      </c>
      <c r="D26" s="1549" t="s">
        <v>1312</v>
      </c>
      <c r="E26" s="1550" t="s">
        <v>1312</v>
      </c>
      <c r="F26" s="1549" t="s">
        <v>1312</v>
      </c>
      <c r="G26" s="1549" t="s">
        <v>1312</v>
      </c>
      <c r="H26" s="1549" t="s">
        <v>1312</v>
      </c>
      <c r="I26" s="1549" t="s">
        <v>1312</v>
      </c>
    </row>
    <row r="27" spans="1:9">
      <c r="A27" s="1573">
        <v>2019</v>
      </c>
      <c r="B27" s="56">
        <v>12300</v>
      </c>
      <c r="C27" s="1517">
        <v>0.747</v>
      </c>
      <c r="D27" s="1517">
        <v>0.69499999999999995</v>
      </c>
      <c r="E27" s="1551">
        <v>0.79400000000000004</v>
      </c>
      <c r="F27" s="74">
        <v>3500</v>
      </c>
      <c r="G27" s="1517">
        <v>0.71699999999999997</v>
      </c>
      <c r="H27" s="1517">
        <v>0.61199999999999999</v>
      </c>
      <c r="I27" s="1517">
        <v>0.80200000000000005</v>
      </c>
    </row>
    <row r="28" spans="1:9">
      <c r="A28" s="1060">
        <v>2020</v>
      </c>
      <c r="B28" s="51">
        <v>11100</v>
      </c>
      <c r="C28" s="1515">
        <v>0.73699999999999999</v>
      </c>
      <c r="D28" s="1515">
        <v>0.70199999999999996</v>
      </c>
      <c r="E28" s="1516">
        <v>0.77</v>
      </c>
      <c r="F28" s="458">
        <v>2800</v>
      </c>
      <c r="G28" s="1515">
        <v>0.74299999999999999</v>
      </c>
      <c r="H28" s="1515">
        <v>0.67500000000000004</v>
      </c>
      <c r="I28" s="1515">
        <v>0.80100000000000005</v>
      </c>
    </row>
    <row r="29" spans="1:9">
      <c r="A29" s="369">
        <v>2021</v>
      </c>
      <c r="B29" s="56">
        <v>10600</v>
      </c>
      <c r="C29" s="1517">
        <v>0.70099999999999996</v>
      </c>
      <c r="D29" s="1517">
        <v>0.66400000000000003</v>
      </c>
      <c r="E29" s="1518">
        <v>0.73399999999999999</v>
      </c>
      <c r="F29" s="74">
        <v>2700</v>
      </c>
      <c r="G29" s="1517">
        <v>0.72799999999999998</v>
      </c>
      <c r="H29" s="1517">
        <v>0.66200000000000003</v>
      </c>
      <c r="I29" s="1517">
        <v>0.78600000000000003</v>
      </c>
    </row>
    <row r="30" spans="1:9">
      <c r="A30" s="2680" t="s">
        <v>1315</v>
      </c>
      <c r="B30" s="2681"/>
      <c r="C30" s="2681"/>
      <c r="D30" s="2681"/>
      <c r="E30" s="2681"/>
      <c r="F30" s="2681"/>
      <c r="G30" s="2681"/>
      <c r="H30" s="2681"/>
      <c r="I30" s="2682"/>
    </row>
    <row r="32" spans="1:9">
      <c r="A32" s="2515" t="s">
        <v>1340</v>
      </c>
      <c r="B32" s="2515"/>
      <c r="C32" s="2515"/>
      <c r="D32" s="2515"/>
      <c r="E32" s="2515"/>
      <c r="F32" s="2515"/>
      <c r="G32" s="2515"/>
      <c r="H32" s="2515"/>
      <c r="I32" s="2515"/>
    </row>
  </sheetData>
  <mergeCells count="8">
    <mergeCell ref="A30:I30"/>
    <mergeCell ref="A32:I32"/>
    <mergeCell ref="A1:I1"/>
    <mergeCell ref="A3:I3"/>
    <mergeCell ref="A5:A7"/>
    <mergeCell ref="B5:I5"/>
    <mergeCell ref="B6:E6"/>
    <mergeCell ref="F6:I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CD196-6D9D-4B04-A5CD-03FF049FBDF7}">
  <dimension ref="A1:K32"/>
  <sheetViews>
    <sheetView workbookViewId="0">
      <selection activeCell="A3" sqref="A3:XFD3"/>
    </sheetView>
  </sheetViews>
  <sheetFormatPr defaultColWidth="9" defaultRowHeight="13"/>
  <cols>
    <col min="1" max="1" width="10.83203125" style="316" customWidth="1"/>
    <col min="2" max="9" width="12.25" style="270" customWidth="1"/>
    <col min="10" max="16384" width="9" style="270"/>
  </cols>
  <sheetData>
    <row r="1" spans="1:11" ht="25">
      <c r="A1" s="2453" t="s">
        <v>1375</v>
      </c>
      <c r="B1" s="2453"/>
      <c r="C1" s="2453"/>
      <c r="D1" s="2453"/>
      <c r="E1" s="2453"/>
      <c r="F1" s="2453"/>
      <c r="G1" s="2453"/>
      <c r="H1" s="2453"/>
      <c r="I1" s="2453"/>
      <c r="J1" s="268"/>
    </row>
    <row r="2" spans="1:11" ht="13.5" thickBot="1">
      <c r="A2" s="1124"/>
      <c r="B2" s="1124"/>
      <c r="C2" s="1124"/>
      <c r="D2" s="1124"/>
      <c r="E2" s="1124"/>
      <c r="F2" s="1124"/>
      <c r="G2" s="1124"/>
      <c r="H2" s="1124"/>
      <c r="I2" s="1124"/>
    </row>
    <row r="3" spans="1:11" ht="30" customHeight="1" thickTop="1" thickBot="1">
      <c r="A3" s="2730" t="s">
        <v>1376</v>
      </c>
      <c r="B3" s="2745"/>
      <c r="C3" s="2745"/>
      <c r="D3" s="2745"/>
      <c r="E3" s="2745"/>
      <c r="F3" s="2745"/>
      <c r="G3" s="2745"/>
      <c r="H3" s="2745"/>
      <c r="I3" s="2746"/>
    </row>
    <row r="4" spans="1:11" ht="13.5" thickTop="1">
      <c r="A4" s="1124"/>
      <c r="B4" s="1124"/>
      <c r="C4" s="1124"/>
      <c r="D4" s="1124"/>
      <c r="E4" s="1124"/>
      <c r="F4" s="1124"/>
      <c r="G4" s="1124"/>
      <c r="H4" s="1124"/>
    </row>
    <row r="5" spans="1:11" ht="17.5">
      <c r="A5" s="2638" t="s">
        <v>338</v>
      </c>
      <c r="B5" s="2695" t="s">
        <v>1377</v>
      </c>
      <c r="C5" s="2696"/>
      <c r="D5" s="2696"/>
      <c r="E5" s="2696"/>
      <c r="F5" s="2696"/>
      <c r="G5" s="2696"/>
      <c r="H5" s="2696"/>
      <c r="I5" s="2696"/>
      <c r="J5" s="29"/>
      <c r="K5" s="45"/>
    </row>
    <row r="6" spans="1:11" ht="17.5">
      <c r="A6" s="2638"/>
      <c r="B6" s="2640" t="s">
        <v>173</v>
      </c>
      <c r="C6" s="2641"/>
      <c r="D6" s="2641"/>
      <c r="E6" s="2642"/>
      <c r="F6" s="2640" t="s">
        <v>85</v>
      </c>
      <c r="G6" s="2641"/>
      <c r="H6" s="2641"/>
      <c r="I6" s="2643"/>
      <c r="J6" s="29"/>
      <c r="K6" s="29"/>
    </row>
    <row r="7" spans="1:11" ht="27.5">
      <c r="A7" s="2639"/>
      <c r="B7" s="1031" t="s">
        <v>112</v>
      </c>
      <c r="C7" s="1032" t="s">
        <v>86</v>
      </c>
      <c r="D7" s="1032" t="s">
        <v>662</v>
      </c>
      <c r="E7" s="1033" t="s">
        <v>663</v>
      </c>
      <c r="F7" s="1031" t="s">
        <v>112</v>
      </c>
      <c r="G7" s="1032" t="s">
        <v>86</v>
      </c>
      <c r="H7" s="1032" t="s">
        <v>662</v>
      </c>
      <c r="I7" s="1034" t="s">
        <v>663</v>
      </c>
      <c r="J7" s="49"/>
      <c r="K7" s="49"/>
    </row>
    <row r="8" spans="1:11" ht="14">
      <c r="A8" s="50">
        <v>2000</v>
      </c>
      <c r="B8" s="1043">
        <v>12700</v>
      </c>
      <c r="C8" s="1035">
        <v>0.75600000000000001</v>
      </c>
      <c r="D8" s="1035">
        <v>0.73599999999999999</v>
      </c>
      <c r="E8" s="341">
        <v>0.77600000000000002</v>
      </c>
      <c r="F8" s="366">
        <v>3300</v>
      </c>
      <c r="G8" s="1035">
        <v>0.72199999999999998</v>
      </c>
      <c r="H8" s="1035">
        <v>0.69499999999999995</v>
      </c>
      <c r="I8" s="1035">
        <v>0.747</v>
      </c>
      <c r="J8" s="269"/>
    </row>
    <row r="9" spans="1:11" ht="14">
      <c r="A9" s="55">
        <v>2001</v>
      </c>
      <c r="B9" s="1045">
        <v>12700</v>
      </c>
      <c r="C9" s="1037">
        <v>0.77200000000000002</v>
      </c>
      <c r="D9" s="1037">
        <v>0.752</v>
      </c>
      <c r="E9" s="343">
        <v>0.79100000000000004</v>
      </c>
      <c r="F9" s="374">
        <v>3300</v>
      </c>
      <c r="G9" s="1037">
        <v>0.73299999999999998</v>
      </c>
      <c r="H9" s="1037">
        <v>0.70699999999999996</v>
      </c>
      <c r="I9" s="1037">
        <v>0.75700000000000001</v>
      </c>
      <c r="J9" s="269"/>
    </row>
    <row r="10" spans="1:11" ht="14">
      <c r="A10" s="50">
        <v>2002</v>
      </c>
      <c r="B10" s="1043">
        <v>12900</v>
      </c>
      <c r="C10" s="1035">
        <v>0.77100000000000002</v>
      </c>
      <c r="D10" s="1035">
        <v>0.746</v>
      </c>
      <c r="E10" s="341">
        <v>0.79400000000000004</v>
      </c>
      <c r="F10" s="366">
        <v>3300</v>
      </c>
      <c r="G10" s="1035">
        <v>0.73199999999999998</v>
      </c>
      <c r="H10" s="1035">
        <v>0.7</v>
      </c>
      <c r="I10" s="1035">
        <v>0.76100000000000001</v>
      </c>
      <c r="J10" s="269"/>
    </row>
    <row r="11" spans="1:11" ht="14">
      <c r="A11" s="55">
        <v>2003</v>
      </c>
      <c r="B11" s="1045">
        <v>13600</v>
      </c>
      <c r="C11" s="1037">
        <v>0.79200000000000004</v>
      </c>
      <c r="D11" s="1037">
        <v>0.76900000000000002</v>
      </c>
      <c r="E11" s="343">
        <v>0.81399999999999995</v>
      </c>
      <c r="F11" s="374">
        <v>3400</v>
      </c>
      <c r="G11" s="1037">
        <v>0.72799999999999998</v>
      </c>
      <c r="H11" s="1037">
        <v>0.69699999999999995</v>
      </c>
      <c r="I11" s="1037">
        <v>0.75700000000000001</v>
      </c>
      <c r="J11" s="269"/>
    </row>
    <row r="12" spans="1:11" ht="14">
      <c r="A12" s="50">
        <v>2004</v>
      </c>
      <c r="B12" s="1043">
        <v>13100</v>
      </c>
      <c r="C12" s="1035">
        <v>0.749</v>
      </c>
      <c r="D12" s="1035">
        <v>0.72799999999999998</v>
      </c>
      <c r="E12" s="341">
        <v>0.76900000000000002</v>
      </c>
      <c r="F12" s="366">
        <v>3500</v>
      </c>
      <c r="G12" s="1035">
        <v>0.71899999999999997</v>
      </c>
      <c r="H12" s="1035">
        <v>0.67300000000000004</v>
      </c>
      <c r="I12" s="1035">
        <v>0.76</v>
      </c>
      <c r="J12" s="269"/>
    </row>
    <row r="13" spans="1:11" ht="14">
      <c r="A13" s="55">
        <v>2005</v>
      </c>
      <c r="B13" s="1045">
        <v>13000</v>
      </c>
      <c r="C13" s="1037">
        <v>0.754</v>
      </c>
      <c r="D13" s="1037">
        <v>0.73199999999999998</v>
      </c>
      <c r="E13" s="343">
        <v>0.77500000000000002</v>
      </c>
      <c r="F13" s="374">
        <v>3600</v>
      </c>
      <c r="G13" s="1037">
        <v>0.73899999999999999</v>
      </c>
      <c r="H13" s="1037">
        <v>0.69199999999999995</v>
      </c>
      <c r="I13" s="1037">
        <v>0.78100000000000003</v>
      </c>
      <c r="J13" s="269"/>
    </row>
    <row r="14" spans="1:11" ht="14">
      <c r="A14" s="50">
        <v>2006</v>
      </c>
      <c r="B14" s="1043">
        <v>13400</v>
      </c>
      <c r="C14" s="1035">
        <v>0.73799999999999999</v>
      </c>
      <c r="D14" s="1035">
        <v>0.71399999999999997</v>
      </c>
      <c r="E14" s="341">
        <v>0.76</v>
      </c>
      <c r="F14" s="366">
        <v>3400</v>
      </c>
      <c r="G14" s="1035">
        <v>0.67800000000000005</v>
      </c>
      <c r="H14" s="1035">
        <v>0.628</v>
      </c>
      <c r="I14" s="1035">
        <v>0.72499999999999998</v>
      </c>
      <c r="J14" s="269"/>
    </row>
    <row r="15" spans="1:11" ht="14">
      <c r="A15" s="55">
        <v>2007</v>
      </c>
      <c r="B15" s="1045">
        <v>13900</v>
      </c>
      <c r="C15" s="1037">
        <v>0.76</v>
      </c>
      <c r="D15" s="1037">
        <v>0.73799999999999999</v>
      </c>
      <c r="E15" s="343">
        <v>0.78100000000000003</v>
      </c>
      <c r="F15" s="374">
        <v>3800</v>
      </c>
      <c r="G15" s="1037">
        <v>0.747</v>
      </c>
      <c r="H15" s="1037">
        <v>0.7</v>
      </c>
      <c r="I15" s="1037">
        <v>0.78900000000000003</v>
      </c>
      <c r="J15" s="269"/>
    </row>
    <row r="16" spans="1:11" ht="14">
      <c r="A16" s="50">
        <v>2008</v>
      </c>
      <c r="B16" s="1043">
        <v>13800</v>
      </c>
      <c r="C16" s="1035">
        <v>0.752</v>
      </c>
      <c r="D16" s="1035">
        <v>0.73</v>
      </c>
      <c r="E16" s="341">
        <v>0.77300000000000002</v>
      </c>
      <c r="F16" s="366">
        <v>3600</v>
      </c>
      <c r="G16" s="1035">
        <v>0.71099999999999997</v>
      </c>
      <c r="H16" s="1035">
        <v>0.66300000000000003</v>
      </c>
      <c r="I16" s="1035">
        <v>0.755</v>
      </c>
      <c r="J16" s="269"/>
    </row>
    <row r="17" spans="1:10" ht="14">
      <c r="A17" s="55">
        <v>2009</v>
      </c>
      <c r="B17" s="1045">
        <v>14600</v>
      </c>
      <c r="C17" s="1037">
        <v>0.81299999999999994</v>
      </c>
      <c r="D17" s="1037">
        <v>0.78700000000000003</v>
      </c>
      <c r="E17" s="343">
        <v>0.83599999999999997</v>
      </c>
      <c r="F17" s="374">
        <v>4500</v>
      </c>
      <c r="G17" s="1037">
        <v>0.77700000000000002</v>
      </c>
      <c r="H17" s="1037">
        <v>0.72799999999999998</v>
      </c>
      <c r="I17" s="1037">
        <v>0.81899999999999995</v>
      </c>
      <c r="J17" s="269"/>
    </row>
    <row r="18" spans="1:10" ht="14">
      <c r="A18" s="50">
        <v>2010</v>
      </c>
      <c r="B18" s="1043">
        <v>14500</v>
      </c>
      <c r="C18" s="1035">
        <v>0.80200000000000005</v>
      </c>
      <c r="D18" s="1035">
        <v>0.77400000000000002</v>
      </c>
      <c r="E18" s="341">
        <v>0.82699999999999996</v>
      </c>
      <c r="F18" s="366">
        <v>4000</v>
      </c>
      <c r="G18" s="1035">
        <v>0.74199999999999999</v>
      </c>
      <c r="H18" s="1035">
        <v>0.68700000000000006</v>
      </c>
      <c r="I18" s="1035">
        <v>0.79100000000000004</v>
      </c>
      <c r="J18" s="269"/>
    </row>
    <row r="19" spans="1:10" ht="14">
      <c r="A19" s="55">
        <v>2011</v>
      </c>
      <c r="B19" s="1045">
        <v>14700</v>
      </c>
      <c r="C19" s="1037">
        <v>0.80600000000000005</v>
      </c>
      <c r="D19" s="1037">
        <v>0.77800000000000002</v>
      </c>
      <c r="E19" s="343">
        <v>0.83099999999999996</v>
      </c>
      <c r="F19" s="374">
        <v>4000</v>
      </c>
      <c r="G19" s="1037">
        <v>0.76400000000000001</v>
      </c>
      <c r="H19" s="1037">
        <v>0.70899999999999996</v>
      </c>
      <c r="I19" s="1037">
        <v>0.81200000000000006</v>
      </c>
      <c r="J19" s="269"/>
    </row>
    <row r="20" spans="1:10" ht="14">
      <c r="A20" s="50">
        <v>2012</v>
      </c>
      <c r="B20" s="1043">
        <v>15300</v>
      </c>
      <c r="C20" s="1035">
        <v>0.83799999999999997</v>
      </c>
      <c r="D20" s="1035">
        <v>0.81100000000000005</v>
      </c>
      <c r="E20" s="341">
        <v>0.86099999999999999</v>
      </c>
      <c r="F20" s="366">
        <v>4200</v>
      </c>
      <c r="G20" s="1035">
        <v>0.82</v>
      </c>
      <c r="H20" s="1035">
        <v>0.76800000000000002</v>
      </c>
      <c r="I20" s="1035">
        <v>0.86199999999999999</v>
      </c>
      <c r="J20" s="269"/>
    </row>
    <row r="21" spans="1:10" ht="14">
      <c r="A21" s="55">
        <v>2013</v>
      </c>
      <c r="B21" s="1045">
        <v>15100</v>
      </c>
      <c r="C21" s="1037">
        <v>0.82199999999999995</v>
      </c>
      <c r="D21" s="1037">
        <v>0.79300000000000004</v>
      </c>
      <c r="E21" s="343">
        <v>0.84799999999999998</v>
      </c>
      <c r="F21" s="374">
        <v>4200</v>
      </c>
      <c r="G21" s="1037">
        <v>0.76500000000000001</v>
      </c>
      <c r="H21" s="1037">
        <v>0.70799999999999996</v>
      </c>
      <c r="I21" s="1037">
        <v>0.81399999999999995</v>
      </c>
      <c r="J21" s="269"/>
    </row>
    <row r="22" spans="1:10" ht="14">
      <c r="A22" s="50">
        <v>2014</v>
      </c>
      <c r="B22" s="1043">
        <v>15300</v>
      </c>
      <c r="C22" s="1035">
        <v>0.85699999999999998</v>
      </c>
      <c r="D22" s="1035">
        <v>0.82799999999999996</v>
      </c>
      <c r="E22" s="341">
        <v>0.88100000000000001</v>
      </c>
      <c r="F22" s="366">
        <v>3700</v>
      </c>
      <c r="G22" s="1035">
        <v>0.79400000000000004</v>
      </c>
      <c r="H22" s="1035">
        <v>0.72799999999999998</v>
      </c>
      <c r="I22" s="1035">
        <v>0.84799999999999998</v>
      </c>
      <c r="J22" s="269"/>
    </row>
    <row r="23" spans="1:10" ht="14">
      <c r="A23" s="55">
        <v>2015</v>
      </c>
      <c r="B23" s="1045">
        <v>15100</v>
      </c>
      <c r="C23" s="1037">
        <v>0.84199999999999997</v>
      </c>
      <c r="D23" s="1037">
        <v>0.81299999999999994</v>
      </c>
      <c r="E23" s="343">
        <v>0.86799999999999999</v>
      </c>
      <c r="F23" s="374">
        <v>3800</v>
      </c>
      <c r="G23" s="1037">
        <v>0.82899999999999996</v>
      </c>
      <c r="H23" s="1037">
        <v>0.77500000000000002</v>
      </c>
      <c r="I23" s="1037">
        <v>0.873</v>
      </c>
      <c r="J23" s="269"/>
    </row>
    <row r="24" spans="1:10" ht="14">
      <c r="A24" s="392">
        <v>2016</v>
      </c>
      <c r="B24" s="1043">
        <v>13900</v>
      </c>
      <c r="C24" s="1035">
        <v>0.81100000000000005</v>
      </c>
      <c r="D24" s="1035">
        <v>0.77400000000000002</v>
      </c>
      <c r="E24" s="341">
        <v>0.84299999999999997</v>
      </c>
      <c r="F24" s="366">
        <v>4100</v>
      </c>
      <c r="G24" s="1035">
        <v>0.77900000000000003</v>
      </c>
      <c r="H24" s="1035">
        <v>0.70399999999999996</v>
      </c>
      <c r="I24" s="1035">
        <v>0.83899999999999997</v>
      </c>
      <c r="J24" s="269"/>
    </row>
    <row r="25" spans="1:10" ht="14">
      <c r="A25" s="1570">
        <v>2017</v>
      </c>
      <c r="B25" s="1547" t="s">
        <v>1312</v>
      </c>
      <c r="C25" s="1547" t="s">
        <v>1312</v>
      </c>
      <c r="D25" s="1547" t="s">
        <v>1312</v>
      </c>
      <c r="E25" s="1548" t="s">
        <v>1312</v>
      </c>
      <c r="F25" s="1547" t="s">
        <v>1312</v>
      </c>
      <c r="G25" s="1547" t="s">
        <v>1312</v>
      </c>
      <c r="H25" s="1547" t="s">
        <v>1312</v>
      </c>
      <c r="I25" s="1547" t="s">
        <v>1312</v>
      </c>
      <c r="J25" s="269"/>
    </row>
    <row r="26" spans="1:10" ht="14">
      <c r="A26" s="1569">
        <v>2018</v>
      </c>
      <c r="B26" s="1549" t="s">
        <v>1312</v>
      </c>
      <c r="C26" s="1549" t="s">
        <v>1312</v>
      </c>
      <c r="D26" s="1549" t="s">
        <v>1312</v>
      </c>
      <c r="E26" s="1550" t="s">
        <v>1312</v>
      </c>
      <c r="F26" s="1549" t="s">
        <v>1312</v>
      </c>
      <c r="G26" s="1549" t="s">
        <v>1312</v>
      </c>
      <c r="H26" s="1549" t="s">
        <v>1312</v>
      </c>
      <c r="I26" s="1549" t="s">
        <v>1312</v>
      </c>
      <c r="J26" s="269"/>
    </row>
    <row r="27" spans="1:10" ht="14">
      <c r="A27" s="1573">
        <v>2019</v>
      </c>
      <c r="B27" s="56">
        <v>13400</v>
      </c>
      <c r="C27" s="1517">
        <v>0.81499999999999995</v>
      </c>
      <c r="D27" s="1517">
        <v>0.76500000000000001</v>
      </c>
      <c r="E27" s="1551">
        <v>0.85599999999999998</v>
      </c>
      <c r="F27" s="74">
        <v>4000</v>
      </c>
      <c r="G27" s="1517">
        <v>0.81599999999999995</v>
      </c>
      <c r="H27" s="1517">
        <v>0.72199999999999998</v>
      </c>
      <c r="I27" s="1517">
        <v>0.88300000000000001</v>
      </c>
      <c r="J27" s="269"/>
    </row>
    <row r="28" spans="1:10" ht="14">
      <c r="A28" s="1060">
        <v>2020</v>
      </c>
      <c r="B28" s="51">
        <v>12600</v>
      </c>
      <c r="C28" s="1515">
        <v>0.84</v>
      </c>
      <c r="D28" s="1515">
        <v>0.81</v>
      </c>
      <c r="E28" s="1516">
        <v>0.86599999999999999</v>
      </c>
      <c r="F28" s="458">
        <v>3100</v>
      </c>
      <c r="G28" s="1515">
        <v>0.83199999999999996</v>
      </c>
      <c r="H28" s="1515">
        <v>0.77300000000000002</v>
      </c>
      <c r="I28" s="1515">
        <v>0.879</v>
      </c>
      <c r="J28" s="269"/>
    </row>
    <row r="29" spans="1:10" ht="14">
      <c r="A29" s="369">
        <v>2021</v>
      </c>
      <c r="B29" s="56">
        <v>12700</v>
      </c>
      <c r="C29" s="1517">
        <v>0.84899999999999998</v>
      </c>
      <c r="D29" s="1517">
        <v>0.82</v>
      </c>
      <c r="E29" s="1518">
        <v>0.874</v>
      </c>
      <c r="F29" s="74">
        <v>3000</v>
      </c>
      <c r="G29" s="1517">
        <v>0.80100000000000005</v>
      </c>
      <c r="H29" s="1517">
        <v>0.73699999999999999</v>
      </c>
      <c r="I29" s="1517">
        <v>0.85299999999999998</v>
      </c>
      <c r="J29" s="269"/>
    </row>
    <row r="30" spans="1:10" ht="14">
      <c r="A30" s="2680" t="s">
        <v>1315</v>
      </c>
      <c r="B30" s="2681"/>
      <c r="C30" s="2681"/>
      <c r="D30" s="2681"/>
      <c r="E30" s="2681"/>
      <c r="F30" s="2681"/>
      <c r="G30" s="2681"/>
      <c r="H30" s="2681"/>
      <c r="I30" s="2682"/>
      <c r="J30" s="269"/>
    </row>
    <row r="31" spans="1:10">
      <c r="A31" s="1124"/>
      <c r="B31" s="1124"/>
      <c r="C31" s="1124"/>
      <c r="D31" s="1124"/>
      <c r="E31" s="1124"/>
      <c r="F31" s="1124"/>
      <c r="G31" s="1124"/>
      <c r="H31" s="1124"/>
    </row>
    <row r="32" spans="1:10">
      <c r="A32" s="2515" t="s">
        <v>1340</v>
      </c>
      <c r="B32" s="2515"/>
      <c r="C32" s="2515"/>
      <c r="D32" s="2515"/>
      <c r="E32" s="2515"/>
      <c r="F32" s="2515"/>
      <c r="G32" s="2515"/>
      <c r="H32" s="2515"/>
      <c r="I32" s="2515"/>
    </row>
  </sheetData>
  <mergeCells count="8">
    <mergeCell ref="A30:I30"/>
    <mergeCell ref="A32:I32"/>
    <mergeCell ref="A1:I1"/>
    <mergeCell ref="A3:I3"/>
    <mergeCell ref="A5:A7"/>
    <mergeCell ref="B5:I5"/>
    <mergeCell ref="B6:E6"/>
    <mergeCell ref="F6:I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689F4-98FF-41CD-93DF-3433BD2006D8}">
  <dimension ref="A1:L60"/>
  <sheetViews>
    <sheetView workbookViewId="0">
      <selection sqref="A1:XFD1048576"/>
    </sheetView>
  </sheetViews>
  <sheetFormatPr defaultColWidth="9" defaultRowHeight="13"/>
  <cols>
    <col min="1" max="1" width="10.75" style="270" customWidth="1"/>
    <col min="2" max="11" width="12.1640625" style="270" customWidth="1"/>
    <col min="12" max="16384" width="9" style="270"/>
  </cols>
  <sheetData>
    <row r="1" spans="1:10" ht="25">
      <c r="A1" s="2453" t="s">
        <v>1378</v>
      </c>
      <c r="B1" s="2453"/>
      <c r="C1" s="2453"/>
      <c r="D1" s="2453"/>
      <c r="E1" s="2453"/>
      <c r="F1" s="2453"/>
      <c r="G1" s="2453"/>
      <c r="H1" s="2453"/>
      <c r="I1" s="2453"/>
      <c r="J1" s="268"/>
    </row>
    <row r="2" spans="1:10" ht="13.5" thickBot="1"/>
    <row r="3" spans="1:10" s="344" customFormat="1" ht="54.5" customHeight="1" thickTop="1" thickBot="1">
      <c r="A3" s="2730" t="s">
        <v>1379</v>
      </c>
      <c r="B3" s="2745"/>
      <c r="C3" s="2745"/>
      <c r="D3" s="2745"/>
      <c r="E3" s="2745"/>
      <c r="F3" s="2745"/>
      <c r="G3" s="2745"/>
      <c r="H3" s="2745"/>
      <c r="I3" s="2746"/>
    </row>
    <row r="4" spans="1:10" s="344" customFormat="1" ht="13.5" thickTop="1"/>
    <row r="5" spans="1:10" s="344" customFormat="1" ht="18" customHeight="1">
      <c r="A5" s="2638" t="s">
        <v>338</v>
      </c>
      <c r="B5" s="2695" t="s">
        <v>1380</v>
      </c>
      <c r="C5" s="2696"/>
      <c r="D5" s="2696"/>
      <c r="E5" s="2696"/>
      <c r="F5" s="2696"/>
      <c r="G5" s="2696"/>
      <c r="H5" s="2696"/>
      <c r="I5" s="2696"/>
      <c r="J5" s="29"/>
    </row>
    <row r="6" spans="1:10" s="344" customFormat="1" ht="18" customHeight="1">
      <c r="A6" s="2638"/>
      <c r="B6" s="2747" t="s">
        <v>659</v>
      </c>
      <c r="C6" s="2748"/>
      <c r="D6" s="2748"/>
      <c r="E6" s="2748"/>
      <c r="F6" s="2747" t="s">
        <v>660</v>
      </c>
      <c r="G6" s="2748"/>
      <c r="H6" s="2748"/>
      <c r="I6" s="2749"/>
      <c r="J6" s="29"/>
    </row>
    <row r="7" spans="1:10" s="344" customFormat="1" ht="27.5">
      <c r="A7" s="2639"/>
      <c r="B7" s="1031" t="s">
        <v>661</v>
      </c>
      <c r="C7" s="1032" t="s">
        <v>86</v>
      </c>
      <c r="D7" s="1032" t="s">
        <v>662</v>
      </c>
      <c r="E7" s="1033" t="s">
        <v>663</v>
      </c>
      <c r="F7" s="1031" t="s">
        <v>661</v>
      </c>
      <c r="G7" s="1032" t="s">
        <v>86</v>
      </c>
      <c r="H7" s="1032" t="s">
        <v>662</v>
      </c>
      <c r="I7" s="1034" t="s">
        <v>663</v>
      </c>
      <c r="J7" s="49"/>
    </row>
    <row r="8" spans="1:10" s="344" customFormat="1">
      <c r="A8" s="392">
        <v>2012</v>
      </c>
      <c r="B8" s="1043">
        <v>1900</v>
      </c>
      <c r="C8" s="1035">
        <v>0.106</v>
      </c>
      <c r="D8" s="1035">
        <v>8.7999999999999995E-2</v>
      </c>
      <c r="E8" s="341">
        <v>0.128</v>
      </c>
      <c r="F8" s="366">
        <v>600</v>
      </c>
      <c r="G8" s="1035">
        <v>0.11700000000000001</v>
      </c>
      <c r="H8" s="1035">
        <v>8.4000000000000005E-2</v>
      </c>
      <c r="I8" s="1035">
        <v>0.161</v>
      </c>
    </row>
    <row r="9" spans="1:10" s="344" customFormat="1">
      <c r="A9" s="393">
        <v>2013</v>
      </c>
      <c r="B9" s="1045">
        <v>1700</v>
      </c>
      <c r="C9" s="1037">
        <v>9.5000000000000001E-2</v>
      </c>
      <c r="D9" s="1037">
        <v>7.6999999999999999E-2</v>
      </c>
      <c r="E9" s="343">
        <v>0.11700000000000001</v>
      </c>
      <c r="F9" s="374">
        <v>600</v>
      </c>
      <c r="G9" s="1037">
        <v>0.111</v>
      </c>
      <c r="H9" s="1037">
        <v>7.9000000000000001E-2</v>
      </c>
      <c r="I9" s="1037">
        <v>0.152</v>
      </c>
    </row>
    <row r="10" spans="1:10" s="344" customFormat="1">
      <c r="A10" s="392">
        <v>2014</v>
      </c>
      <c r="B10" s="1043">
        <v>2000</v>
      </c>
      <c r="C10" s="1035">
        <v>0.11</v>
      </c>
      <c r="D10" s="1035">
        <v>8.7999999999999995E-2</v>
      </c>
      <c r="E10" s="341">
        <v>0.13600000000000001</v>
      </c>
      <c r="F10" s="366">
        <v>600</v>
      </c>
      <c r="G10" s="1035">
        <v>0.13</v>
      </c>
      <c r="H10" s="1035">
        <v>8.8999999999999996E-2</v>
      </c>
      <c r="I10" s="1035">
        <v>0.186</v>
      </c>
    </row>
    <row r="11" spans="1:10" s="344" customFormat="1">
      <c r="A11" s="393">
        <v>2015</v>
      </c>
      <c r="B11" s="1045">
        <v>1600</v>
      </c>
      <c r="C11" s="1037">
        <v>0.09</v>
      </c>
      <c r="D11" s="1037">
        <v>7.0999999999999994E-2</v>
      </c>
      <c r="E11" s="343">
        <v>0.113</v>
      </c>
      <c r="F11" s="374">
        <v>500</v>
      </c>
      <c r="G11" s="1037">
        <v>0.105</v>
      </c>
      <c r="H11" s="1037">
        <v>7.0999999999999994E-2</v>
      </c>
      <c r="I11" s="1037">
        <v>0.152</v>
      </c>
    </row>
    <row r="12" spans="1:10" s="344" customFormat="1">
      <c r="A12" s="392">
        <v>2016</v>
      </c>
      <c r="B12" s="1043">
        <v>2100</v>
      </c>
      <c r="C12" s="1035">
        <v>0.12</v>
      </c>
      <c r="D12" s="1035">
        <v>9.5000000000000001E-2</v>
      </c>
      <c r="E12" s="341">
        <v>0.14899999999999999</v>
      </c>
      <c r="F12" s="366">
        <v>700</v>
      </c>
      <c r="G12" s="1035">
        <v>0.14199999999999999</v>
      </c>
      <c r="H12" s="1035">
        <v>9.9000000000000005E-2</v>
      </c>
      <c r="I12" s="1035">
        <v>0.19800000000000001</v>
      </c>
    </row>
    <row r="13" spans="1:10" s="344" customFormat="1">
      <c r="A13" s="1570">
        <v>2017</v>
      </c>
      <c r="B13" s="1547" t="s">
        <v>1312</v>
      </c>
      <c r="C13" s="1547" t="s">
        <v>1312</v>
      </c>
      <c r="D13" s="1547" t="s">
        <v>1312</v>
      </c>
      <c r="E13" s="1548" t="s">
        <v>1312</v>
      </c>
      <c r="F13" s="1547" t="s">
        <v>1312</v>
      </c>
      <c r="G13" s="1547" t="s">
        <v>1312</v>
      </c>
      <c r="H13" s="1547" t="s">
        <v>1312</v>
      </c>
      <c r="I13" s="1547" t="s">
        <v>1312</v>
      </c>
    </row>
    <row r="14" spans="1:10" s="344" customFormat="1">
      <c r="A14" s="1569">
        <v>2018</v>
      </c>
      <c r="B14" s="1549" t="s">
        <v>1312</v>
      </c>
      <c r="C14" s="1549" t="s">
        <v>1312</v>
      </c>
      <c r="D14" s="1549" t="s">
        <v>1312</v>
      </c>
      <c r="E14" s="1550" t="s">
        <v>1312</v>
      </c>
      <c r="F14" s="1549" t="s">
        <v>1312</v>
      </c>
      <c r="G14" s="1549" t="s">
        <v>1312</v>
      </c>
      <c r="H14" s="1549" t="s">
        <v>1312</v>
      </c>
      <c r="I14" s="1549" t="s">
        <v>1312</v>
      </c>
    </row>
    <row r="15" spans="1:10" s="344" customFormat="1">
      <c r="A15" s="393">
        <v>2019</v>
      </c>
      <c r="B15" s="56">
        <v>1800</v>
      </c>
      <c r="C15" s="1517">
        <v>0.111</v>
      </c>
      <c r="D15" s="1517">
        <v>0.08</v>
      </c>
      <c r="E15" s="1551">
        <v>0.153</v>
      </c>
      <c r="F15" s="74">
        <v>400</v>
      </c>
      <c r="G15" s="1517">
        <v>9.0999999999999998E-2</v>
      </c>
      <c r="H15" s="1517">
        <v>5.0999999999999997E-2</v>
      </c>
      <c r="I15" s="1517">
        <v>0.159</v>
      </c>
    </row>
    <row r="16" spans="1:10" s="344" customFormat="1">
      <c r="A16" s="1060">
        <v>2020</v>
      </c>
      <c r="B16" s="51">
        <v>2100</v>
      </c>
      <c r="C16" s="1515">
        <v>0.13700000000000001</v>
      </c>
      <c r="D16" s="1515">
        <v>0.112</v>
      </c>
      <c r="E16" s="1516">
        <v>0.16600000000000001</v>
      </c>
      <c r="F16" s="458">
        <v>500</v>
      </c>
      <c r="G16" s="1515">
        <v>0.13300000000000001</v>
      </c>
      <c r="H16" s="1515">
        <v>9.0999999999999998E-2</v>
      </c>
      <c r="I16" s="1515">
        <v>0.189</v>
      </c>
    </row>
    <row r="17" spans="1:12" s="344" customFormat="1">
      <c r="A17" s="369">
        <v>2021</v>
      </c>
      <c r="B17" s="56">
        <v>2200</v>
      </c>
      <c r="C17" s="1517">
        <v>0.14399999999999999</v>
      </c>
      <c r="D17" s="1517">
        <v>0.12</v>
      </c>
      <c r="E17" s="1518">
        <v>0.17299999999999999</v>
      </c>
      <c r="F17" s="74">
        <v>500</v>
      </c>
      <c r="G17" s="1517">
        <v>0.14000000000000001</v>
      </c>
      <c r="H17" s="1517">
        <v>0.1</v>
      </c>
      <c r="I17" s="1517">
        <v>0.193</v>
      </c>
    </row>
    <row r="18" spans="1:12" s="344" customFormat="1">
      <c r="A18" s="2680" t="s">
        <v>1315</v>
      </c>
      <c r="B18" s="2681"/>
      <c r="C18" s="2681"/>
      <c r="D18" s="2681"/>
      <c r="E18" s="2681"/>
      <c r="F18" s="2681"/>
      <c r="G18" s="2681"/>
      <c r="H18" s="2681"/>
      <c r="I18" s="2682"/>
    </row>
    <row r="19" spans="1:12" s="344" customFormat="1"/>
    <row r="20" spans="1:12" s="344" customFormat="1">
      <c r="A20" s="2515" t="s">
        <v>1340</v>
      </c>
      <c r="B20" s="2515"/>
      <c r="C20" s="2515"/>
      <c r="D20" s="2515"/>
      <c r="E20" s="2515"/>
      <c r="F20" s="2515"/>
      <c r="G20" s="2515"/>
      <c r="H20" s="2515"/>
      <c r="I20" s="2515"/>
    </row>
    <row r="23" spans="1:12" ht="17.5">
      <c r="A23" s="2499" t="s">
        <v>338</v>
      </c>
      <c r="B23" s="2490" t="s">
        <v>1381</v>
      </c>
      <c r="C23" s="2491"/>
      <c r="D23" s="2491"/>
      <c r="E23" s="2491"/>
      <c r="F23" s="2491"/>
      <c r="G23" s="2491"/>
      <c r="H23" s="2491"/>
      <c r="I23" s="2491"/>
      <c r="J23" s="2491"/>
      <c r="K23" s="2492"/>
      <c r="L23" s="29"/>
    </row>
    <row r="24" spans="1:12" ht="52">
      <c r="A24" s="2501"/>
      <c r="B24" s="602" t="s">
        <v>89</v>
      </c>
      <c r="C24" s="89" t="s">
        <v>85</v>
      </c>
      <c r="D24" s="89" t="s">
        <v>90</v>
      </c>
      <c r="E24" s="89" t="s">
        <v>91</v>
      </c>
      <c r="F24" s="89" t="s">
        <v>92</v>
      </c>
      <c r="G24" s="89" t="s">
        <v>93</v>
      </c>
      <c r="H24" s="89" t="s">
        <v>94</v>
      </c>
      <c r="I24" s="89" t="s">
        <v>95</v>
      </c>
      <c r="J24" s="89" t="s">
        <v>96</v>
      </c>
      <c r="K24" s="91" t="s">
        <v>97</v>
      </c>
    </row>
    <row r="25" spans="1:12">
      <c r="A25" s="50">
        <v>2012</v>
      </c>
      <c r="B25" s="1035">
        <v>6.0999999999999999E-2</v>
      </c>
      <c r="C25" s="1035">
        <v>0.11700000000000001</v>
      </c>
      <c r="D25" s="1035">
        <v>0.11</v>
      </c>
      <c r="E25" s="1035">
        <v>8.7999999999999995E-2</v>
      </c>
      <c r="F25" s="1035">
        <v>0.16400000000000001</v>
      </c>
      <c r="G25" s="1170" t="s">
        <v>114</v>
      </c>
      <c r="H25" s="1170" t="s">
        <v>114</v>
      </c>
      <c r="I25" s="1035">
        <v>0.13300000000000001</v>
      </c>
      <c r="J25" s="1035">
        <v>0.17599999999999999</v>
      </c>
      <c r="K25" s="1170" t="s">
        <v>114</v>
      </c>
    </row>
    <row r="26" spans="1:12">
      <c r="A26" s="55">
        <v>2013</v>
      </c>
      <c r="B26" s="1037">
        <v>7.6999999999999999E-2</v>
      </c>
      <c r="C26" s="1037">
        <v>0.111</v>
      </c>
      <c r="D26" s="1037">
        <v>7.6999999999999999E-2</v>
      </c>
      <c r="E26" s="1037">
        <v>9.8000000000000004E-2</v>
      </c>
      <c r="F26" s="1037">
        <v>0.11799999999999999</v>
      </c>
      <c r="G26" s="1171" t="s">
        <v>114</v>
      </c>
      <c r="H26" s="1171" t="s">
        <v>114</v>
      </c>
      <c r="I26" s="1037">
        <v>0.12</v>
      </c>
      <c r="J26" s="1037">
        <v>9.8000000000000004E-2</v>
      </c>
      <c r="K26" s="1171" t="s">
        <v>114</v>
      </c>
    </row>
    <row r="27" spans="1:12">
      <c r="A27" s="50">
        <v>2014</v>
      </c>
      <c r="B27" s="1035">
        <v>6.9000000000000006E-2</v>
      </c>
      <c r="C27" s="1035">
        <v>0.13</v>
      </c>
      <c r="D27" s="1035">
        <v>0.10100000000000001</v>
      </c>
      <c r="E27" s="1035">
        <v>9.9000000000000005E-2</v>
      </c>
      <c r="F27" s="1035">
        <v>8.6999999999999994E-2</v>
      </c>
      <c r="G27" s="1035">
        <v>0.11899999999999999</v>
      </c>
      <c r="H27" s="1170" t="s">
        <v>114</v>
      </c>
      <c r="I27" s="1035">
        <v>0.16700000000000001</v>
      </c>
      <c r="J27" s="1035">
        <v>0.17</v>
      </c>
      <c r="K27" s="1170" t="s">
        <v>114</v>
      </c>
    </row>
    <row r="28" spans="1:12">
      <c r="A28" s="55">
        <v>2015</v>
      </c>
      <c r="B28" s="1037">
        <v>0.06</v>
      </c>
      <c r="C28" s="1037">
        <v>0.105</v>
      </c>
      <c r="D28" s="1037">
        <v>0.13400000000000001</v>
      </c>
      <c r="E28" s="1037">
        <v>8.8999999999999996E-2</v>
      </c>
      <c r="F28" s="1037">
        <v>8.1000000000000003E-2</v>
      </c>
      <c r="G28" s="1037">
        <v>6.0000000000000001E-3</v>
      </c>
      <c r="H28" s="1171" t="s">
        <v>114</v>
      </c>
      <c r="I28" s="1037">
        <v>0.126</v>
      </c>
      <c r="J28" s="1037">
        <v>0.15</v>
      </c>
      <c r="K28" s="1171" t="s">
        <v>114</v>
      </c>
    </row>
    <row r="29" spans="1:12">
      <c r="A29" s="392">
        <v>2016</v>
      </c>
      <c r="B29" s="1035">
        <v>5.7000000000000002E-2</v>
      </c>
      <c r="C29" s="1035">
        <v>0.14199999999999999</v>
      </c>
      <c r="D29" s="1035">
        <v>0.125</v>
      </c>
      <c r="E29" s="1035">
        <v>0.189</v>
      </c>
      <c r="F29" s="1035">
        <v>8.3000000000000004E-2</v>
      </c>
      <c r="G29" s="1170" t="s">
        <v>114</v>
      </c>
      <c r="H29" s="1170" t="s">
        <v>114</v>
      </c>
      <c r="I29" s="1170" t="s">
        <v>114</v>
      </c>
      <c r="J29" s="1035">
        <v>0.107</v>
      </c>
      <c r="K29" s="1170" t="s">
        <v>114</v>
      </c>
    </row>
    <row r="30" spans="1:12">
      <c r="A30" s="1570">
        <v>2017</v>
      </c>
      <c r="B30" s="1547" t="s">
        <v>1312</v>
      </c>
      <c r="C30" s="1547" t="s">
        <v>1312</v>
      </c>
      <c r="D30" s="1547" t="s">
        <v>1312</v>
      </c>
      <c r="E30" s="1547" t="s">
        <v>1312</v>
      </c>
      <c r="F30" s="1547" t="s">
        <v>1312</v>
      </c>
      <c r="G30" s="1547" t="s">
        <v>1312</v>
      </c>
      <c r="H30" s="1547" t="s">
        <v>1312</v>
      </c>
      <c r="I30" s="1547" t="s">
        <v>1312</v>
      </c>
      <c r="J30" s="1547" t="s">
        <v>1312</v>
      </c>
      <c r="K30" s="1547" t="s">
        <v>1312</v>
      </c>
    </row>
    <row r="31" spans="1:12">
      <c r="A31" s="1569">
        <v>2018</v>
      </c>
      <c r="B31" s="1549" t="s">
        <v>1312</v>
      </c>
      <c r="C31" s="1549" t="s">
        <v>1312</v>
      </c>
      <c r="D31" s="1549" t="s">
        <v>1312</v>
      </c>
      <c r="E31" s="1549" t="s">
        <v>1312</v>
      </c>
      <c r="F31" s="1549" t="s">
        <v>1312</v>
      </c>
      <c r="G31" s="1549" t="s">
        <v>1312</v>
      </c>
      <c r="H31" s="1549" t="s">
        <v>1312</v>
      </c>
      <c r="I31" s="1549" t="s">
        <v>1312</v>
      </c>
      <c r="J31" s="1549" t="s">
        <v>1312</v>
      </c>
      <c r="K31" s="1549" t="s">
        <v>1312</v>
      </c>
    </row>
    <row r="32" spans="1:12">
      <c r="A32" s="1573">
        <v>2019</v>
      </c>
      <c r="B32" s="1037">
        <v>9.9000000000000005E-2</v>
      </c>
      <c r="C32" s="1037">
        <v>9.0999999999999998E-2</v>
      </c>
      <c r="D32" s="1171" t="s">
        <v>114</v>
      </c>
      <c r="E32" s="1037">
        <v>0.17299999999999999</v>
      </c>
      <c r="F32" s="1037">
        <v>0.13200000000000001</v>
      </c>
      <c r="G32" s="1171" t="s">
        <v>114</v>
      </c>
      <c r="H32" s="1171" t="s">
        <v>114</v>
      </c>
      <c r="I32" s="1171" t="s">
        <v>114</v>
      </c>
      <c r="J32" s="1171" t="s">
        <v>114</v>
      </c>
      <c r="K32" s="1171" t="s">
        <v>114</v>
      </c>
    </row>
    <row r="33" spans="1:11">
      <c r="A33" s="1060">
        <v>2020</v>
      </c>
      <c r="B33" s="1035">
        <v>9.2999999999999999E-2</v>
      </c>
      <c r="C33" s="1035">
        <v>0.13300000000000001</v>
      </c>
      <c r="D33" s="1035">
        <v>8.5000000000000006E-2</v>
      </c>
      <c r="E33" s="1035">
        <v>0.161</v>
      </c>
      <c r="F33" s="1035">
        <v>0.14599999999999999</v>
      </c>
      <c r="G33" s="1035">
        <v>0.21299999999999999</v>
      </c>
      <c r="H33" s="1170" t="s">
        <v>114</v>
      </c>
      <c r="I33" s="1035">
        <v>0.185</v>
      </c>
      <c r="J33" s="1035">
        <v>0.223</v>
      </c>
      <c r="K33" s="1170" t="s">
        <v>114</v>
      </c>
    </row>
    <row r="34" spans="1:11">
      <c r="A34" s="369">
        <v>2021</v>
      </c>
      <c r="B34" s="1517">
        <v>0.154</v>
      </c>
      <c r="C34" s="1517">
        <v>0.14000000000000001</v>
      </c>
      <c r="D34" s="1517">
        <v>0.114</v>
      </c>
      <c r="E34" s="1517">
        <v>0.14000000000000001</v>
      </c>
      <c r="F34" s="1517">
        <v>0.13100000000000001</v>
      </c>
      <c r="G34" s="1171" t="s">
        <v>114</v>
      </c>
      <c r="H34" s="1171" t="s">
        <v>114</v>
      </c>
      <c r="I34" s="1517">
        <v>0.10100000000000001</v>
      </c>
      <c r="J34" s="1517">
        <v>0.218</v>
      </c>
      <c r="K34" s="1171" t="s">
        <v>114</v>
      </c>
    </row>
    <row r="35" spans="1:11" ht="40.5" customHeight="1">
      <c r="A35" s="2552" t="s">
        <v>1313</v>
      </c>
      <c r="B35" s="2552"/>
      <c r="C35" s="2552"/>
      <c r="D35" s="2552"/>
      <c r="E35" s="2552"/>
      <c r="F35" s="2552"/>
      <c r="G35" s="2552"/>
      <c r="H35" s="2552"/>
      <c r="I35" s="2552"/>
      <c r="J35" s="2552"/>
      <c r="K35" s="2552"/>
    </row>
    <row r="37" spans="1:11">
      <c r="A37" s="2760" t="s">
        <v>1382</v>
      </c>
      <c r="B37" s="2760"/>
      <c r="C37" s="2760"/>
      <c r="D37" s="2760"/>
      <c r="E37" s="2760"/>
      <c r="F37" s="2760"/>
      <c r="G37" s="2760"/>
      <c r="H37" s="2760"/>
      <c r="I37" s="2760"/>
      <c r="J37" s="2760"/>
      <c r="K37" s="2760"/>
    </row>
    <row r="40" spans="1:11" ht="13.5" thickBot="1"/>
    <row r="41" spans="1:11" ht="50.5" customHeight="1" thickTop="1" thickBot="1">
      <c r="A41" s="2741" t="s">
        <v>1383</v>
      </c>
      <c r="B41" s="2761"/>
      <c r="C41" s="2761"/>
      <c r="D41" s="2761"/>
      <c r="E41" s="2761"/>
      <c r="F41" s="2761"/>
      <c r="G41" s="2761"/>
      <c r="H41" s="2761"/>
      <c r="I41" s="2762"/>
    </row>
    <row r="42" spans="1:11" ht="13.5" thickTop="1">
      <c r="A42" s="344"/>
      <c r="B42" s="344"/>
      <c r="C42" s="344"/>
      <c r="D42" s="344"/>
      <c r="E42" s="344"/>
      <c r="F42" s="344"/>
      <c r="G42" s="344"/>
      <c r="H42" s="344"/>
      <c r="I42" s="344"/>
    </row>
    <row r="43" spans="1:11" ht="18" customHeight="1">
      <c r="A43" s="2763" t="s">
        <v>338</v>
      </c>
      <c r="B43" s="2695" t="s">
        <v>1384</v>
      </c>
      <c r="C43" s="2696"/>
      <c r="D43" s="2696"/>
      <c r="E43" s="2696"/>
      <c r="F43" s="2696"/>
      <c r="G43" s="2696"/>
      <c r="H43" s="2696"/>
      <c r="I43" s="2696"/>
      <c r="K43" s="45"/>
    </row>
    <row r="44" spans="1:11" ht="18" customHeight="1">
      <c r="A44" s="2763"/>
      <c r="B44" s="2640" t="s">
        <v>173</v>
      </c>
      <c r="C44" s="2641"/>
      <c r="D44" s="2641"/>
      <c r="E44" s="2642"/>
      <c r="F44" s="2640" t="s">
        <v>85</v>
      </c>
      <c r="G44" s="2641"/>
      <c r="H44" s="2641"/>
      <c r="I44" s="2643"/>
      <c r="J44" s="54"/>
      <c r="K44" s="29"/>
    </row>
    <row r="45" spans="1:11" ht="27.5">
      <c r="A45" s="2764"/>
      <c r="B45" s="1031" t="s">
        <v>112</v>
      </c>
      <c r="C45" s="1032" t="s">
        <v>86</v>
      </c>
      <c r="D45" s="1032" t="s">
        <v>662</v>
      </c>
      <c r="E45" s="1033" t="s">
        <v>663</v>
      </c>
      <c r="F45" s="1031" t="s">
        <v>112</v>
      </c>
      <c r="G45" s="1032" t="s">
        <v>86</v>
      </c>
      <c r="H45" s="1032" t="s">
        <v>662</v>
      </c>
      <c r="I45" s="1034" t="s">
        <v>663</v>
      </c>
      <c r="J45" s="54"/>
      <c r="K45" s="49"/>
    </row>
    <row r="46" spans="1:11">
      <c r="A46" s="185">
        <v>2009</v>
      </c>
      <c r="B46" s="1611">
        <v>1900</v>
      </c>
      <c r="C46" s="1609">
        <v>0.105</v>
      </c>
      <c r="D46" s="1609">
        <v>8.5999999999999993E-2</v>
      </c>
      <c r="E46" s="1610">
        <v>0.126</v>
      </c>
      <c r="F46" s="187">
        <v>700</v>
      </c>
      <c r="G46" s="1609">
        <v>0.113</v>
      </c>
      <c r="H46" s="1609">
        <v>8.3000000000000004E-2</v>
      </c>
      <c r="I46" s="1609">
        <v>0.152</v>
      </c>
    </row>
    <row r="47" spans="1:11">
      <c r="A47" s="195">
        <v>2010</v>
      </c>
      <c r="B47" s="1615">
        <v>1900</v>
      </c>
      <c r="C47" s="1613">
        <v>0.105</v>
      </c>
      <c r="D47" s="1613">
        <v>8.5999999999999993E-2</v>
      </c>
      <c r="E47" s="1614">
        <v>0.127</v>
      </c>
      <c r="F47" s="197">
        <v>700</v>
      </c>
      <c r="G47" s="1613">
        <v>0.126</v>
      </c>
      <c r="H47" s="1613">
        <v>9.0999999999999998E-2</v>
      </c>
      <c r="I47" s="1613">
        <v>0.17</v>
      </c>
    </row>
    <row r="48" spans="1:11">
      <c r="A48" s="185">
        <v>2011</v>
      </c>
      <c r="B48" s="1611">
        <v>1300</v>
      </c>
      <c r="C48" s="1609">
        <v>7.0000000000000007E-2</v>
      </c>
      <c r="D48" s="1609">
        <v>5.5E-2</v>
      </c>
      <c r="E48" s="1610">
        <v>8.7999999999999995E-2</v>
      </c>
      <c r="F48" s="187">
        <v>400</v>
      </c>
      <c r="G48" s="1609">
        <v>8.5999999999999993E-2</v>
      </c>
      <c r="H48" s="1609">
        <v>0.06</v>
      </c>
      <c r="I48" s="1609">
        <v>0.122</v>
      </c>
    </row>
    <row r="49" spans="1:12">
      <c r="A49" s="344"/>
      <c r="B49" s="344"/>
      <c r="C49" s="344"/>
      <c r="D49" s="344"/>
      <c r="E49" s="344"/>
      <c r="F49" s="344"/>
      <c r="G49" s="344"/>
      <c r="H49" s="344"/>
      <c r="I49" s="344"/>
    </row>
    <row r="50" spans="1:12">
      <c r="A50" s="2515" t="s">
        <v>1340</v>
      </c>
      <c r="B50" s="2515"/>
      <c r="C50" s="2515"/>
      <c r="D50" s="2515"/>
      <c r="E50" s="2515"/>
      <c r="F50" s="2515"/>
      <c r="G50" s="2515"/>
      <c r="H50" s="2515"/>
      <c r="I50" s="2515"/>
    </row>
    <row r="51" spans="1:12" s="344" customFormat="1"/>
    <row r="53" spans="1:12" ht="18" customHeight="1">
      <c r="A53" s="2494" t="s">
        <v>338</v>
      </c>
      <c r="B53" s="2490" t="s">
        <v>1385</v>
      </c>
      <c r="C53" s="2491"/>
      <c r="D53" s="2491"/>
      <c r="E53" s="2491"/>
      <c r="F53" s="2491"/>
      <c r="G53" s="2491"/>
      <c r="H53" s="2491"/>
      <c r="I53" s="2491"/>
      <c r="J53" s="2491"/>
      <c r="K53" s="2492"/>
      <c r="L53" s="1627"/>
    </row>
    <row r="54" spans="1:12" ht="52">
      <c r="A54" s="2496"/>
      <c r="B54" s="1536" t="s">
        <v>89</v>
      </c>
      <c r="C54" s="1628" t="s">
        <v>85</v>
      </c>
      <c r="D54" s="1628" t="s">
        <v>90</v>
      </c>
      <c r="E54" s="1628" t="s">
        <v>91</v>
      </c>
      <c r="F54" s="1628" t="s">
        <v>92</v>
      </c>
      <c r="G54" s="1628" t="s">
        <v>93</v>
      </c>
      <c r="H54" s="1629" t="s">
        <v>94</v>
      </c>
      <c r="I54" s="468" t="s">
        <v>95</v>
      </c>
      <c r="J54" s="1628" t="s">
        <v>96</v>
      </c>
      <c r="K54" s="1630" t="s">
        <v>97</v>
      </c>
      <c r="L54" s="1627"/>
    </row>
    <row r="55" spans="1:12">
      <c r="A55" s="185">
        <v>2009</v>
      </c>
      <c r="B55" s="1631">
        <v>0.11</v>
      </c>
      <c r="C55" s="1609">
        <v>0.113</v>
      </c>
      <c r="D55" s="1609" t="s">
        <v>114</v>
      </c>
      <c r="E55" s="1609">
        <v>7.8E-2</v>
      </c>
      <c r="F55" s="1609" t="s">
        <v>114</v>
      </c>
      <c r="G55" s="1609" t="s">
        <v>114</v>
      </c>
      <c r="H55" s="1609" t="s">
        <v>114</v>
      </c>
      <c r="I55" s="1609" t="s">
        <v>114</v>
      </c>
      <c r="J55" s="1609" t="s">
        <v>114</v>
      </c>
      <c r="K55" s="1609" t="s">
        <v>114</v>
      </c>
      <c r="L55" s="1552"/>
    </row>
    <row r="56" spans="1:12">
      <c r="A56" s="195">
        <v>2010</v>
      </c>
      <c r="B56" s="1632">
        <v>0.127</v>
      </c>
      <c r="C56" s="1613">
        <v>0.126</v>
      </c>
      <c r="D56" s="1613" t="s">
        <v>114</v>
      </c>
      <c r="E56" s="1613">
        <v>0.105</v>
      </c>
      <c r="F56" s="1613" t="s">
        <v>114</v>
      </c>
      <c r="G56" s="1613" t="s">
        <v>114</v>
      </c>
      <c r="H56" s="1613" t="s">
        <v>114</v>
      </c>
      <c r="I56" s="1613" t="s">
        <v>114</v>
      </c>
      <c r="J56" s="1613" t="s">
        <v>114</v>
      </c>
      <c r="K56" s="1613" t="s">
        <v>114</v>
      </c>
      <c r="L56" s="1552"/>
    </row>
    <row r="57" spans="1:12">
      <c r="A57" s="185">
        <v>2011</v>
      </c>
      <c r="B57" s="1631">
        <v>5.7000000000000002E-2</v>
      </c>
      <c r="C57" s="1609">
        <v>8.5999999999999993E-2</v>
      </c>
      <c r="D57" s="1609" t="s">
        <v>114</v>
      </c>
      <c r="E57" s="1609">
        <v>7.2999999999999995E-2</v>
      </c>
      <c r="F57" s="1609" t="s">
        <v>114</v>
      </c>
      <c r="G57" s="1609" t="s">
        <v>114</v>
      </c>
      <c r="H57" s="1609" t="s">
        <v>114</v>
      </c>
      <c r="I57" s="1609">
        <v>0</v>
      </c>
      <c r="J57" s="1609" t="s">
        <v>114</v>
      </c>
      <c r="K57" s="1609" t="s">
        <v>114</v>
      </c>
      <c r="L57" s="1552"/>
    </row>
    <row r="58" spans="1:12" ht="43.5" customHeight="1">
      <c r="A58" s="2559" t="s">
        <v>1345</v>
      </c>
      <c r="B58" s="2559"/>
      <c r="C58" s="2559"/>
      <c r="D58" s="2559"/>
      <c r="E58" s="2559"/>
      <c r="F58" s="2559"/>
      <c r="G58" s="2559"/>
      <c r="H58" s="2559"/>
      <c r="I58" s="2559"/>
      <c r="J58" s="2559"/>
      <c r="K58" s="2559"/>
    </row>
    <row r="60" spans="1:12">
      <c r="A60" s="2515" t="s">
        <v>1386</v>
      </c>
      <c r="B60" s="2515"/>
      <c r="C60" s="2515"/>
      <c r="D60" s="2515"/>
      <c r="E60" s="2515"/>
      <c r="F60" s="2515"/>
      <c r="G60" s="2515"/>
      <c r="H60" s="2515"/>
      <c r="I60" s="2515"/>
      <c r="J60" s="2515"/>
      <c r="K60" s="2515"/>
    </row>
  </sheetData>
  <mergeCells count="22">
    <mergeCell ref="A53:A54"/>
    <mergeCell ref="B53:K53"/>
    <mergeCell ref="A58:K58"/>
    <mergeCell ref="A60:K60"/>
    <mergeCell ref="A41:I41"/>
    <mergeCell ref="A43:A45"/>
    <mergeCell ref="B43:I43"/>
    <mergeCell ref="B44:E44"/>
    <mergeCell ref="F44:I44"/>
    <mergeCell ref="A50:I50"/>
    <mergeCell ref="A37:K37"/>
    <mergeCell ref="A1:I1"/>
    <mergeCell ref="A3:I3"/>
    <mergeCell ref="A5:A7"/>
    <mergeCell ref="B5:I5"/>
    <mergeCell ref="B6:E6"/>
    <mergeCell ref="F6:I6"/>
    <mergeCell ref="A18:I18"/>
    <mergeCell ref="A20:I20"/>
    <mergeCell ref="A23:A24"/>
    <mergeCell ref="B23:K23"/>
    <mergeCell ref="A35:K3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7266-D47A-4C29-AE06-D0BA1489C207}">
  <dimension ref="A1:K32"/>
  <sheetViews>
    <sheetView workbookViewId="0">
      <selection activeCell="A3" sqref="A3:XFD3"/>
    </sheetView>
  </sheetViews>
  <sheetFormatPr defaultColWidth="9" defaultRowHeight="13"/>
  <cols>
    <col min="1" max="1" width="10.25" style="619" customWidth="1"/>
    <col min="2" max="9" width="11.6640625" style="533" customWidth="1"/>
    <col min="10" max="16384" width="9" style="533"/>
  </cols>
  <sheetData>
    <row r="1" spans="1:11" ht="25">
      <c r="A1" s="2453" t="s">
        <v>1387</v>
      </c>
      <c r="B1" s="2453"/>
      <c r="C1" s="2453"/>
      <c r="D1" s="2453"/>
      <c r="E1" s="2453"/>
      <c r="F1" s="2453"/>
      <c r="G1" s="2453"/>
      <c r="H1" s="2453"/>
      <c r="I1" s="2453"/>
      <c r="J1" s="1059"/>
    </row>
    <row r="2" spans="1:11" ht="13.5" thickBot="1">
      <c r="A2" s="1124"/>
      <c r="B2" s="1124"/>
      <c r="C2" s="1124"/>
      <c r="D2" s="1124"/>
      <c r="E2" s="1124"/>
      <c r="F2" s="1124"/>
      <c r="G2" s="1124"/>
      <c r="H2" s="1124"/>
      <c r="I2" s="1124"/>
    </row>
    <row r="3" spans="1:11" ht="28" customHeight="1" thickTop="1" thickBot="1">
      <c r="A3" s="2766" t="s">
        <v>1388</v>
      </c>
      <c r="B3" s="2767"/>
      <c r="C3" s="2767"/>
      <c r="D3" s="2767"/>
      <c r="E3" s="2767"/>
      <c r="F3" s="2767"/>
      <c r="G3" s="2767"/>
      <c r="H3" s="2767"/>
      <c r="I3" s="2768"/>
    </row>
    <row r="4" spans="1:11" ht="13.5" thickTop="1">
      <c r="A4" s="1124"/>
      <c r="B4" s="1124"/>
      <c r="C4" s="1124"/>
      <c r="D4" s="1124"/>
      <c r="E4" s="1124"/>
      <c r="F4" s="1124"/>
      <c r="G4" s="1124"/>
      <c r="H4" s="1124"/>
    </row>
    <row r="5" spans="1:11" ht="17.5">
      <c r="A5" s="2638" t="s">
        <v>338</v>
      </c>
      <c r="B5" s="2695" t="s">
        <v>1389</v>
      </c>
      <c r="C5" s="2696"/>
      <c r="D5" s="2696"/>
      <c r="E5" s="2696"/>
      <c r="F5" s="2696"/>
      <c r="G5" s="2696"/>
      <c r="H5" s="2696"/>
      <c r="I5" s="2696"/>
      <c r="J5" s="29"/>
      <c r="K5" s="45"/>
    </row>
    <row r="6" spans="1:11" ht="17.5">
      <c r="A6" s="2638"/>
      <c r="B6" s="2640" t="s">
        <v>173</v>
      </c>
      <c r="C6" s="2641"/>
      <c r="D6" s="2641"/>
      <c r="E6" s="2642"/>
      <c r="F6" s="2640" t="s">
        <v>85</v>
      </c>
      <c r="G6" s="2641"/>
      <c r="H6" s="2641"/>
      <c r="I6" s="2643"/>
      <c r="J6" s="29"/>
      <c r="K6" s="29"/>
    </row>
    <row r="7" spans="1:11" s="270" customFormat="1" ht="27.5">
      <c r="A7" s="2639"/>
      <c r="B7" s="1031" t="s">
        <v>112</v>
      </c>
      <c r="C7" s="1032" t="s">
        <v>86</v>
      </c>
      <c r="D7" s="1032" t="s">
        <v>662</v>
      </c>
      <c r="E7" s="1033" t="s">
        <v>663</v>
      </c>
      <c r="F7" s="1031" t="s">
        <v>112</v>
      </c>
      <c r="G7" s="1032" t="s">
        <v>86</v>
      </c>
      <c r="H7" s="1032" t="s">
        <v>662</v>
      </c>
      <c r="I7" s="1034" t="s">
        <v>663</v>
      </c>
      <c r="J7" s="49"/>
      <c r="K7" s="49"/>
    </row>
    <row r="8" spans="1:11">
      <c r="A8" s="392">
        <v>2000</v>
      </c>
      <c r="B8" s="1043">
        <v>6900</v>
      </c>
      <c r="C8" s="1035">
        <v>0.41599999999999998</v>
      </c>
      <c r="D8" s="1035">
        <v>0.39300000000000002</v>
      </c>
      <c r="E8" s="341">
        <v>0.439</v>
      </c>
      <c r="F8" s="366">
        <v>2000</v>
      </c>
      <c r="G8" s="1035">
        <v>0.44500000000000001</v>
      </c>
      <c r="H8" s="1035">
        <v>0.41599999999999998</v>
      </c>
      <c r="I8" s="1035">
        <v>0.47399999999999998</v>
      </c>
    </row>
    <row r="9" spans="1:11">
      <c r="A9" s="393">
        <v>2001</v>
      </c>
      <c r="B9" s="1045">
        <v>6800</v>
      </c>
      <c r="C9" s="1037">
        <v>0.42099999999999999</v>
      </c>
      <c r="D9" s="1037">
        <v>0.39700000000000002</v>
      </c>
      <c r="E9" s="343">
        <v>0.44400000000000001</v>
      </c>
      <c r="F9" s="374">
        <v>1900</v>
      </c>
      <c r="G9" s="1037">
        <v>0.442</v>
      </c>
      <c r="H9" s="1037">
        <v>0.41399999999999998</v>
      </c>
      <c r="I9" s="1037">
        <v>0.47099999999999997</v>
      </c>
    </row>
    <row r="10" spans="1:11">
      <c r="A10" s="392">
        <v>2002</v>
      </c>
      <c r="B10" s="1043">
        <v>6700</v>
      </c>
      <c r="C10" s="1035">
        <v>0.40300000000000002</v>
      </c>
      <c r="D10" s="1035">
        <v>0.375</v>
      </c>
      <c r="E10" s="341">
        <v>0.432</v>
      </c>
      <c r="F10" s="366">
        <v>2000</v>
      </c>
      <c r="G10" s="1035">
        <v>0.44500000000000001</v>
      </c>
      <c r="H10" s="1035">
        <v>0.41199999999999998</v>
      </c>
      <c r="I10" s="1035">
        <v>0.47899999999999998</v>
      </c>
    </row>
    <row r="11" spans="1:11">
      <c r="A11" s="393">
        <v>2003</v>
      </c>
      <c r="B11" s="1045">
        <v>7100</v>
      </c>
      <c r="C11" s="1037">
        <v>0.41199999999999998</v>
      </c>
      <c r="D11" s="1037">
        <v>0.38500000000000001</v>
      </c>
      <c r="E11" s="343">
        <v>0.44</v>
      </c>
      <c r="F11" s="374">
        <v>2100</v>
      </c>
      <c r="G11" s="1037">
        <v>0.45100000000000001</v>
      </c>
      <c r="H11" s="1037">
        <v>0.41799999999999998</v>
      </c>
      <c r="I11" s="1037">
        <v>0.48499999999999999</v>
      </c>
    </row>
    <row r="12" spans="1:11">
      <c r="A12" s="392">
        <v>2004</v>
      </c>
      <c r="B12" s="1043">
        <v>7300</v>
      </c>
      <c r="C12" s="1035">
        <v>0.42099999999999999</v>
      </c>
      <c r="D12" s="1035">
        <v>0.39800000000000002</v>
      </c>
      <c r="E12" s="341">
        <v>0.44400000000000001</v>
      </c>
      <c r="F12" s="366">
        <v>2100</v>
      </c>
      <c r="G12" s="1035">
        <v>0.44500000000000001</v>
      </c>
      <c r="H12" s="1035">
        <v>0.39800000000000002</v>
      </c>
      <c r="I12" s="1035">
        <v>0.49299999999999999</v>
      </c>
    </row>
    <row r="13" spans="1:11">
      <c r="A13" s="393">
        <v>2005</v>
      </c>
      <c r="B13" s="1045">
        <v>7800</v>
      </c>
      <c r="C13" s="1037">
        <v>0.45500000000000002</v>
      </c>
      <c r="D13" s="1037">
        <v>0.43</v>
      </c>
      <c r="E13" s="343">
        <v>0.48</v>
      </c>
      <c r="F13" s="374">
        <v>2300</v>
      </c>
      <c r="G13" s="1037">
        <v>0.47899999999999998</v>
      </c>
      <c r="H13" s="1037">
        <v>0.42799999999999999</v>
      </c>
      <c r="I13" s="1037">
        <v>0.53</v>
      </c>
    </row>
    <row r="14" spans="1:11">
      <c r="A14" s="392">
        <v>2006</v>
      </c>
      <c r="B14" s="1043">
        <v>8600</v>
      </c>
      <c r="C14" s="1035">
        <v>0.47399999999999998</v>
      </c>
      <c r="D14" s="1035">
        <v>0.44800000000000001</v>
      </c>
      <c r="E14" s="341">
        <v>0.499</v>
      </c>
      <c r="F14" s="366">
        <v>2600</v>
      </c>
      <c r="G14" s="1035">
        <v>0.53200000000000003</v>
      </c>
      <c r="H14" s="1035">
        <v>0.48</v>
      </c>
      <c r="I14" s="1035">
        <v>0.58399999999999996</v>
      </c>
    </row>
    <row r="15" spans="1:11">
      <c r="A15" s="393">
        <v>2007</v>
      </c>
      <c r="B15" s="1045">
        <v>8800</v>
      </c>
      <c r="C15" s="1037">
        <v>0.48</v>
      </c>
      <c r="D15" s="1037">
        <v>0.45500000000000002</v>
      </c>
      <c r="E15" s="343">
        <v>0.505</v>
      </c>
      <c r="F15" s="374">
        <v>2400</v>
      </c>
      <c r="G15" s="1037">
        <v>0.47599999999999998</v>
      </c>
      <c r="H15" s="1037">
        <v>0.42499999999999999</v>
      </c>
      <c r="I15" s="1037">
        <v>0.52700000000000002</v>
      </c>
    </row>
    <row r="16" spans="1:11">
      <c r="A16" s="392">
        <v>2008</v>
      </c>
      <c r="B16" s="1043">
        <v>9100</v>
      </c>
      <c r="C16" s="1035">
        <v>0.49199999999999999</v>
      </c>
      <c r="D16" s="1035">
        <v>0.46800000000000003</v>
      </c>
      <c r="E16" s="341">
        <v>0.51700000000000002</v>
      </c>
      <c r="F16" s="366">
        <v>2500</v>
      </c>
      <c r="G16" s="1035">
        <v>0.48399999999999999</v>
      </c>
      <c r="H16" s="1035">
        <v>0.434</v>
      </c>
      <c r="I16" s="1035">
        <v>0.53500000000000003</v>
      </c>
    </row>
    <row r="17" spans="1:9">
      <c r="A17" s="393">
        <v>2009</v>
      </c>
      <c r="B17" s="1045">
        <v>9100</v>
      </c>
      <c r="C17" s="1037">
        <v>0.498</v>
      </c>
      <c r="D17" s="1037">
        <v>0.46600000000000003</v>
      </c>
      <c r="E17" s="343">
        <v>0.53</v>
      </c>
      <c r="F17" s="374">
        <v>3000</v>
      </c>
      <c r="G17" s="1037">
        <v>0.51200000000000001</v>
      </c>
      <c r="H17" s="1037">
        <v>0.45500000000000002</v>
      </c>
      <c r="I17" s="1037">
        <v>0.56899999999999995</v>
      </c>
    </row>
    <row r="18" spans="1:9">
      <c r="A18" s="392">
        <v>2010</v>
      </c>
      <c r="B18" s="1043">
        <v>9500</v>
      </c>
      <c r="C18" s="1035">
        <v>0.51600000000000001</v>
      </c>
      <c r="D18" s="1035">
        <v>0.48299999999999998</v>
      </c>
      <c r="E18" s="341">
        <v>0.54900000000000004</v>
      </c>
      <c r="F18" s="366">
        <v>3200</v>
      </c>
      <c r="G18" s="1035">
        <v>0.57299999999999995</v>
      </c>
      <c r="H18" s="1035">
        <v>0.51500000000000001</v>
      </c>
      <c r="I18" s="1035">
        <v>0.629</v>
      </c>
    </row>
    <row r="19" spans="1:9">
      <c r="A19" s="393">
        <v>2011</v>
      </c>
      <c r="B19" s="1045">
        <v>9800</v>
      </c>
      <c r="C19" s="1037">
        <v>0.53100000000000003</v>
      </c>
      <c r="D19" s="1037">
        <v>0.498</v>
      </c>
      <c r="E19" s="343">
        <v>0.56399999999999995</v>
      </c>
      <c r="F19" s="374">
        <v>2900</v>
      </c>
      <c r="G19" s="1037">
        <v>0.56200000000000006</v>
      </c>
      <c r="H19" s="1037">
        <v>0.502</v>
      </c>
      <c r="I19" s="1037">
        <v>0.62</v>
      </c>
    </row>
    <row r="20" spans="1:9">
      <c r="A20" s="392">
        <v>2012</v>
      </c>
      <c r="B20" s="1043">
        <v>9600</v>
      </c>
      <c r="C20" s="1035">
        <v>0.53800000000000003</v>
      </c>
      <c r="D20" s="1035">
        <v>0.504</v>
      </c>
      <c r="E20" s="341">
        <v>0.57199999999999995</v>
      </c>
      <c r="F20" s="366">
        <v>2900</v>
      </c>
      <c r="G20" s="1035">
        <v>0.57099999999999995</v>
      </c>
      <c r="H20" s="1035">
        <v>0.50900000000000001</v>
      </c>
      <c r="I20" s="1035">
        <v>0.63100000000000001</v>
      </c>
    </row>
    <row r="21" spans="1:9">
      <c r="A21" s="393">
        <v>2013</v>
      </c>
      <c r="B21" s="1045">
        <v>9500</v>
      </c>
      <c r="C21" s="1037">
        <v>0.53100000000000003</v>
      </c>
      <c r="D21" s="1037">
        <v>0.495</v>
      </c>
      <c r="E21" s="343">
        <v>0.56699999999999995</v>
      </c>
      <c r="F21" s="374">
        <v>2800</v>
      </c>
      <c r="G21" s="1037">
        <v>0.52700000000000002</v>
      </c>
      <c r="H21" s="1037">
        <v>0.46400000000000002</v>
      </c>
      <c r="I21" s="1037">
        <v>0.58799999999999997</v>
      </c>
    </row>
    <row r="22" spans="1:9">
      <c r="A22" s="392">
        <v>2014</v>
      </c>
      <c r="B22" s="1043">
        <v>8700</v>
      </c>
      <c r="C22" s="1035">
        <v>0.49399999999999999</v>
      </c>
      <c r="D22" s="1035">
        <v>0.45600000000000002</v>
      </c>
      <c r="E22" s="341">
        <v>0.53300000000000003</v>
      </c>
      <c r="F22" s="366">
        <v>2300</v>
      </c>
      <c r="G22" s="1035">
        <v>0.49199999999999999</v>
      </c>
      <c r="H22" s="1035">
        <v>0.42099999999999999</v>
      </c>
      <c r="I22" s="1035">
        <v>0.56399999999999995</v>
      </c>
    </row>
    <row r="23" spans="1:9">
      <c r="A23" s="393">
        <v>2015</v>
      </c>
      <c r="B23" s="1045">
        <v>9500</v>
      </c>
      <c r="C23" s="1037">
        <v>0.54500000000000004</v>
      </c>
      <c r="D23" s="1037">
        <v>0.50700000000000001</v>
      </c>
      <c r="E23" s="343">
        <v>0.58299999999999996</v>
      </c>
      <c r="F23" s="374">
        <v>2300</v>
      </c>
      <c r="G23" s="1037">
        <v>0.50900000000000001</v>
      </c>
      <c r="H23" s="1037">
        <v>0.439</v>
      </c>
      <c r="I23" s="1037">
        <v>0.57799999999999996</v>
      </c>
    </row>
    <row r="24" spans="1:9">
      <c r="A24" s="392">
        <v>2016</v>
      </c>
      <c r="B24" s="1043">
        <v>9400</v>
      </c>
      <c r="C24" s="1035">
        <v>0.54300000000000004</v>
      </c>
      <c r="D24" s="1035">
        <v>0.5</v>
      </c>
      <c r="E24" s="341">
        <v>0.58499999999999996</v>
      </c>
      <c r="F24" s="366">
        <v>2700</v>
      </c>
      <c r="G24" s="1035">
        <v>0.53</v>
      </c>
      <c r="H24" s="1035">
        <v>0.45300000000000001</v>
      </c>
      <c r="I24" s="1035">
        <v>0.60599999999999998</v>
      </c>
    </row>
    <row r="25" spans="1:9">
      <c r="A25" s="1570">
        <v>2017</v>
      </c>
      <c r="B25" s="1547" t="s">
        <v>1312</v>
      </c>
      <c r="C25" s="1547" t="s">
        <v>1312</v>
      </c>
      <c r="D25" s="1547" t="s">
        <v>1312</v>
      </c>
      <c r="E25" s="1548" t="s">
        <v>1312</v>
      </c>
      <c r="F25" s="1547" t="s">
        <v>1312</v>
      </c>
      <c r="G25" s="1547" t="s">
        <v>1312</v>
      </c>
      <c r="H25" s="1547" t="s">
        <v>1312</v>
      </c>
      <c r="I25" s="1547" t="s">
        <v>1312</v>
      </c>
    </row>
    <row r="26" spans="1:9">
      <c r="A26" s="1569">
        <v>2018</v>
      </c>
      <c r="B26" s="1549" t="s">
        <v>1312</v>
      </c>
      <c r="C26" s="1549" t="s">
        <v>1312</v>
      </c>
      <c r="D26" s="1549" t="s">
        <v>1312</v>
      </c>
      <c r="E26" s="1550" t="s">
        <v>1312</v>
      </c>
      <c r="F26" s="1549" t="s">
        <v>1312</v>
      </c>
      <c r="G26" s="1549" t="s">
        <v>1312</v>
      </c>
      <c r="H26" s="1549" t="s">
        <v>1312</v>
      </c>
      <c r="I26" s="1549" t="s">
        <v>1312</v>
      </c>
    </row>
    <row r="27" spans="1:9">
      <c r="A27" s="393">
        <v>2019</v>
      </c>
      <c r="B27" s="56">
        <v>8400</v>
      </c>
      <c r="C27" s="1517">
        <v>0.503</v>
      </c>
      <c r="D27" s="1517">
        <v>0.44600000000000001</v>
      </c>
      <c r="E27" s="1551">
        <v>0.56000000000000005</v>
      </c>
      <c r="F27" s="74">
        <v>2400</v>
      </c>
      <c r="G27" s="1517">
        <v>0.48</v>
      </c>
      <c r="H27" s="1517">
        <v>0.38</v>
      </c>
      <c r="I27" s="1517">
        <v>0.58199999999999996</v>
      </c>
    </row>
    <row r="28" spans="1:9">
      <c r="A28" s="1060">
        <v>2020</v>
      </c>
      <c r="B28" s="51">
        <v>8400</v>
      </c>
      <c r="C28" s="1515">
        <v>0.55300000000000005</v>
      </c>
      <c r="D28" s="1515">
        <v>0.51400000000000001</v>
      </c>
      <c r="E28" s="1516">
        <v>0.59099999999999997</v>
      </c>
      <c r="F28" s="458">
        <v>2200</v>
      </c>
      <c r="G28" s="1515">
        <v>0.57599999999999996</v>
      </c>
      <c r="H28" s="1515">
        <v>0.502</v>
      </c>
      <c r="I28" s="1515">
        <v>0.64600000000000002</v>
      </c>
    </row>
    <row r="29" spans="1:9">
      <c r="A29" s="369">
        <v>2021</v>
      </c>
      <c r="B29" s="56">
        <v>8600</v>
      </c>
      <c r="C29" s="1517">
        <v>0.56499999999999995</v>
      </c>
      <c r="D29" s="1517">
        <v>0.52800000000000002</v>
      </c>
      <c r="E29" s="1518">
        <v>0.60299999999999998</v>
      </c>
      <c r="F29" s="74">
        <v>2000</v>
      </c>
      <c r="G29" s="1517">
        <v>0.53600000000000003</v>
      </c>
      <c r="H29" s="1517">
        <v>0.46600000000000003</v>
      </c>
      <c r="I29" s="1517">
        <v>0.60499999999999998</v>
      </c>
    </row>
    <row r="30" spans="1:9">
      <c r="A30" s="2680" t="s">
        <v>1315</v>
      </c>
      <c r="B30" s="2681"/>
      <c r="C30" s="2681"/>
      <c r="D30" s="2681"/>
      <c r="E30" s="2681"/>
      <c r="F30" s="2681"/>
      <c r="G30" s="2681"/>
      <c r="H30" s="2681"/>
      <c r="I30" s="2682"/>
    </row>
    <row r="32" spans="1:9">
      <c r="A32" s="2515" t="s">
        <v>1390</v>
      </c>
      <c r="B32" s="2765"/>
      <c r="C32" s="2765"/>
      <c r="D32" s="2765"/>
      <c r="E32" s="2765"/>
      <c r="F32" s="2765"/>
      <c r="G32" s="2765"/>
      <c r="H32" s="2765"/>
      <c r="I32" s="2765"/>
    </row>
  </sheetData>
  <mergeCells count="8">
    <mergeCell ref="A30:I30"/>
    <mergeCell ref="A32:I32"/>
    <mergeCell ref="A1:I1"/>
    <mergeCell ref="A3:I3"/>
    <mergeCell ref="A5:A7"/>
    <mergeCell ref="B5:I5"/>
    <mergeCell ref="B6:E6"/>
    <mergeCell ref="F6:I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651C4-0A32-42C5-AB38-2E1B18CACA3F}">
  <dimension ref="A1:K23"/>
  <sheetViews>
    <sheetView workbookViewId="0">
      <selection activeCell="A4" sqref="A4"/>
    </sheetView>
  </sheetViews>
  <sheetFormatPr defaultColWidth="9" defaultRowHeight="13"/>
  <cols>
    <col min="1" max="1" width="12.58203125" style="619" customWidth="1"/>
    <col min="2" max="9" width="11.25" style="533" customWidth="1"/>
    <col min="10" max="16384" width="9" style="533"/>
  </cols>
  <sheetData>
    <row r="1" spans="1:11" ht="25">
      <c r="A1" s="2453" t="s">
        <v>1391</v>
      </c>
      <c r="B1" s="2453"/>
      <c r="C1" s="2453"/>
      <c r="D1" s="2453"/>
      <c r="E1" s="2453"/>
      <c r="F1" s="2453"/>
      <c r="G1" s="2453"/>
      <c r="H1" s="2453"/>
      <c r="I1" s="2453"/>
      <c r="J1" s="1059"/>
    </row>
    <row r="2" spans="1:11" ht="13.5" thickBot="1">
      <c r="A2" s="1124"/>
      <c r="B2" s="1124"/>
      <c r="C2" s="1124"/>
      <c r="D2" s="1124"/>
      <c r="E2" s="1124"/>
      <c r="F2" s="1124"/>
      <c r="G2" s="1124"/>
      <c r="H2" s="1124"/>
    </row>
    <row r="3" spans="1:11" ht="44" customHeight="1" thickTop="1" thickBot="1">
      <c r="A3" s="2769" t="s">
        <v>1392</v>
      </c>
      <c r="B3" s="2770"/>
      <c r="C3" s="2770"/>
      <c r="D3" s="2770"/>
      <c r="E3" s="2770"/>
      <c r="F3" s="2770"/>
      <c r="G3" s="2770"/>
      <c r="H3" s="2770"/>
      <c r="I3" s="2771"/>
    </row>
    <row r="4" spans="1:11" ht="13.5" thickTop="1">
      <c r="A4" s="1124"/>
      <c r="B4" s="1124"/>
      <c r="C4" s="1124"/>
      <c r="D4" s="1124"/>
      <c r="E4" s="1124"/>
      <c r="F4" s="1124"/>
      <c r="G4" s="1124"/>
      <c r="H4" s="1124"/>
    </row>
    <row r="5" spans="1:11" ht="17.5">
      <c r="A5" s="2638" t="s">
        <v>338</v>
      </c>
      <c r="B5" s="2695" t="s">
        <v>1393</v>
      </c>
      <c r="C5" s="2696"/>
      <c r="D5" s="2696"/>
      <c r="E5" s="2696"/>
      <c r="F5" s="2696"/>
      <c r="G5" s="2696"/>
      <c r="H5" s="2696"/>
      <c r="I5" s="2696"/>
      <c r="J5" s="29"/>
      <c r="K5" s="45"/>
    </row>
    <row r="6" spans="1:11" ht="17.5">
      <c r="A6" s="2638"/>
      <c r="B6" s="2640" t="s">
        <v>173</v>
      </c>
      <c r="C6" s="2641"/>
      <c r="D6" s="2641"/>
      <c r="E6" s="2642"/>
      <c r="F6" s="2640" t="s">
        <v>85</v>
      </c>
      <c r="G6" s="2641"/>
      <c r="H6" s="2641"/>
      <c r="I6" s="2643"/>
      <c r="J6" s="29"/>
      <c r="K6" s="29"/>
    </row>
    <row r="7" spans="1:11" s="270" customFormat="1" ht="27.5">
      <c r="A7" s="2639"/>
      <c r="B7" s="1031" t="s">
        <v>112</v>
      </c>
      <c r="C7" s="1032" t="s">
        <v>86</v>
      </c>
      <c r="D7" s="1032" t="s">
        <v>662</v>
      </c>
      <c r="E7" s="1033" t="s">
        <v>663</v>
      </c>
      <c r="F7" s="1031" t="s">
        <v>112</v>
      </c>
      <c r="G7" s="1032" t="s">
        <v>86</v>
      </c>
      <c r="H7" s="1032" t="s">
        <v>662</v>
      </c>
      <c r="I7" s="1034" t="s">
        <v>663</v>
      </c>
      <c r="J7" s="49"/>
      <c r="K7" s="49"/>
    </row>
    <row r="8" spans="1:11">
      <c r="A8" s="392">
        <v>2009</v>
      </c>
      <c r="B8" s="51">
        <v>4200</v>
      </c>
      <c r="C8" s="1515">
        <v>0.23100000000000001</v>
      </c>
      <c r="D8" s="1515">
        <v>0.20599999999999999</v>
      </c>
      <c r="E8" s="1516">
        <v>0.25900000000000001</v>
      </c>
      <c r="F8" s="366">
        <v>1600</v>
      </c>
      <c r="G8" s="1035">
        <v>0.27200000000000002</v>
      </c>
      <c r="H8" s="1035">
        <v>0.22500000000000001</v>
      </c>
      <c r="I8" s="1035">
        <v>0.32400000000000001</v>
      </c>
    </row>
    <row r="9" spans="1:11">
      <c r="A9" s="393">
        <v>2010</v>
      </c>
      <c r="B9" s="56">
        <v>4600</v>
      </c>
      <c r="C9" s="1517">
        <v>0.252</v>
      </c>
      <c r="D9" s="1517">
        <v>0.22500000000000001</v>
      </c>
      <c r="E9" s="1518">
        <v>0.28199999999999997</v>
      </c>
      <c r="F9" s="374">
        <v>1700</v>
      </c>
      <c r="G9" s="1037">
        <v>0.30399999999999999</v>
      </c>
      <c r="H9" s="1037">
        <v>0.254</v>
      </c>
      <c r="I9" s="1037">
        <v>0.35899999999999999</v>
      </c>
    </row>
    <row r="10" spans="1:11">
      <c r="A10" s="392">
        <v>2011</v>
      </c>
      <c r="B10" s="51">
        <v>4400</v>
      </c>
      <c r="C10" s="1515">
        <v>0.24</v>
      </c>
      <c r="D10" s="1515">
        <v>0.21299999999999999</v>
      </c>
      <c r="E10" s="1516">
        <v>0.26800000000000002</v>
      </c>
      <c r="F10" s="366">
        <v>1600</v>
      </c>
      <c r="G10" s="1035">
        <v>0.308</v>
      </c>
      <c r="H10" s="1035">
        <v>0.25700000000000001</v>
      </c>
      <c r="I10" s="1035">
        <v>0.36399999999999999</v>
      </c>
    </row>
    <row r="11" spans="1:11">
      <c r="A11" s="393">
        <v>2012</v>
      </c>
      <c r="B11" s="56">
        <v>3500</v>
      </c>
      <c r="C11" s="1517">
        <v>0.19800000000000001</v>
      </c>
      <c r="D11" s="1517">
        <v>0.17199999999999999</v>
      </c>
      <c r="E11" s="1518">
        <v>0.22600000000000001</v>
      </c>
      <c r="F11" s="374">
        <v>1400</v>
      </c>
      <c r="G11" s="1037">
        <v>0.27500000000000002</v>
      </c>
      <c r="H11" s="1037">
        <v>0.221</v>
      </c>
      <c r="I11" s="1037">
        <v>0.33600000000000002</v>
      </c>
    </row>
    <row r="12" spans="1:11">
      <c r="A12" s="392">
        <v>2013</v>
      </c>
      <c r="B12" s="51">
        <v>3400</v>
      </c>
      <c r="C12" s="1515">
        <v>0.189</v>
      </c>
      <c r="D12" s="1515">
        <v>0.16200000000000001</v>
      </c>
      <c r="E12" s="1516">
        <v>0.218</v>
      </c>
      <c r="F12" s="366">
        <v>1300</v>
      </c>
      <c r="G12" s="1035">
        <v>0.23599999999999999</v>
      </c>
      <c r="H12" s="1035">
        <v>0.188</v>
      </c>
      <c r="I12" s="1035">
        <v>0.29299999999999998</v>
      </c>
    </row>
    <row r="13" spans="1:11">
      <c r="A13" s="393">
        <v>2014</v>
      </c>
      <c r="B13" s="56">
        <v>2900</v>
      </c>
      <c r="C13" s="1517">
        <v>0.16600000000000001</v>
      </c>
      <c r="D13" s="1517">
        <v>0.14000000000000001</v>
      </c>
      <c r="E13" s="1518">
        <v>0.19500000000000001</v>
      </c>
      <c r="F13" s="374">
        <v>1000</v>
      </c>
      <c r="G13" s="1037">
        <v>0.214</v>
      </c>
      <c r="H13" s="1037">
        <v>0.161</v>
      </c>
      <c r="I13" s="1037">
        <v>0.27800000000000002</v>
      </c>
    </row>
    <row r="14" spans="1:11">
      <c r="A14" s="392">
        <v>2015</v>
      </c>
      <c r="B14" s="51">
        <v>3300</v>
      </c>
      <c r="C14" s="1515">
        <v>0.192</v>
      </c>
      <c r="D14" s="1515">
        <v>0.16300000000000001</v>
      </c>
      <c r="E14" s="1516">
        <v>0.224</v>
      </c>
      <c r="F14" s="366">
        <v>1000</v>
      </c>
      <c r="G14" s="1035">
        <v>0.22</v>
      </c>
      <c r="H14" s="1035">
        <v>0.16600000000000001</v>
      </c>
      <c r="I14" s="1035">
        <v>0.28599999999999998</v>
      </c>
    </row>
    <row r="15" spans="1:11">
      <c r="A15" s="393">
        <v>2016</v>
      </c>
      <c r="B15" s="56">
        <v>3300</v>
      </c>
      <c r="C15" s="1517">
        <v>0.192</v>
      </c>
      <c r="D15" s="1517">
        <v>0.161</v>
      </c>
      <c r="E15" s="1518">
        <v>0.22800000000000001</v>
      </c>
      <c r="F15" s="374">
        <v>1300</v>
      </c>
      <c r="G15" s="1037">
        <v>0.246</v>
      </c>
      <c r="H15" s="1037">
        <v>0.184</v>
      </c>
      <c r="I15" s="1037">
        <v>0.32200000000000001</v>
      </c>
    </row>
    <row r="16" spans="1:11">
      <c r="A16" s="1569">
        <v>2017</v>
      </c>
      <c r="B16" s="1549" t="s">
        <v>1312</v>
      </c>
      <c r="C16" s="1549" t="s">
        <v>1312</v>
      </c>
      <c r="D16" s="1549" t="s">
        <v>1312</v>
      </c>
      <c r="E16" s="1557" t="s">
        <v>1312</v>
      </c>
      <c r="F16" s="1549" t="s">
        <v>1312</v>
      </c>
      <c r="G16" s="1549" t="s">
        <v>1312</v>
      </c>
      <c r="H16" s="1549" t="s">
        <v>1312</v>
      </c>
      <c r="I16" s="1549" t="s">
        <v>1312</v>
      </c>
    </row>
    <row r="17" spans="1:9">
      <c r="A17" s="1570">
        <v>2018</v>
      </c>
      <c r="B17" s="1547" t="s">
        <v>1312</v>
      </c>
      <c r="C17" s="1547" t="s">
        <v>1312</v>
      </c>
      <c r="D17" s="1547" t="s">
        <v>1312</v>
      </c>
      <c r="E17" s="1558" t="s">
        <v>1312</v>
      </c>
      <c r="F17" s="1547" t="s">
        <v>1312</v>
      </c>
      <c r="G17" s="1547" t="s">
        <v>1312</v>
      </c>
      <c r="H17" s="1547" t="s">
        <v>1312</v>
      </c>
      <c r="I17" s="1547" t="s">
        <v>1312</v>
      </c>
    </row>
    <row r="18" spans="1:9">
      <c r="A18" s="392">
        <v>2019</v>
      </c>
      <c r="B18" s="51">
        <v>2800</v>
      </c>
      <c r="C18" s="1633">
        <v>0.17</v>
      </c>
      <c r="D18" s="1633">
        <v>0.13100000000000001</v>
      </c>
      <c r="E18" s="1559">
        <v>0.217</v>
      </c>
      <c r="F18" s="51">
        <v>800</v>
      </c>
      <c r="G18" s="1515">
        <v>0.16400000000000001</v>
      </c>
      <c r="H18" s="1515">
        <v>0.105</v>
      </c>
      <c r="I18" s="1515">
        <v>0.246</v>
      </c>
    </row>
    <row r="19" spans="1:9">
      <c r="A19" s="1038">
        <v>2020</v>
      </c>
      <c r="B19" s="56">
        <v>2900</v>
      </c>
      <c r="C19" s="1517">
        <v>0.192</v>
      </c>
      <c r="D19" s="1517">
        <v>0.16400000000000001</v>
      </c>
      <c r="E19" s="1518">
        <v>0.224</v>
      </c>
      <c r="F19" s="56">
        <v>900</v>
      </c>
      <c r="G19" s="1517">
        <v>0.252</v>
      </c>
      <c r="H19" s="1517">
        <v>0.192</v>
      </c>
      <c r="I19" s="1517">
        <v>0.32300000000000001</v>
      </c>
    </row>
    <row r="20" spans="1:9">
      <c r="A20" s="361">
        <v>2021</v>
      </c>
      <c r="B20" s="51">
        <v>2800</v>
      </c>
      <c r="C20" s="1515">
        <v>0.183</v>
      </c>
      <c r="D20" s="1515">
        <v>0.155</v>
      </c>
      <c r="E20" s="1516">
        <v>0.215</v>
      </c>
      <c r="F20" s="51">
        <v>700</v>
      </c>
      <c r="G20" s="1515">
        <v>0.17499999999999999</v>
      </c>
      <c r="H20" s="1515">
        <v>0.129</v>
      </c>
      <c r="I20" s="1515">
        <v>0.23200000000000001</v>
      </c>
    </row>
    <row r="21" spans="1:9">
      <c r="A21" s="2680" t="s">
        <v>1315</v>
      </c>
      <c r="B21" s="2681"/>
      <c r="C21" s="2681"/>
      <c r="D21" s="2681"/>
      <c r="E21" s="2681"/>
      <c r="F21" s="2681"/>
      <c r="G21" s="2681"/>
      <c r="H21" s="2681"/>
      <c r="I21" s="2682"/>
    </row>
    <row r="23" spans="1:9">
      <c r="A23" s="2515" t="s">
        <v>1390</v>
      </c>
      <c r="B23" s="2765"/>
      <c r="C23" s="2765"/>
      <c r="D23" s="2765"/>
      <c r="E23" s="2765"/>
      <c r="F23" s="2765"/>
      <c r="G23" s="2765"/>
      <c r="H23" s="2765"/>
      <c r="I23" s="2765"/>
    </row>
  </sheetData>
  <mergeCells count="8">
    <mergeCell ref="A21:I21"/>
    <mergeCell ref="A23:I23"/>
    <mergeCell ref="A1:I1"/>
    <mergeCell ref="A3:I3"/>
    <mergeCell ref="A5:A7"/>
    <mergeCell ref="B5:I5"/>
    <mergeCell ref="B6:E6"/>
    <mergeCell ref="F6:I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9C132-3F4F-4D4B-9903-AD8867351311}">
  <dimension ref="A1:K32"/>
  <sheetViews>
    <sheetView workbookViewId="0">
      <selection activeCell="J5" sqref="J5"/>
    </sheetView>
  </sheetViews>
  <sheetFormatPr defaultColWidth="9" defaultRowHeight="13"/>
  <cols>
    <col min="1" max="1" width="10.9140625" style="63" customWidth="1"/>
    <col min="2" max="9" width="11.4140625" style="45" customWidth="1"/>
    <col min="10" max="16384" width="9" style="45"/>
  </cols>
  <sheetData>
    <row r="1" spans="1:11" ht="25">
      <c r="A1" s="2453" t="s">
        <v>1394</v>
      </c>
      <c r="B1" s="2453"/>
      <c r="C1" s="2453"/>
      <c r="D1" s="2453"/>
      <c r="E1" s="2453"/>
      <c r="F1" s="2453"/>
      <c r="G1" s="2453"/>
      <c r="H1" s="2453"/>
      <c r="I1" s="2453"/>
      <c r="J1" s="44"/>
    </row>
    <row r="2" spans="1:11" ht="13.5" thickBot="1">
      <c r="A2" s="1124"/>
      <c r="B2" s="1124"/>
      <c r="C2" s="1124"/>
      <c r="D2" s="1124"/>
      <c r="E2" s="1124"/>
      <c r="F2" s="1124"/>
      <c r="G2" s="1124"/>
      <c r="H2" s="1124"/>
      <c r="I2" s="1124"/>
    </row>
    <row r="3" spans="1:11" ht="28.5" customHeight="1" thickTop="1" thickBot="1">
      <c r="A3" s="2766" t="s">
        <v>1395</v>
      </c>
      <c r="B3" s="2772"/>
      <c r="C3" s="2772"/>
      <c r="D3" s="2772"/>
      <c r="E3" s="2772"/>
      <c r="F3" s="2772"/>
      <c r="G3" s="2772"/>
      <c r="H3" s="2772"/>
      <c r="I3" s="2773"/>
    </row>
    <row r="4" spans="1:11" ht="13.5" thickTop="1">
      <c r="A4" s="1124"/>
      <c r="B4" s="1124"/>
      <c r="C4" s="1124"/>
      <c r="D4" s="1124"/>
      <c r="E4" s="1124"/>
      <c r="F4" s="1124"/>
      <c r="G4" s="1124"/>
      <c r="H4" s="1124"/>
    </row>
    <row r="5" spans="1:11" ht="17.5">
      <c r="A5" s="2638" t="s">
        <v>338</v>
      </c>
      <c r="B5" s="2695" t="s">
        <v>1396</v>
      </c>
      <c r="C5" s="2696"/>
      <c r="D5" s="2696"/>
      <c r="E5" s="2696"/>
      <c r="F5" s="2696"/>
      <c r="G5" s="2696"/>
      <c r="H5" s="2696"/>
      <c r="I5" s="2696"/>
      <c r="J5" s="29"/>
    </row>
    <row r="6" spans="1:11" ht="17.5">
      <c r="A6" s="2638"/>
      <c r="B6" s="2640" t="s">
        <v>173</v>
      </c>
      <c r="C6" s="2641"/>
      <c r="D6" s="2641"/>
      <c r="E6" s="2642"/>
      <c r="F6" s="2640" t="s">
        <v>85</v>
      </c>
      <c r="G6" s="2641"/>
      <c r="H6" s="2641"/>
      <c r="I6" s="2643"/>
      <c r="J6" s="29"/>
      <c r="K6" s="29"/>
    </row>
    <row r="7" spans="1:11" ht="27.5">
      <c r="A7" s="2639"/>
      <c r="B7" s="1031" t="s">
        <v>112</v>
      </c>
      <c r="C7" s="1032" t="s">
        <v>86</v>
      </c>
      <c r="D7" s="1032" t="s">
        <v>662</v>
      </c>
      <c r="E7" s="1033" t="s">
        <v>663</v>
      </c>
      <c r="F7" s="1031" t="s">
        <v>112</v>
      </c>
      <c r="G7" s="1032" t="s">
        <v>86</v>
      </c>
      <c r="H7" s="1032" t="s">
        <v>662</v>
      </c>
      <c r="I7" s="1034" t="s">
        <v>663</v>
      </c>
      <c r="J7" s="49"/>
      <c r="K7" s="49"/>
    </row>
    <row r="8" spans="1:11">
      <c r="A8" s="50">
        <v>2000</v>
      </c>
      <c r="B8" s="1043">
        <v>800</v>
      </c>
      <c r="C8" s="1035">
        <v>4.8000000000000001E-2</v>
      </c>
      <c r="D8" s="1035">
        <v>3.9E-2</v>
      </c>
      <c r="E8" s="341">
        <v>5.8999999999999997E-2</v>
      </c>
      <c r="F8" s="366">
        <v>200</v>
      </c>
      <c r="G8" s="1035">
        <v>0.04</v>
      </c>
      <c r="H8" s="1035">
        <v>0.03</v>
      </c>
      <c r="I8" s="1035">
        <v>5.2999999999999999E-2</v>
      </c>
    </row>
    <row r="9" spans="1:11">
      <c r="A9" s="55">
        <v>2001</v>
      </c>
      <c r="B9" s="1045">
        <v>700</v>
      </c>
      <c r="C9" s="1037">
        <v>4.4999999999999998E-2</v>
      </c>
      <c r="D9" s="1037">
        <v>3.5999999999999997E-2</v>
      </c>
      <c r="E9" s="343">
        <v>5.6000000000000001E-2</v>
      </c>
      <c r="F9" s="374">
        <v>200</v>
      </c>
      <c r="G9" s="1037">
        <v>3.5999999999999997E-2</v>
      </c>
      <c r="H9" s="1037">
        <v>2.7E-2</v>
      </c>
      <c r="I9" s="1037">
        <v>4.8000000000000001E-2</v>
      </c>
    </row>
    <row r="10" spans="1:11">
      <c r="A10" s="50">
        <v>2002</v>
      </c>
      <c r="B10" s="1043">
        <v>600</v>
      </c>
      <c r="C10" s="1035">
        <v>3.5999999999999997E-2</v>
      </c>
      <c r="D10" s="1035">
        <v>2.7E-2</v>
      </c>
      <c r="E10" s="341">
        <v>4.8000000000000001E-2</v>
      </c>
      <c r="F10" s="366">
        <v>100</v>
      </c>
      <c r="G10" s="1035">
        <v>3.2000000000000001E-2</v>
      </c>
      <c r="H10" s="1035">
        <v>2.1999999999999999E-2</v>
      </c>
      <c r="I10" s="1035">
        <v>4.7E-2</v>
      </c>
    </row>
    <row r="11" spans="1:11">
      <c r="A11" s="55">
        <v>2003</v>
      </c>
      <c r="B11" s="1045">
        <v>800</v>
      </c>
      <c r="C11" s="1037">
        <v>4.2999999999999997E-2</v>
      </c>
      <c r="D11" s="1037">
        <v>3.3000000000000002E-2</v>
      </c>
      <c r="E11" s="343">
        <v>5.6000000000000001E-2</v>
      </c>
      <c r="F11" s="374">
        <v>100</v>
      </c>
      <c r="G11" s="1037">
        <v>3.1E-2</v>
      </c>
      <c r="H11" s="1037">
        <v>2.1000000000000001E-2</v>
      </c>
      <c r="I11" s="1037">
        <v>4.3999999999999997E-2</v>
      </c>
    </row>
    <row r="12" spans="1:11">
      <c r="A12" s="50">
        <v>2004</v>
      </c>
      <c r="B12" s="1043">
        <v>1100</v>
      </c>
      <c r="C12" s="1035">
        <v>6.3E-2</v>
      </c>
      <c r="D12" s="1035">
        <v>5.1999999999999998E-2</v>
      </c>
      <c r="E12" s="341">
        <v>7.4999999999999997E-2</v>
      </c>
      <c r="F12" s="366">
        <v>300</v>
      </c>
      <c r="G12" s="1035">
        <v>6.4000000000000001E-2</v>
      </c>
      <c r="H12" s="1035">
        <v>4.4999999999999998E-2</v>
      </c>
      <c r="I12" s="1035">
        <v>9.1999999999999998E-2</v>
      </c>
    </row>
    <row r="13" spans="1:11">
      <c r="A13" s="55">
        <v>2005</v>
      </c>
      <c r="B13" s="1045">
        <v>800</v>
      </c>
      <c r="C13" s="1037">
        <v>4.4999999999999998E-2</v>
      </c>
      <c r="D13" s="1037">
        <v>3.5999999999999997E-2</v>
      </c>
      <c r="E13" s="343">
        <v>5.6000000000000001E-2</v>
      </c>
      <c r="F13" s="374">
        <v>200</v>
      </c>
      <c r="G13" s="1037">
        <v>3.2000000000000001E-2</v>
      </c>
      <c r="H13" s="1037">
        <v>1.7999999999999999E-2</v>
      </c>
      <c r="I13" s="1037">
        <v>5.5E-2</v>
      </c>
    </row>
    <row r="14" spans="1:11">
      <c r="A14" s="50">
        <v>2006</v>
      </c>
      <c r="B14" s="1043">
        <v>1100</v>
      </c>
      <c r="C14" s="1035">
        <v>0.06</v>
      </c>
      <c r="D14" s="1035">
        <v>4.9000000000000002E-2</v>
      </c>
      <c r="E14" s="341">
        <v>7.2999999999999995E-2</v>
      </c>
      <c r="F14" s="366">
        <v>300</v>
      </c>
      <c r="G14" s="1035">
        <v>6.9000000000000006E-2</v>
      </c>
      <c r="H14" s="1035">
        <v>4.5999999999999999E-2</v>
      </c>
      <c r="I14" s="1035">
        <v>0.10100000000000001</v>
      </c>
    </row>
    <row r="15" spans="1:11">
      <c r="A15" s="55">
        <v>2007</v>
      </c>
      <c r="B15" s="1045">
        <v>1100</v>
      </c>
      <c r="C15" s="1037">
        <v>0.06</v>
      </c>
      <c r="D15" s="1037">
        <v>0.05</v>
      </c>
      <c r="E15" s="343">
        <v>7.2999999999999995E-2</v>
      </c>
      <c r="F15" s="374">
        <v>200</v>
      </c>
      <c r="G15" s="1037">
        <v>4.9000000000000002E-2</v>
      </c>
      <c r="H15" s="1037">
        <v>3.1E-2</v>
      </c>
      <c r="I15" s="1037">
        <v>7.5999999999999998E-2</v>
      </c>
    </row>
    <row r="16" spans="1:11">
      <c r="A16" s="50">
        <v>2008</v>
      </c>
      <c r="B16" s="1043">
        <v>1200</v>
      </c>
      <c r="C16" s="1035">
        <v>6.3E-2</v>
      </c>
      <c r="D16" s="1035">
        <v>5.1999999999999998E-2</v>
      </c>
      <c r="E16" s="341">
        <v>7.5999999999999998E-2</v>
      </c>
      <c r="F16" s="366">
        <v>200</v>
      </c>
      <c r="G16" s="1035">
        <v>3.5000000000000003E-2</v>
      </c>
      <c r="H16" s="1035">
        <v>2.1000000000000001E-2</v>
      </c>
      <c r="I16" s="1035">
        <v>0.06</v>
      </c>
    </row>
    <row r="17" spans="1:9">
      <c r="A17" s="55">
        <v>2009</v>
      </c>
      <c r="B17" s="1045">
        <v>1200</v>
      </c>
      <c r="C17" s="1037">
        <v>6.7000000000000004E-2</v>
      </c>
      <c r="D17" s="1037">
        <v>5.2999999999999999E-2</v>
      </c>
      <c r="E17" s="343">
        <v>8.4000000000000005E-2</v>
      </c>
      <c r="F17" s="374">
        <v>300</v>
      </c>
      <c r="G17" s="1037">
        <v>5.8000000000000003E-2</v>
      </c>
      <c r="H17" s="1037">
        <v>3.6999999999999998E-2</v>
      </c>
      <c r="I17" s="1037">
        <v>0.09</v>
      </c>
    </row>
    <row r="18" spans="1:9">
      <c r="A18" s="50">
        <v>2010</v>
      </c>
      <c r="B18" s="1043">
        <v>1300</v>
      </c>
      <c r="C18" s="1035">
        <v>7.1999999999999995E-2</v>
      </c>
      <c r="D18" s="1035">
        <v>5.7000000000000002E-2</v>
      </c>
      <c r="E18" s="341">
        <v>0.09</v>
      </c>
      <c r="F18" s="366">
        <v>400</v>
      </c>
      <c r="G18" s="1035">
        <v>6.8000000000000005E-2</v>
      </c>
      <c r="H18" s="1035">
        <v>4.2999999999999997E-2</v>
      </c>
      <c r="I18" s="1035">
        <v>0.107</v>
      </c>
    </row>
    <row r="19" spans="1:9">
      <c r="A19" s="55">
        <v>2011</v>
      </c>
      <c r="B19" s="1045">
        <v>1300</v>
      </c>
      <c r="C19" s="1037">
        <v>6.9000000000000006E-2</v>
      </c>
      <c r="D19" s="1037">
        <v>5.3999999999999999E-2</v>
      </c>
      <c r="E19" s="343">
        <v>8.6999999999999994E-2</v>
      </c>
      <c r="F19" s="374">
        <v>200</v>
      </c>
      <c r="G19" s="1037">
        <v>3.5999999999999997E-2</v>
      </c>
      <c r="H19" s="1037">
        <v>2.1000000000000001E-2</v>
      </c>
      <c r="I19" s="1037">
        <v>6.2E-2</v>
      </c>
    </row>
    <row r="20" spans="1:9">
      <c r="A20" s="50">
        <v>2012</v>
      </c>
      <c r="B20" s="1043">
        <v>1400</v>
      </c>
      <c r="C20" s="1035">
        <v>7.9000000000000001E-2</v>
      </c>
      <c r="D20" s="1035">
        <v>6.3E-2</v>
      </c>
      <c r="E20" s="341">
        <v>9.9000000000000005E-2</v>
      </c>
      <c r="F20" s="366">
        <v>400</v>
      </c>
      <c r="G20" s="1035">
        <v>7.0999999999999994E-2</v>
      </c>
      <c r="H20" s="1035">
        <v>4.5999999999999999E-2</v>
      </c>
      <c r="I20" s="1035">
        <v>0.11</v>
      </c>
    </row>
    <row r="21" spans="1:9">
      <c r="A21" s="55">
        <v>2013</v>
      </c>
      <c r="B21" s="1045">
        <v>1400</v>
      </c>
      <c r="C21" s="1037">
        <v>7.5999999999999998E-2</v>
      </c>
      <c r="D21" s="1037">
        <v>5.8999999999999997E-2</v>
      </c>
      <c r="E21" s="343">
        <v>9.6000000000000002E-2</v>
      </c>
      <c r="F21" s="374">
        <v>400</v>
      </c>
      <c r="G21" s="1037">
        <v>7.3999999999999996E-2</v>
      </c>
      <c r="H21" s="1037">
        <v>4.7E-2</v>
      </c>
      <c r="I21" s="1037">
        <v>0.112</v>
      </c>
    </row>
    <row r="22" spans="1:9">
      <c r="A22" s="50">
        <v>2014</v>
      </c>
      <c r="B22" s="1043">
        <v>1500</v>
      </c>
      <c r="C22" s="1035">
        <v>8.5000000000000006E-2</v>
      </c>
      <c r="D22" s="1035">
        <v>6.6000000000000003E-2</v>
      </c>
      <c r="E22" s="341">
        <v>0.108</v>
      </c>
      <c r="F22" s="366">
        <v>400</v>
      </c>
      <c r="G22" s="1035">
        <v>7.6999999999999999E-2</v>
      </c>
      <c r="H22" s="1035">
        <v>4.5999999999999999E-2</v>
      </c>
      <c r="I22" s="1035">
        <v>0.127</v>
      </c>
    </row>
    <row r="23" spans="1:9">
      <c r="A23" s="55">
        <v>2015</v>
      </c>
      <c r="B23" s="1045">
        <v>1500</v>
      </c>
      <c r="C23" s="1037">
        <v>8.6999999999999994E-2</v>
      </c>
      <c r="D23" s="1037">
        <v>6.8000000000000005E-2</v>
      </c>
      <c r="E23" s="343">
        <v>0.11</v>
      </c>
      <c r="F23" s="374">
        <v>300</v>
      </c>
      <c r="G23" s="1037">
        <v>7.1999999999999995E-2</v>
      </c>
      <c r="H23" s="1037">
        <v>4.2999999999999997E-2</v>
      </c>
      <c r="I23" s="1037">
        <v>0.11899999999999999</v>
      </c>
    </row>
    <row r="24" spans="1:9">
      <c r="A24" s="392">
        <v>2016</v>
      </c>
      <c r="B24" s="1043">
        <v>1400</v>
      </c>
      <c r="C24" s="1035">
        <v>7.8E-2</v>
      </c>
      <c r="D24" s="1035">
        <v>5.8000000000000003E-2</v>
      </c>
      <c r="E24" s="341">
        <v>0.105</v>
      </c>
      <c r="F24" s="366">
        <v>300</v>
      </c>
      <c r="G24" s="1035">
        <v>6.2E-2</v>
      </c>
      <c r="H24" s="1035">
        <v>3.5000000000000003E-2</v>
      </c>
      <c r="I24" s="1035">
        <v>0.108</v>
      </c>
    </row>
    <row r="25" spans="1:9">
      <c r="A25" s="1570">
        <v>2017</v>
      </c>
      <c r="B25" s="1547" t="s">
        <v>1312</v>
      </c>
      <c r="C25" s="1547" t="s">
        <v>1312</v>
      </c>
      <c r="D25" s="1547" t="s">
        <v>1312</v>
      </c>
      <c r="E25" s="1548" t="s">
        <v>1312</v>
      </c>
      <c r="F25" s="1547" t="s">
        <v>1312</v>
      </c>
      <c r="G25" s="1547" t="s">
        <v>1312</v>
      </c>
      <c r="H25" s="1547" t="s">
        <v>1312</v>
      </c>
      <c r="I25" s="1547" t="s">
        <v>1312</v>
      </c>
    </row>
    <row r="26" spans="1:9">
      <c r="A26" s="1569">
        <v>2018</v>
      </c>
      <c r="B26" s="1549" t="s">
        <v>1312</v>
      </c>
      <c r="C26" s="1549" t="s">
        <v>1312</v>
      </c>
      <c r="D26" s="1549" t="s">
        <v>1312</v>
      </c>
      <c r="E26" s="1550" t="s">
        <v>1312</v>
      </c>
      <c r="F26" s="1549" t="s">
        <v>1312</v>
      </c>
      <c r="G26" s="1549" t="s">
        <v>1312</v>
      </c>
      <c r="H26" s="1549" t="s">
        <v>1312</v>
      </c>
      <c r="I26" s="1549" t="s">
        <v>1312</v>
      </c>
    </row>
    <row r="27" spans="1:9">
      <c r="A27" s="1570">
        <v>2019</v>
      </c>
      <c r="B27" s="56">
        <v>1100</v>
      </c>
      <c r="C27" s="1517">
        <v>6.8000000000000005E-2</v>
      </c>
      <c r="D27" s="1517">
        <v>4.4999999999999998E-2</v>
      </c>
      <c r="E27" s="1551">
        <v>0.10199999999999999</v>
      </c>
      <c r="F27" s="74">
        <v>400</v>
      </c>
      <c r="G27" s="1517">
        <v>8.2000000000000003E-2</v>
      </c>
      <c r="H27" s="1517">
        <v>0.04</v>
      </c>
      <c r="I27" s="1517">
        <v>0.161</v>
      </c>
    </row>
    <row r="28" spans="1:9">
      <c r="A28" s="1060">
        <v>2020</v>
      </c>
      <c r="B28" s="51">
        <v>1000</v>
      </c>
      <c r="C28" s="1515">
        <v>6.6000000000000003E-2</v>
      </c>
      <c r="D28" s="1515">
        <v>0.05</v>
      </c>
      <c r="E28" s="1516">
        <v>8.5999999999999993E-2</v>
      </c>
      <c r="F28" s="458">
        <v>200</v>
      </c>
      <c r="G28" s="1515">
        <v>5.2999999999999999E-2</v>
      </c>
      <c r="H28" s="1515">
        <v>3.2000000000000001E-2</v>
      </c>
      <c r="I28" s="1515">
        <v>8.5000000000000006E-2</v>
      </c>
    </row>
    <row r="29" spans="1:9">
      <c r="A29" s="369">
        <v>2021</v>
      </c>
      <c r="B29" s="56">
        <v>1100</v>
      </c>
      <c r="C29" s="1517">
        <v>7.3999999999999996E-2</v>
      </c>
      <c r="D29" s="1517">
        <v>5.7000000000000002E-2</v>
      </c>
      <c r="E29" s="1518">
        <v>9.6000000000000002E-2</v>
      </c>
      <c r="F29" s="74">
        <v>200</v>
      </c>
      <c r="G29" s="1517">
        <v>5.6000000000000001E-2</v>
      </c>
      <c r="H29" s="1517">
        <v>3.2000000000000001E-2</v>
      </c>
      <c r="I29" s="1517">
        <v>9.7000000000000003E-2</v>
      </c>
    </row>
    <row r="30" spans="1:9">
      <c r="A30" s="2680" t="s">
        <v>1315</v>
      </c>
      <c r="B30" s="2681"/>
      <c r="C30" s="2681"/>
      <c r="D30" s="2681"/>
      <c r="E30" s="2681"/>
      <c r="F30" s="2681"/>
      <c r="G30" s="2681"/>
      <c r="H30" s="2681"/>
      <c r="I30" s="2682"/>
    </row>
    <row r="31" spans="1:9">
      <c r="A31" s="1124"/>
      <c r="B31" s="1124"/>
      <c r="C31" s="1124"/>
      <c r="D31" s="1124"/>
      <c r="E31" s="1124"/>
      <c r="F31" s="1124"/>
      <c r="G31" s="1124"/>
      <c r="H31" s="1124"/>
    </row>
    <row r="32" spans="1:9">
      <c r="A32" s="2515" t="s">
        <v>1340</v>
      </c>
      <c r="B32" s="2515"/>
      <c r="C32" s="2515"/>
      <c r="D32" s="2515"/>
      <c r="E32" s="2515"/>
      <c r="F32" s="2515"/>
      <c r="G32" s="2515"/>
      <c r="H32" s="2515"/>
      <c r="I32" s="2515"/>
    </row>
  </sheetData>
  <mergeCells count="8">
    <mergeCell ref="A30:I30"/>
    <mergeCell ref="A32:I32"/>
    <mergeCell ref="A1:I1"/>
    <mergeCell ref="A3:I3"/>
    <mergeCell ref="A5:A7"/>
    <mergeCell ref="B5:I5"/>
    <mergeCell ref="B6:E6"/>
    <mergeCell ref="F6:I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9444-4252-44A4-AD0E-08B8F36CD504}">
  <dimension ref="A1:N116"/>
  <sheetViews>
    <sheetView workbookViewId="0">
      <selection sqref="A1:XFD1048576"/>
    </sheetView>
  </sheetViews>
  <sheetFormatPr defaultColWidth="9" defaultRowHeight="13"/>
  <cols>
    <col min="1" max="1" width="11.75" style="316" customWidth="1"/>
    <col min="2" max="9" width="11.6640625" style="270" customWidth="1"/>
    <col min="10" max="13" width="9" style="270"/>
    <col min="14" max="14" width="13.75" style="270" customWidth="1"/>
    <col min="15" max="16384" width="9" style="270"/>
  </cols>
  <sheetData>
    <row r="1" spans="1:14" ht="25">
      <c r="A1" s="2774" t="s">
        <v>1397</v>
      </c>
      <c r="B1" s="2774"/>
      <c r="C1" s="2774"/>
      <c r="D1" s="2774"/>
      <c r="E1" s="2774"/>
      <c r="F1" s="2774"/>
      <c r="G1" s="2774"/>
      <c r="H1" s="2774"/>
      <c r="I1" s="2774"/>
      <c r="J1" s="1634"/>
      <c r="K1" s="995"/>
      <c r="L1" s="995"/>
      <c r="M1" s="995"/>
      <c r="N1" s="995"/>
    </row>
    <row r="2" spans="1:14" ht="14.25" customHeight="1" thickBot="1">
      <c r="A2" s="995"/>
      <c r="B2" s="995"/>
      <c r="C2" s="995"/>
      <c r="D2" s="995"/>
      <c r="E2" s="995"/>
      <c r="F2" s="995"/>
      <c r="G2" s="995"/>
      <c r="H2" s="995"/>
      <c r="I2" s="995"/>
      <c r="J2" s="995"/>
      <c r="K2" s="995"/>
      <c r="L2" s="995"/>
      <c r="M2" s="995"/>
      <c r="N2" s="995"/>
    </row>
    <row r="3" spans="1:14" ht="39" customHeight="1" thickTop="1" thickBot="1">
      <c r="A3" s="2730" t="s">
        <v>1398</v>
      </c>
      <c r="B3" s="2731"/>
      <c r="C3" s="2731"/>
      <c r="D3" s="2731"/>
      <c r="E3" s="2731"/>
      <c r="F3" s="2731"/>
      <c r="G3" s="2731"/>
      <c r="H3" s="2731"/>
      <c r="I3" s="2732"/>
      <c r="J3" s="995"/>
      <c r="K3" s="995"/>
      <c r="L3" s="995"/>
      <c r="M3" s="995"/>
      <c r="N3" s="995"/>
    </row>
    <row r="4" spans="1:14" ht="13.5" thickTop="1">
      <c r="A4" s="995"/>
      <c r="B4" s="995"/>
      <c r="C4" s="995"/>
      <c r="D4" s="995"/>
      <c r="E4" s="995"/>
      <c r="F4" s="995"/>
      <c r="G4" s="995"/>
      <c r="H4" s="995"/>
      <c r="I4" s="995"/>
      <c r="J4" s="995"/>
      <c r="K4" s="995"/>
      <c r="L4" s="995"/>
      <c r="M4" s="995"/>
      <c r="N4" s="995"/>
    </row>
    <row r="5" spans="1:14" ht="30">
      <c r="A5" s="2454" t="s">
        <v>338</v>
      </c>
      <c r="B5" s="2775" t="s">
        <v>1399</v>
      </c>
      <c r="C5" s="2776"/>
      <c r="D5" s="2776"/>
      <c r="E5" s="2776"/>
      <c r="F5" s="2776"/>
      <c r="G5" s="2776"/>
      <c r="H5" s="2776"/>
      <c r="I5" s="2777"/>
      <c r="J5" s="43"/>
      <c r="K5" s="995"/>
      <c r="L5" s="995"/>
      <c r="M5" s="995"/>
      <c r="N5" s="995"/>
    </row>
    <row r="6" spans="1:14" ht="18" customHeight="1">
      <c r="A6" s="2455"/>
      <c r="B6" s="2640" t="s">
        <v>173</v>
      </c>
      <c r="C6" s="2641"/>
      <c r="D6" s="2641"/>
      <c r="E6" s="2642"/>
      <c r="F6" s="2640" t="s">
        <v>85</v>
      </c>
      <c r="G6" s="2641"/>
      <c r="H6" s="2641"/>
      <c r="I6" s="2643"/>
      <c r="J6" s="54"/>
      <c r="K6" s="29"/>
      <c r="L6" s="995"/>
      <c r="M6" s="995"/>
      <c r="N6" s="995"/>
    </row>
    <row r="7" spans="1:14" ht="27.5">
      <c r="A7" s="2456"/>
      <c r="B7" s="1031" t="s">
        <v>112</v>
      </c>
      <c r="C7" s="1032" t="s">
        <v>86</v>
      </c>
      <c r="D7" s="1032" t="s">
        <v>662</v>
      </c>
      <c r="E7" s="1033" t="s">
        <v>663</v>
      </c>
      <c r="F7" s="1031" t="s">
        <v>112</v>
      </c>
      <c r="G7" s="1032" t="s">
        <v>86</v>
      </c>
      <c r="H7" s="1032" t="s">
        <v>662</v>
      </c>
      <c r="I7" s="1034" t="s">
        <v>663</v>
      </c>
      <c r="J7" s="54"/>
      <c r="K7" s="49"/>
      <c r="L7" s="995"/>
      <c r="M7" s="995"/>
      <c r="N7" s="995"/>
    </row>
    <row r="8" spans="1:14">
      <c r="A8" s="50">
        <v>2000</v>
      </c>
      <c r="B8" s="1043">
        <v>2100</v>
      </c>
      <c r="C8" s="1035">
        <v>0.126</v>
      </c>
      <c r="D8" s="1035">
        <v>0.111</v>
      </c>
      <c r="E8" s="341">
        <v>0.14199999999999999</v>
      </c>
      <c r="F8" s="366">
        <v>900</v>
      </c>
      <c r="G8" s="1035">
        <v>0.19900000000000001</v>
      </c>
      <c r="H8" s="1035">
        <v>0.17599999999999999</v>
      </c>
      <c r="I8" s="1035">
        <v>0.224</v>
      </c>
      <c r="J8" s="995"/>
      <c r="K8" s="995"/>
      <c r="L8" s="995"/>
      <c r="M8" s="995"/>
      <c r="N8" s="995"/>
    </row>
    <row r="9" spans="1:14">
      <c r="A9" s="55">
        <v>2001</v>
      </c>
      <c r="B9" s="1045">
        <v>2100</v>
      </c>
      <c r="C9" s="1037">
        <v>0.13200000000000001</v>
      </c>
      <c r="D9" s="1037">
        <v>0.11799999999999999</v>
      </c>
      <c r="E9" s="343">
        <v>0.14799999999999999</v>
      </c>
      <c r="F9" s="374">
        <v>800</v>
      </c>
      <c r="G9" s="1037">
        <v>0.19</v>
      </c>
      <c r="H9" s="1037">
        <v>0.16800000000000001</v>
      </c>
      <c r="I9" s="1037">
        <v>0.21299999999999999</v>
      </c>
      <c r="J9" s="995"/>
      <c r="K9" s="995"/>
      <c r="L9" s="995"/>
      <c r="M9" s="995"/>
      <c r="N9" s="995"/>
    </row>
    <row r="10" spans="1:14">
      <c r="A10" s="50">
        <v>2002</v>
      </c>
      <c r="B10" s="1043">
        <v>2100</v>
      </c>
      <c r="C10" s="1035">
        <v>0.13</v>
      </c>
      <c r="D10" s="1035">
        <v>0.112</v>
      </c>
      <c r="E10" s="341">
        <v>0.151</v>
      </c>
      <c r="F10" s="366">
        <v>900</v>
      </c>
      <c r="G10" s="1035">
        <v>0.19500000000000001</v>
      </c>
      <c r="H10" s="1035">
        <v>0.16900000000000001</v>
      </c>
      <c r="I10" s="1035">
        <v>0.223</v>
      </c>
      <c r="J10" s="995"/>
      <c r="K10" s="995"/>
      <c r="L10" s="995"/>
      <c r="M10" s="995"/>
      <c r="N10" s="995"/>
    </row>
    <row r="11" spans="1:14">
      <c r="A11" s="55">
        <v>2003</v>
      </c>
      <c r="B11" s="1045">
        <v>2700</v>
      </c>
      <c r="C11" s="1037">
        <v>0.156</v>
      </c>
      <c r="D11" s="1037">
        <v>0.13800000000000001</v>
      </c>
      <c r="E11" s="343">
        <v>0.17699999999999999</v>
      </c>
      <c r="F11" s="374">
        <v>1000</v>
      </c>
      <c r="G11" s="1037">
        <v>0.21299999999999999</v>
      </c>
      <c r="H11" s="1037">
        <v>0.187</v>
      </c>
      <c r="I11" s="1037">
        <v>0.24199999999999999</v>
      </c>
      <c r="J11" s="995"/>
      <c r="K11" s="995"/>
      <c r="L11" s="995"/>
      <c r="M11" s="995"/>
      <c r="N11" s="995"/>
    </row>
    <row r="12" spans="1:14">
      <c r="A12" s="50">
        <v>2004</v>
      </c>
      <c r="B12" s="1043">
        <v>2800</v>
      </c>
      <c r="C12" s="1035">
        <v>0.16500000000000001</v>
      </c>
      <c r="D12" s="1035">
        <v>0.14799999999999999</v>
      </c>
      <c r="E12" s="341">
        <v>0.184</v>
      </c>
      <c r="F12" s="366">
        <v>1200</v>
      </c>
      <c r="G12" s="1035">
        <v>0.253</v>
      </c>
      <c r="H12" s="1035">
        <v>0.214</v>
      </c>
      <c r="I12" s="1035">
        <v>0.29699999999999999</v>
      </c>
      <c r="J12" s="995"/>
      <c r="K12" s="995"/>
      <c r="L12" s="995"/>
      <c r="M12" s="995"/>
      <c r="N12" s="995"/>
    </row>
    <row r="13" spans="1:14">
      <c r="A13" s="55">
        <v>2005</v>
      </c>
      <c r="B13" s="1045">
        <v>2700</v>
      </c>
      <c r="C13" s="1037">
        <v>0.159</v>
      </c>
      <c r="D13" s="1037">
        <v>0.14099999999999999</v>
      </c>
      <c r="E13" s="343">
        <v>0.17899999999999999</v>
      </c>
      <c r="F13" s="374">
        <v>1100</v>
      </c>
      <c r="G13" s="1037">
        <v>0.23100000000000001</v>
      </c>
      <c r="H13" s="1037">
        <v>0.19</v>
      </c>
      <c r="I13" s="1037">
        <v>0.27700000000000002</v>
      </c>
      <c r="J13" s="995"/>
      <c r="K13" s="995"/>
      <c r="L13" s="995"/>
      <c r="M13" s="995"/>
      <c r="N13" s="995"/>
    </row>
    <row r="14" spans="1:14">
      <c r="A14" s="50">
        <v>2006</v>
      </c>
      <c r="B14" s="1043">
        <v>2600</v>
      </c>
      <c r="C14" s="1035">
        <v>0.14199999999999999</v>
      </c>
      <c r="D14" s="1035">
        <v>0.124</v>
      </c>
      <c r="E14" s="341">
        <v>0.161</v>
      </c>
      <c r="F14" s="366">
        <v>1000</v>
      </c>
      <c r="G14" s="1035">
        <v>0.20599999999999999</v>
      </c>
      <c r="H14" s="1035">
        <v>0.16700000000000001</v>
      </c>
      <c r="I14" s="1035">
        <v>0.252</v>
      </c>
      <c r="J14" s="995"/>
      <c r="K14" s="995"/>
      <c r="L14" s="995"/>
      <c r="M14" s="995"/>
      <c r="N14" s="995"/>
    </row>
    <row r="15" spans="1:14">
      <c r="A15" s="55">
        <v>2007</v>
      </c>
      <c r="B15" s="1045">
        <v>3000</v>
      </c>
      <c r="C15" s="1037">
        <v>0.16400000000000001</v>
      </c>
      <c r="D15" s="1037">
        <v>0.14599999999999999</v>
      </c>
      <c r="E15" s="343">
        <v>0.184</v>
      </c>
      <c r="F15" s="374">
        <v>1100</v>
      </c>
      <c r="G15" s="1037">
        <v>0.22800000000000001</v>
      </c>
      <c r="H15" s="1037">
        <v>0.188</v>
      </c>
      <c r="I15" s="1037">
        <v>0.27300000000000002</v>
      </c>
      <c r="J15" s="995"/>
      <c r="K15" s="995"/>
      <c r="L15" s="995"/>
      <c r="M15" s="995"/>
      <c r="N15" s="995"/>
    </row>
    <row r="16" spans="1:14">
      <c r="A16" s="50">
        <v>2008</v>
      </c>
      <c r="B16" s="1043">
        <v>3100</v>
      </c>
      <c r="C16" s="1035">
        <v>0.16700000000000001</v>
      </c>
      <c r="D16" s="1035">
        <v>0.14799999999999999</v>
      </c>
      <c r="E16" s="341">
        <v>0.187</v>
      </c>
      <c r="F16" s="366">
        <v>1300</v>
      </c>
      <c r="G16" s="1035">
        <v>0.251</v>
      </c>
      <c r="H16" s="1035">
        <v>0.21</v>
      </c>
      <c r="I16" s="1035">
        <v>0.29799999999999999</v>
      </c>
      <c r="J16" s="995"/>
      <c r="K16" s="995"/>
      <c r="L16" s="995"/>
      <c r="M16" s="995"/>
      <c r="N16" s="995"/>
    </row>
    <row r="17" spans="1:14">
      <c r="A17" s="55">
        <v>2009</v>
      </c>
      <c r="B17" s="1045">
        <v>3000</v>
      </c>
      <c r="C17" s="1037">
        <v>0.17299999999999999</v>
      </c>
      <c r="D17" s="1037">
        <v>0.14899999999999999</v>
      </c>
      <c r="E17" s="343">
        <v>0.2</v>
      </c>
      <c r="F17" s="374">
        <v>1500</v>
      </c>
      <c r="G17" s="1037">
        <v>0.26300000000000001</v>
      </c>
      <c r="H17" s="1037">
        <v>0.215</v>
      </c>
      <c r="I17" s="1037">
        <v>0.316</v>
      </c>
      <c r="J17" s="995"/>
      <c r="K17" s="995"/>
      <c r="L17" s="995"/>
      <c r="M17" s="995"/>
      <c r="N17" s="995"/>
    </row>
    <row r="18" spans="1:14">
      <c r="A18" s="50">
        <v>2010</v>
      </c>
      <c r="B18" s="1043">
        <v>2700</v>
      </c>
      <c r="C18" s="1035">
        <v>0.14899999999999999</v>
      </c>
      <c r="D18" s="1035">
        <v>0.127</v>
      </c>
      <c r="E18" s="341">
        <v>0.17399999999999999</v>
      </c>
      <c r="F18" s="366">
        <v>1000</v>
      </c>
      <c r="G18" s="1035">
        <v>0.193</v>
      </c>
      <c r="H18" s="1035">
        <v>0.152</v>
      </c>
      <c r="I18" s="1035">
        <v>0.24199999999999999</v>
      </c>
      <c r="J18" s="995"/>
      <c r="K18" s="995"/>
      <c r="L18" s="995"/>
      <c r="M18" s="995"/>
      <c r="N18" s="995"/>
    </row>
    <row r="19" spans="1:14">
      <c r="A19" s="55">
        <v>2011</v>
      </c>
      <c r="B19" s="1045">
        <v>2500</v>
      </c>
      <c r="C19" s="1037">
        <v>0.13900000000000001</v>
      </c>
      <c r="D19" s="1037">
        <v>0.11700000000000001</v>
      </c>
      <c r="E19" s="343">
        <v>0.16400000000000001</v>
      </c>
      <c r="F19" s="374">
        <v>1000</v>
      </c>
      <c r="G19" s="1037">
        <v>0.20399999999999999</v>
      </c>
      <c r="H19" s="1037">
        <v>0.16</v>
      </c>
      <c r="I19" s="1037">
        <v>0.25600000000000001</v>
      </c>
      <c r="J19" s="995"/>
      <c r="K19" s="995"/>
      <c r="L19" s="995"/>
      <c r="M19" s="995"/>
      <c r="N19" s="995"/>
    </row>
    <row r="20" spans="1:14">
      <c r="A20" s="50">
        <v>2012</v>
      </c>
      <c r="B20" s="1043">
        <v>3100</v>
      </c>
      <c r="C20" s="1035">
        <v>0.17199999999999999</v>
      </c>
      <c r="D20" s="1035">
        <v>0.14799999999999999</v>
      </c>
      <c r="E20" s="341">
        <v>0.19900000000000001</v>
      </c>
      <c r="F20" s="366">
        <v>1200</v>
      </c>
      <c r="G20" s="1035">
        <v>0.22700000000000001</v>
      </c>
      <c r="H20" s="1035">
        <v>0.18099999999999999</v>
      </c>
      <c r="I20" s="1035">
        <v>0.28100000000000003</v>
      </c>
      <c r="J20" s="995"/>
      <c r="K20" s="995"/>
      <c r="L20" s="995"/>
      <c r="M20" s="995"/>
      <c r="N20" s="995"/>
    </row>
    <row r="21" spans="1:14">
      <c r="A21" s="55">
        <v>2013</v>
      </c>
      <c r="B21" s="1045">
        <v>3300</v>
      </c>
      <c r="C21" s="1037">
        <v>0.183</v>
      </c>
      <c r="D21" s="1037">
        <v>0.157</v>
      </c>
      <c r="E21" s="343">
        <v>0.21299999999999999</v>
      </c>
      <c r="F21" s="374">
        <v>1500</v>
      </c>
      <c r="G21" s="1037">
        <v>0.28199999999999997</v>
      </c>
      <c r="H21" s="1037">
        <v>0.23</v>
      </c>
      <c r="I21" s="1037">
        <v>0.34100000000000003</v>
      </c>
      <c r="J21" s="995"/>
      <c r="K21" s="995"/>
      <c r="L21" s="995"/>
      <c r="M21" s="995"/>
      <c r="N21" s="995"/>
    </row>
    <row r="22" spans="1:14">
      <c r="A22" s="50">
        <v>2014</v>
      </c>
      <c r="B22" s="1043">
        <v>3200</v>
      </c>
      <c r="C22" s="1035">
        <v>0.18099999999999999</v>
      </c>
      <c r="D22" s="1035">
        <v>0.153</v>
      </c>
      <c r="E22" s="341">
        <v>0.21299999999999999</v>
      </c>
      <c r="F22" s="366">
        <v>1400</v>
      </c>
      <c r="G22" s="1035">
        <v>0.30599999999999999</v>
      </c>
      <c r="H22" s="1035">
        <v>0.24299999999999999</v>
      </c>
      <c r="I22" s="1035">
        <v>0.377</v>
      </c>
      <c r="J22" s="995"/>
      <c r="K22" s="995"/>
      <c r="L22" s="995"/>
      <c r="M22" s="995"/>
      <c r="N22" s="995"/>
    </row>
    <row r="23" spans="1:14">
      <c r="A23" s="55">
        <v>2015</v>
      </c>
      <c r="B23" s="1045">
        <v>3400</v>
      </c>
      <c r="C23" s="1037">
        <v>0.19400000000000001</v>
      </c>
      <c r="D23" s="1037">
        <v>0.16500000000000001</v>
      </c>
      <c r="E23" s="343">
        <v>0.22600000000000001</v>
      </c>
      <c r="F23" s="374">
        <v>1400</v>
      </c>
      <c r="G23" s="1037">
        <v>0.30499999999999999</v>
      </c>
      <c r="H23" s="1037">
        <v>0.24399999999999999</v>
      </c>
      <c r="I23" s="1037">
        <v>0.375</v>
      </c>
      <c r="J23" s="995"/>
      <c r="K23" s="995"/>
      <c r="L23" s="995"/>
      <c r="M23" s="995"/>
      <c r="N23" s="995"/>
    </row>
    <row r="24" spans="1:14">
      <c r="A24" s="392">
        <v>2016</v>
      </c>
      <c r="B24" s="1043">
        <v>3300</v>
      </c>
      <c r="C24" s="1035">
        <v>0.193</v>
      </c>
      <c r="D24" s="1035">
        <v>0.161</v>
      </c>
      <c r="E24" s="341">
        <v>0.23</v>
      </c>
      <c r="F24" s="366">
        <v>1400</v>
      </c>
      <c r="G24" s="1035">
        <v>0.27600000000000002</v>
      </c>
      <c r="H24" s="1035">
        <v>0.21199999999999999</v>
      </c>
      <c r="I24" s="1035">
        <v>0.35199999999999998</v>
      </c>
      <c r="J24" s="995"/>
      <c r="K24" s="995"/>
      <c r="L24" s="995"/>
      <c r="M24" s="995"/>
      <c r="N24" s="995"/>
    </row>
    <row r="25" spans="1:14">
      <c r="A25" s="1570">
        <v>2017</v>
      </c>
      <c r="B25" s="1547" t="s">
        <v>1312</v>
      </c>
      <c r="C25" s="1547" t="s">
        <v>1312</v>
      </c>
      <c r="D25" s="1547" t="s">
        <v>1312</v>
      </c>
      <c r="E25" s="1548" t="s">
        <v>1312</v>
      </c>
      <c r="F25" s="1547" t="s">
        <v>1312</v>
      </c>
      <c r="G25" s="1547" t="s">
        <v>1312</v>
      </c>
      <c r="H25" s="1547" t="s">
        <v>1312</v>
      </c>
      <c r="I25" s="1547" t="s">
        <v>1312</v>
      </c>
      <c r="J25" s="995"/>
      <c r="K25" s="995"/>
      <c r="L25" s="995"/>
      <c r="M25" s="995"/>
      <c r="N25" s="995"/>
    </row>
    <row r="26" spans="1:14">
      <c r="A26" s="1569">
        <v>2018</v>
      </c>
      <c r="B26" s="1549" t="s">
        <v>1312</v>
      </c>
      <c r="C26" s="1549" t="s">
        <v>1312</v>
      </c>
      <c r="D26" s="1549" t="s">
        <v>1312</v>
      </c>
      <c r="E26" s="1550" t="s">
        <v>1312</v>
      </c>
      <c r="F26" s="1549" t="s">
        <v>1312</v>
      </c>
      <c r="G26" s="1549" t="s">
        <v>1312</v>
      </c>
      <c r="H26" s="1549" t="s">
        <v>1312</v>
      </c>
      <c r="I26" s="1549" t="s">
        <v>1312</v>
      </c>
      <c r="J26" s="995"/>
      <c r="K26" s="995"/>
      <c r="L26" s="995"/>
      <c r="M26" s="995"/>
      <c r="N26" s="995"/>
    </row>
    <row r="27" spans="1:14">
      <c r="A27" s="1570">
        <v>2019</v>
      </c>
      <c r="B27" s="56">
        <v>3800</v>
      </c>
      <c r="C27" s="1517">
        <v>0.23400000000000001</v>
      </c>
      <c r="D27" s="1517">
        <v>0.189</v>
      </c>
      <c r="E27" s="1551">
        <v>0.28699999999999998</v>
      </c>
      <c r="F27" s="74">
        <v>1300</v>
      </c>
      <c r="G27" s="1517">
        <v>0.27700000000000002</v>
      </c>
      <c r="H27" s="1517">
        <v>0.2</v>
      </c>
      <c r="I27" s="1517">
        <v>0.36799999999999999</v>
      </c>
      <c r="J27" s="995"/>
      <c r="K27" s="995"/>
      <c r="L27" s="995"/>
      <c r="M27" s="995"/>
      <c r="N27" s="995"/>
    </row>
    <row r="28" spans="1:14">
      <c r="A28" s="1060">
        <v>2020</v>
      </c>
      <c r="B28" s="51">
        <v>3500</v>
      </c>
      <c r="C28" s="1515">
        <v>0.23699999999999999</v>
      </c>
      <c r="D28" s="1515">
        <v>0.20499999999999999</v>
      </c>
      <c r="E28" s="1516">
        <v>0.27200000000000002</v>
      </c>
      <c r="F28" s="458">
        <v>1400</v>
      </c>
      <c r="G28" s="1515">
        <v>0.39</v>
      </c>
      <c r="H28" s="1515">
        <v>0.32</v>
      </c>
      <c r="I28" s="1515">
        <v>0.46400000000000002</v>
      </c>
      <c r="J28" s="995"/>
      <c r="K28" s="995"/>
      <c r="L28" s="995"/>
      <c r="M28" s="995"/>
      <c r="N28" s="995"/>
    </row>
    <row r="29" spans="1:14">
      <c r="A29" s="369">
        <v>2021</v>
      </c>
      <c r="B29" s="56">
        <v>3100</v>
      </c>
      <c r="C29" s="1517">
        <v>0.21299999999999999</v>
      </c>
      <c r="D29" s="1517">
        <v>0.183</v>
      </c>
      <c r="E29" s="1518">
        <v>0.246</v>
      </c>
      <c r="F29" s="74">
        <v>1100</v>
      </c>
      <c r="G29" s="1517">
        <v>0.28499999999999998</v>
      </c>
      <c r="H29" s="1517">
        <v>0.22700000000000001</v>
      </c>
      <c r="I29" s="1517">
        <v>0.35299999999999998</v>
      </c>
      <c r="J29" s="995"/>
      <c r="K29" s="995"/>
      <c r="L29" s="995"/>
      <c r="M29" s="995"/>
      <c r="N29" s="995"/>
    </row>
    <row r="30" spans="1:14">
      <c r="A30" s="2680" t="s">
        <v>1315</v>
      </c>
      <c r="B30" s="2681"/>
      <c r="C30" s="2681"/>
      <c r="D30" s="2681"/>
      <c r="E30" s="2681"/>
      <c r="F30" s="2681"/>
      <c r="G30" s="2681"/>
      <c r="H30" s="2681"/>
      <c r="I30" s="2682"/>
      <c r="J30" s="995"/>
      <c r="K30" s="995"/>
      <c r="L30" s="995"/>
      <c r="M30" s="995"/>
      <c r="N30" s="995"/>
    </row>
    <row r="31" spans="1:14">
      <c r="A31" s="344"/>
      <c r="B31" s="344"/>
      <c r="C31" s="344"/>
      <c r="D31" s="344"/>
      <c r="E31" s="344"/>
      <c r="F31" s="344"/>
      <c r="G31" s="344"/>
      <c r="H31" s="344"/>
      <c r="I31" s="344"/>
      <c r="J31" s="995"/>
      <c r="K31" s="995"/>
      <c r="L31" s="995"/>
      <c r="M31" s="995"/>
      <c r="N31" s="995"/>
    </row>
    <row r="32" spans="1:14">
      <c r="A32" s="344"/>
      <c r="B32" s="344"/>
      <c r="C32" s="344"/>
      <c r="D32" s="344"/>
      <c r="E32" s="344"/>
      <c r="F32" s="344"/>
      <c r="G32" s="344"/>
      <c r="H32" s="344"/>
      <c r="I32" s="344"/>
      <c r="J32" s="995"/>
      <c r="K32" s="995"/>
      <c r="L32" s="995"/>
      <c r="M32" s="995"/>
      <c r="N32" s="995"/>
    </row>
    <row r="33" spans="1:14" ht="28.5" customHeight="1">
      <c r="A33" s="2454" t="s">
        <v>338</v>
      </c>
      <c r="B33" s="2775" t="s">
        <v>1400</v>
      </c>
      <c r="C33" s="2776"/>
      <c r="D33" s="2776"/>
      <c r="E33" s="2776"/>
      <c r="F33" s="2776"/>
      <c r="G33" s="2776"/>
      <c r="H33" s="2776"/>
      <c r="I33" s="2777"/>
      <c r="J33" s="995"/>
      <c r="K33" s="43"/>
      <c r="L33" s="995"/>
      <c r="M33" s="995"/>
      <c r="N33" s="995"/>
    </row>
    <row r="34" spans="1:14" ht="18" customHeight="1">
      <c r="A34" s="2455"/>
      <c r="B34" s="2640" t="s">
        <v>173</v>
      </c>
      <c r="C34" s="2641"/>
      <c r="D34" s="2641"/>
      <c r="E34" s="2642"/>
      <c r="F34" s="2640" t="s">
        <v>85</v>
      </c>
      <c r="G34" s="2641"/>
      <c r="H34" s="2641"/>
      <c r="I34" s="2643"/>
      <c r="J34" s="54"/>
      <c r="K34" s="29"/>
      <c r="L34" s="995"/>
      <c r="M34" s="995"/>
      <c r="N34" s="995"/>
    </row>
    <row r="35" spans="1:14" ht="27.5">
      <c r="A35" s="2456"/>
      <c r="B35" s="1031" t="s">
        <v>112</v>
      </c>
      <c r="C35" s="1032" t="s">
        <v>86</v>
      </c>
      <c r="D35" s="1032" t="s">
        <v>662</v>
      </c>
      <c r="E35" s="1033" t="s">
        <v>663</v>
      </c>
      <c r="F35" s="1031" t="s">
        <v>112</v>
      </c>
      <c r="G35" s="1032" t="s">
        <v>86</v>
      </c>
      <c r="H35" s="1032" t="s">
        <v>662</v>
      </c>
      <c r="I35" s="1034" t="s">
        <v>663</v>
      </c>
      <c r="J35" s="54"/>
      <c r="K35" s="49"/>
      <c r="L35" s="995"/>
      <c r="M35" s="995"/>
      <c r="N35" s="995"/>
    </row>
    <row r="36" spans="1:14">
      <c r="A36" s="50">
        <v>2000</v>
      </c>
      <c r="B36" s="1043">
        <v>3300</v>
      </c>
      <c r="C36" s="1035">
        <v>0.2</v>
      </c>
      <c r="D36" s="1035">
        <v>0.182</v>
      </c>
      <c r="E36" s="341">
        <v>0.219</v>
      </c>
      <c r="F36" s="366">
        <v>1100</v>
      </c>
      <c r="G36" s="1035">
        <v>0.23499999999999999</v>
      </c>
      <c r="H36" s="1035">
        <v>0.21099999999999999</v>
      </c>
      <c r="I36" s="1035">
        <v>0.26100000000000001</v>
      </c>
      <c r="J36" s="995"/>
      <c r="K36" s="995"/>
      <c r="L36" s="995"/>
      <c r="M36" s="995"/>
      <c r="N36" s="995"/>
    </row>
    <row r="37" spans="1:14">
      <c r="A37" s="55">
        <v>2001</v>
      </c>
      <c r="B37" s="1045">
        <v>3100</v>
      </c>
      <c r="C37" s="1037">
        <v>0.188</v>
      </c>
      <c r="D37" s="1037">
        <v>0.17</v>
      </c>
      <c r="E37" s="343">
        <v>0.20699999999999999</v>
      </c>
      <c r="F37" s="374">
        <v>1000</v>
      </c>
      <c r="G37" s="1037">
        <v>0.22700000000000001</v>
      </c>
      <c r="H37" s="1037">
        <v>0.20399999999999999</v>
      </c>
      <c r="I37" s="1037">
        <v>0.252</v>
      </c>
      <c r="J37" s="995"/>
      <c r="K37" s="995"/>
      <c r="L37" s="995"/>
      <c r="M37" s="995"/>
      <c r="N37" s="995"/>
    </row>
    <row r="38" spans="1:14">
      <c r="A38" s="50">
        <v>2002</v>
      </c>
      <c r="B38" s="1043">
        <v>3700</v>
      </c>
      <c r="C38" s="1035">
        <v>0.222</v>
      </c>
      <c r="D38" s="1035">
        <v>0.19900000000000001</v>
      </c>
      <c r="E38" s="341">
        <v>0.248</v>
      </c>
      <c r="F38" s="366">
        <v>1100</v>
      </c>
      <c r="G38" s="1035">
        <v>0.23899999999999999</v>
      </c>
      <c r="H38" s="1035">
        <v>0.21099999999999999</v>
      </c>
      <c r="I38" s="1035">
        <v>0.26900000000000002</v>
      </c>
      <c r="J38" s="995"/>
      <c r="K38" s="995"/>
      <c r="L38" s="995"/>
      <c r="M38" s="995"/>
      <c r="N38" s="995"/>
    </row>
    <row r="39" spans="1:14">
      <c r="A39" s="55">
        <v>2003</v>
      </c>
      <c r="B39" s="1045">
        <v>3800</v>
      </c>
      <c r="C39" s="1037">
        <v>0.216</v>
      </c>
      <c r="D39" s="1037">
        <v>0.19400000000000001</v>
      </c>
      <c r="E39" s="343">
        <v>0.24</v>
      </c>
      <c r="F39" s="374">
        <v>1200</v>
      </c>
      <c r="G39" s="1037">
        <v>0.26600000000000001</v>
      </c>
      <c r="H39" s="1037">
        <v>0.23699999999999999</v>
      </c>
      <c r="I39" s="1037">
        <v>0.29699999999999999</v>
      </c>
      <c r="J39" s="995"/>
      <c r="K39" s="995"/>
      <c r="L39" s="995"/>
      <c r="M39" s="995"/>
      <c r="N39" s="995"/>
    </row>
    <row r="40" spans="1:14">
      <c r="A40" s="50">
        <v>2004</v>
      </c>
      <c r="B40" s="1043">
        <v>3900</v>
      </c>
      <c r="C40" s="1035">
        <v>0.22800000000000001</v>
      </c>
      <c r="D40" s="1035">
        <v>0.20899999999999999</v>
      </c>
      <c r="E40" s="341">
        <v>0.248</v>
      </c>
      <c r="F40" s="366">
        <v>1100</v>
      </c>
      <c r="G40" s="1035">
        <v>0.23100000000000001</v>
      </c>
      <c r="H40" s="1035">
        <v>0.193</v>
      </c>
      <c r="I40" s="1035">
        <v>0.27400000000000002</v>
      </c>
      <c r="J40" s="995"/>
      <c r="K40" s="995"/>
      <c r="L40" s="995"/>
      <c r="M40" s="995"/>
      <c r="N40" s="995"/>
    </row>
    <row r="41" spans="1:14">
      <c r="A41" s="55">
        <v>2005</v>
      </c>
      <c r="B41" s="1045">
        <v>3500</v>
      </c>
      <c r="C41" s="1037">
        <v>0.20599999999999999</v>
      </c>
      <c r="D41" s="1037">
        <v>0.186</v>
      </c>
      <c r="E41" s="343">
        <v>0.22800000000000001</v>
      </c>
      <c r="F41" s="374">
        <v>1300</v>
      </c>
      <c r="G41" s="1037">
        <v>0.28100000000000003</v>
      </c>
      <c r="H41" s="1037">
        <v>0.23699999999999999</v>
      </c>
      <c r="I41" s="1037">
        <v>0.33</v>
      </c>
      <c r="J41" s="995"/>
      <c r="K41" s="995"/>
      <c r="L41" s="995"/>
      <c r="M41" s="995"/>
      <c r="N41" s="995"/>
    </row>
    <row r="42" spans="1:14">
      <c r="A42" s="50">
        <v>2006</v>
      </c>
      <c r="B42" s="1043">
        <v>3900</v>
      </c>
      <c r="C42" s="1035">
        <v>0.217</v>
      </c>
      <c r="D42" s="1035">
        <v>0.19600000000000001</v>
      </c>
      <c r="E42" s="341">
        <v>0.23899999999999999</v>
      </c>
      <c r="F42" s="366">
        <v>1200</v>
      </c>
      <c r="G42" s="1035">
        <v>0.245</v>
      </c>
      <c r="H42" s="1035">
        <v>0.20300000000000001</v>
      </c>
      <c r="I42" s="1035">
        <v>0.29399999999999998</v>
      </c>
      <c r="J42" s="995"/>
      <c r="K42" s="995"/>
      <c r="L42" s="995"/>
      <c r="M42" s="995"/>
      <c r="N42" s="995"/>
    </row>
    <row r="43" spans="1:14">
      <c r="A43" s="55">
        <v>2007</v>
      </c>
      <c r="B43" s="1045">
        <v>4000</v>
      </c>
      <c r="C43" s="1037">
        <v>0.224</v>
      </c>
      <c r="D43" s="1037">
        <v>0.20399999999999999</v>
      </c>
      <c r="E43" s="343">
        <v>0.246</v>
      </c>
      <c r="F43" s="374">
        <v>1100</v>
      </c>
      <c r="G43" s="1037">
        <v>0.221</v>
      </c>
      <c r="H43" s="1037">
        <v>0.182</v>
      </c>
      <c r="I43" s="1037">
        <v>0.26700000000000002</v>
      </c>
      <c r="J43" s="995"/>
      <c r="K43" s="995"/>
      <c r="L43" s="995"/>
      <c r="M43" s="995"/>
      <c r="N43" s="995"/>
    </row>
    <row r="44" spans="1:14">
      <c r="A44" s="50">
        <v>2008</v>
      </c>
      <c r="B44" s="1043">
        <v>4100</v>
      </c>
      <c r="C44" s="1035">
        <v>0.221</v>
      </c>
      <c r="D44" s="1035">
        <v>0.20100000000000001</v>
      </c>
      <c r="E44" s="341">
        <v>0.24299999999999999</v>
      </c>
      <c r="F44" s="366">
        <v>1400</v>
      </c>
      <c r="G44" s="1035">
        <v>0.26600000000000001</v>
      </c>
      <c r="H44" s="1035">
        <v>0.224</v>
      </c>
      <c r="I44" s="1035">
        <v>0.314</v>
      </c>
      <c r="J44" s="995"/>
      <c r="K44" s="995"/>
      <c r="L44" s="995"/>
      <c r="M44" s="995"/>
      <c r="N44" s="995"/>
    </row>
    <row r="45" spans="1:14">
      <c r="A45" s="55">
        <v>2009</v>
      </c>
      <c r="B45" s="1045">
        <v>3900</v>
      </c>
      <c r="C45" s="1037">
        <v>0.222</v>
      </c>
      <c r="D45" s="1037">
        <v>0.19600000000000001</v>
      </c>
      <c r="E45" s="343">
        <v>0.251</v>
      </c>
      <c r="F45" s="374">
        <v>1400</v>
      </c>
      <c r="G45" s="1037">
        <v>0.24</v>
      </c>
      <c r="H45" s="1037">
        <v>0.19400000000000001</v>
      </c>
      <c r="I45" s="1037">
        <v>0.29299999999999998</v>
      </c>
      <c r="J45" s="995"/>
      <c r="K45" s="995"/>
      <c r="L45" s="995"/>
      <c r="M45" s="995"/>
      <c r="N45" s="995"/>
    </row>
    <row r="46" spans="1:14">
      <c r="A46" s="50">
        <v>2010</v>
      </c>
      <c r="B46" s="1043">
        <v>4400</v>
      </c>
      <c r="C46" s="1035">
        <v>0.24199999999999999</v>
      </c>
      <c r="D46" s="1035">
        <v>0.215</v>
      </c>
      <c r="E46" s="341">
        <v>0.27200000000000002</v>
      </c>
      <c r="F46" s="366">
        <v>1400</v>
      </c>
      <c r="G46" s="1035">
        <v>0.26200000000000001</v>
      </c>
      <c r="H46" s="1035">
        <v>0.21299999999999999</v>
      </c>
      <c r="I46" s="1035">
        <v>0.318</v>
      </c>
      <c r="J46" s="995"/>
      <c r="K46" s="995"/>
      <c r="L46" s="995"/>
      <c r="M46" s="995"/>
      <c r="N46" s="995"/>
    </row>
    <row r="47" spans="1:14">
      <c r="A47" s="55">
        <v>2011</v>
      </c>
      <c r="B47" s="1045">
        <v>4800</v>
      </c>
      <c r="C47" s="1037">
        <v>0.27</v>
      </c>
      <c r="D47" s="1037">
        <v>0.24</v>
      </c>
      <c r="E47" s="343">
        <v>0.30199999999999999</v>
      </c>
      <c r="F47" s="374">
        <v>1200</v>
      </c>
      <c r="G47" s="1037">
        <v>0.23799999999999999</v>
      </c>
      <c r="H47" s="1037">
        <v>0.19</v>
      </c>
      <c r="I47" s="1037">
        <v>0.29299999999999998</v>
      </c>
      <c r="J47" s="995"/>
      <c r="K47" s="995"/>
      <c r="L47" s="995"/>
      <c r="M47" s="995"/>
      <c r="N47" s="995"/>
    </row>
    <row r="48" spans="1:14">
      <c r="A48" s="50">
        <v>2012</v>
      </c>
      <c r="B48" s="1043">
        <v>3500</v>
      </c>
      <c r="C48" s="1035">
        <v>0.19400000000000001</v>
      </c>
      <c r="D48" s="1035">
        <v>0.16900000000000001</v>
      </c>
      <c r="E48" s="341">
        <v>0.222</v>
      </c>
      <c r="F48" s="366">
        <v>1200</v>
      </c>
      <c r="G48" s="1035">
        <v>0.23100000000000001</v>
      </c>
      <c r="H48" s="1035">
        <v>0.183</v>
      </c>
      <c r="I48" s="1035">
        <v>0.28699999999999998</v>
      </c>
      <c r="J48" s="995"/>
      <c r="K48" s="995"/>
      <c r="L48" s="995"/>
      <c r="M48" s="995"/>
      <c r="N48" s="995"/>
    </row>
    <row r="49" spans="1:14">
      <c r="A49" s="55">
        <v>2013</v>
      </c>
      <c r="B49" s="1045">
        <v>4000</v>
      </c>
      <c r="C49" s="1037">
        <v>0.223</v>
      </c>
      <c r="D49" s="1037">
        <v>0.19400000000000001</v>
      </c>
      <c r="E49" s="343">
        <v>0.255</v>
      </c>
      <c r="F49" s="374">
        <v>1300</v>
      </c>
      <c r="G49" s="1037">
        <v>0.24399999999999999</v>
      </c>
      <c r="H49" s="1037">
        <v>0.19400000000000001</v>
      </c>
      <c r="I49" s="1037">
        <v>0.30199999999999999</v>
      </c>
      <c r="J49" s="995"/>
      <c r="K49" s="995"/>
      <c r="L49" s="995"/>
      <c r="M49" s="995"/>
      <c r="N49" s="995"/>
    </row>
    <row r="50" spans="1:14">
      <c r="A50" s="50">
        <v>2014</v>
      </c>
      <c r="B50" s="1043">
        <v>3700</v>
      </c>
      <c r="C50" s="1035">
        <v>0.21299999999999999</v>
      </c>
      <c r="D50" s="1035">
        <v>0.183</v>
      </c>
      <c r="E50" s="341">
        <v>0.247</v>
      </c>
      <c r="F50" s="366">
        <v>1200</v>
      </c>
      <c r="G50" s="1035">
        <v>0.26500000000000001</v>
      </c>
      <c r="H50" s="1035">
        <v>0.20599999999999999</v>
      </c>
      <c r="I50" s="1035">
        <v>0.33300000000000002</v>
      </c>
      <c r="J50" s="995"/>
      <c r="K50" s="995"/>
      <c r="L50" s="995"/>
      <c r="M50" s="995"/>
      <c r="N50" s="995"/>
    </row>
    <row r="51" spans="1:14">
      <c r="A51" s="55">
        <v>2015</v>
      </c>
      <c r="B51" s="1045">
        <v>4100</v>
      </c>
      <c r="C51" s="1037">
        <v>0.23799999999999999</v>
      </c>
      <c r="D51" s="1037">
        <v>0.20699999999999999</v>
      </c>
      <c r="E51" s="343">
        <v>0.27200000000000002</v>
      </c>
      <c r="F51" s="374">
        <v>1200</v>
      </c>
      <c r="G51" s="1037">
        <v>0.26700000000000002</v>
      </c>
      <c r="H51" s="1037">
        <v>0.20799999999999999</v>
      </c>
      <c r="I51" s="1037">
        <v>0.33400000000000002</v>
      </c>
      <c r="J51" s="995"/>
      <c r="K51" s="995"/>
      <c r="L51" s="995"/>
      <c r="M51" s="995"/>
      <c r="N51" s="995"/>
    </row>
    <row r="52" spans="1:14">
      <c r="A52" s="392">
        <v>2016</v>
      </c>
      <c r="B52" s="1043">
        <v>4000</v>
      </c>
      <c r="C52" s="1035">
        <v>0.23499999999999999</v>
      </c>
      <c r="D52" s="1035">
        <v>0.2</v>
      </c>
      <c r="E52" s="341">
        <v>0.27400000000000002</v>
      </c>
      <c r="F52" s="366">
        <v>1400</v>
      </c>
      <c r="G52" s="1035">
        <v>0.27300000000000002</v>
      </c>
      <c r="H52" s="1035">
        <v>0.21</v>
      </c>
      <c r="I52" s="1035">
        <v>0.34699999999999998</v>
      </c>
      <c r="J52" s="995"/>
      <c r="K52" s="995"/>
      <c r="L52" s="995"/>
      <c r="M52" s="995"/>
      <c r="N52" s="995"/>
    </row>
    <row r="53" spans="1:14">
      <c r="A53" s="1570">
        <v>2017</v>
      </c>
      <c r="B53" s="1547" t="s">
        <v>1312</v>
      </c>
      <c r="C53" s="1547" t="s">
        <v>1312</v>
      </c>
      <c r="D53" s="1547" t="s">
        <v>1312</v>
      </c>
      <c r="E53" s="1548" t="s">
        <v>1312</v>
      </c>
      <c r="F53" s="1547" t="s">
        <v>1312</v>
      </c>
      <c r="G53" s="1547" t="s">
        <v>1312</v>
      </c>
      <c r="H53" s="1547" t="s">
        <v>1312</v>
      </c>
      <c r="I53" s="1547" t="s">
        <v>1312</v>
      </c>
      <c r="J53" s="995"/>
      <c r="K53" s="995"/>
      <c r="L53" s="995"/>
      <c r="M53" s="995"/>
      <c r="N53" s="995"/>
    </row>
    <row r="54" spans="1:14">
      <c r="A54" s="1569">
        <v>2018</v>
      </c>
      <c r="B54" s="1549" t="s">
        <v>1312</v>
      </c>
      <c r="C54" s="1549" t="s">
        <v>1312</v>
      </c>
      <c r="D54" s="1549" t="s">
        <v>1312</v>
      </c>
      <c r="E54" s="1550" t="s">
        <v>1312</v>
      </c>
      <c r="F54" s="1549" t="s">
        <v>1312</v>
      </c>
      <c r="G54" s="1549" t="s">
        <v>1312</v>
      </c>
      <c r="H54" s="1549" t="s">
        <v>1312</v>
      </c>
      <c r="I54" s="1549" t="s">
        <v>1312</v>
      </c>
      <c r="J54" s="995"/>
      <c r="K54" s="995"/>
      <c r="L54" s="995"/>
      <c r="M54" s="995"/>
      <c r="N54" s="995"/>
    </row>
    <row r="55" spans="1:14">
      <c r="A55" s="1570">
        <v>2019</v>
      </c>
      <c r="B55" s="56">
        <v>4200</v>
      </c>
      <c r="C55" s="1517">
        <v>0.25800000000000001</v>
      </c>
      <c r="D55" s="1517">
        <v>0.21199999999999999</v>
      </c>
      <c r="E55" s="1551">
        <v>0.311</v>
      </c>
      <c r="F55" s="74">
        <v>1400</v>
      </c>
      <c r="G55" s="1517">
        <v>0.29899999999999999</v>
      </c>
      <c r="H55" s="1517">
        <v>0.21099999999999999</v>
      </c>
      <c r="I55" s="1517">
        <v>0.40400000000000003</v>
      </c>
      <c r="J55" s="995"/>
      <c r="K55" s="995"/>
      <c r="L55" s="995"/>
      <c r="M55" s="995"/>
      <c r="N55" s="995"/>
    </row>
    <row r="56" spans="1:14">
      <c r="A56" s="1060">
        <v>2020</v>
      </c>
      <c r="B56" s="51">
        <v>4000</v>
      </c>
      <c r="C56" s="1515">
        <v>0.27100000000000002</v>
      </c>
      <c r="D56" s="1515">
        <v>0.23699999999999999</v>
      </c>
      <c r="E56" s="1516">
        <v>0.308</v>
      </c>
      <c r="F56" s="458">
        <v>900</v>
      </c>
      <c r="G56" s="1515">
        <v>0.24199999999999999</v>
      </c>
      <c r="H56" s="1515">
        <v>0.184</v>
      </c>
      <c r="I56" s="1515">
        <v>0.311</v>
      </c>
      <c r="J56" s="995"/>
      <c r="K56" s="995"/>
      <c r="L56" s="995"/>
      <c r="M56" s="995"/>
      <c r="N56" s="995"/>
    </row>
    <row r="57" spans="1:14">
      <c r="A57" s="369">
        <v>2021</v>
      </c>
      <c r="B57" s="56">
        <v>4000</v>
      </c>
      <c r="C57" s="1517">
        <v>0.27400000000000002</v>
      </c>
      <c r="D57" s="1517">
        <v>0.24099999999999999</v>
      </c>
      <c r="E57" s="1518">
        <v>0.31</v>
      </c>
      <c r="F57" s="74">
        <v>1200</v>
      </c>
      <c r="G57" s="1517">
        <v>0.308</v>
      </c>
      <c r="H57" s="1517">
        <v>0.247</v>
      </c>
      <c r="I57" s="1517">
        <v>0.378</v>
      </c>
      <c r="J57" s="995"/>
      <c r="K57" s="995"/>
      <c r="L57" s="995"/>
      <c r="M57" s="995"/>
      <c r="N57" s="995"/>
    </row>
    <row r="58" spans="1:14">
      <c r="A58" s="2680" t="s">
        <v>1315</v>
      </c>
      <c r="B58" s="2681"/>
      <c r="C58" s="2681"/>
      <c r="D58" s="2681"/>
      <c r="E58" s="2681"/>
      <c r="F58" s="2681"/>
      <c r="G58" s="2681"/>
      <c r="H58" s="2681"/>
      <c r="I58" s="2682"/>
      <c r="J58" s="995"/>
      <c r="K58" s="995"/>
      <c r="L58" s="995"/>
      <c r="M58" s="995"/>
      <c r="N58" s="995"/>
    </row>
    <row r="59" spans="1:14">
      <c r="A59" s="344"/>
      <c r="B59" s="344"/>
      <c r="C59" s="344"/>
      <c r="D59" s="344"/>
      <c r="E59" s="344"/>
      <c r="F59" s="344"/>
      <c r="G59" s="344"/>
      <c r="H59" s="344"/>
      <c r="I59" s="344"/>
      <c r="J59" s="995"/>
      <c r="K59" s="995"/>
      <c r="L59" s="995"/>
      <c r="M59" s="995"/>
      <c r="N59" s="995"/>
    </row>
    <row r="60" spans="1:14">
      <c r="A60" s="344"/>
      <c r="B60" s="344"/>
      <c r="C60" s="344"/>
      <c r="D60" s="344"/>
      <c r="E60" s="344"/>
      <c r="F60" s="344"/>
      <c r="G60" s="344"/>
      <c r="H60" s="344"/>
      <c r="I60" s="344"/>
      <c r="J60" s="995"/>
      <c r="K60" s="995"/>
      <c r="L60" s="995"/>
      <c r="M60" s="995"/>
      <c r="N60" s="995"/>
    </row>
    <row r="61" spans="1:14" ht="30.5" customHeight="1">
      <c r="A61" s="2454" t="s">
        <v>338</v>
      </c>
      <c r="B61" s="2775" t="s">
        <v>1401</v>
      </c>
      <c r="C61" s="2776"/>
      <c r="D61" s="2776"/>
      <c r="E61" s="2776"/>
      <c r="F61" s="2776"/>
      <c r="G61" s="2776"/>
      <c r="H61" s="2776"/>
      <c r="I61" s="2777"/>
      <c r="J61" s="995"/>
      <c r="K61" s="43"/>
      <c r="L61" s="995"/>
      <c r="M61" s="995"/>
      <c r="N61" s="995"/>
    </row>
    <row r="62" spans="1:14" ht="18" customHeight="1">
      <c r="A62" s="2455"/>
      <c r="B62" s="2640" t="s">
        <v>173</v>
      </c>
      <c r="C62" s="2641"/>
      <c r="D62" s="2641"/>
      <c r="E62" s="2642"/>
      <c r="F62" s="2640" t="s">
        <v>85</v>
      </c>
      <c r="G62" s="2641"/>
      <c r="H62" s="2641"/>
      <c r="I62" s="2643"/>
      <c r="J62" s="54"/>
      <c r="K62" s="29"/>
      <c r="L62" s="995"/>
      <c r="M62" s="995"/>
      <c r="N62" s="995"/>
    </row>
    <row r="63" spans="1:14" ht="27.5">
      <c r="A63" s="2456"/>
      <c r="B63" s="1031" t="s">
        <v>112</v>
      </c>
      <c r="C63" s="1032" t="s">
        <v>86</v>
      </c>
      <c r="D63" s="1032" t="s">
        <v>662</v>
      </c>
      <c r="E63" s="1033" t="s">
        <v>663</v>
      </c>
      <c r="F63" s="1031" t="s">
        <v>112</v>
      </c>
      <c r="G63" s="1032" t="s">
        <v>86</v>
      </c>
      <c r="H63" s="1032" t="s">
        <v>662</v>
      </c>
      <c r="I63" s="1034" t="s">
        <v>663</v>
      </c>
      <c r="J63" s="54"/>
      <c r="K63" s="49"/>
      <c r="L63" s="995"/>
      <c r="M63" s="995"/>
      <c r="N63" s="995"/>
    </row>
    <row r="64" spans="1:14">
      <c r="A64" s="50">
        <v>2000</v>
      </c>
      <c r="B64" s="1043">
        <v>9700</v>
      </c>
      <c r="C64" s="1035">
        <v>0.59099999999999997</v>
      </c>
      <c r="D64" s="1035">
        <v>0.56699999999999995</v>
      </c>
      <c r="E64" s="341">
        <v>0.61399999999999999</v>
      </c>
      <c r="F64" s="366">
        <v>2300</v>
      </c>
      <c r="G64" s="1035">
        <v>0.51200000000000001</v>
      </c>
      <c r="H64" s="1035">
        <v>0.48299999999999998</v>
      </c>
      <c r="I64" s="1035">
        <v>0.54100000000000004</v>
      </c>
      <c r="J64" s="995"/>
      <c r="K64" s="995"/>
      <c r="L64" s="995"/>
      <c r="M64" s="995"/>
      <c r="N64" s="995"/>
    </row>
    <row r="65" spans="1:14">
      <c r="A65" s="55">
        <v>2001</v>
      </c>
      <c r="B65" s="1045">
        <v>9900</v>
      </c>
      <c r="C65" s="1037">
        <v>0.60799999999999998</v>
      </c>
      <c r="D65" s="1037">
        <v>0.58399999999999996</v>
      </c>
      <c r="E65" s="343">
        <v>0.63100000000000001</v>
      </c>
      <c r="F65" s="374">
        <v>2400</v>
      </c>
      <c r="G65" s="1037">
        <v>0.53600000000000003</v>
      </c>
      <c r="H65" s="1037">
        <v>0.50700000000000001</v>
      </c>
      <c r="I65" s="1037">
        <v>0.56399999999999995</v>
      </c>
      <c r="J65" s="995"/>
      <c r="K65" s="995"/>
      <c r="L65" s="995"/>
      <c r="M65" s="995"/>
      <c r="N65" s="995"/>
    </row>
    <row r="66" spans="1:14">
      <c r="A66" s="50">
        <v>2002</v>
      </c>
      <c r="B66" s="1043">
        <v>9800</v>
      </c>
      <c r="C66" s="1035">
        <v>0.59599999999999997</v>
      </c>
      <c r="D66" s="1035">
        <v>0.56699999999999995</v>
      </c>
      <c r="E66" s="341">
        <v>0.625</v>
      </c>
      <c r="F66" s="366">
        <v>2300</v>
      </c>
      <c r="G66" s="1035">
        <v>0.51900000000000002</v>
      </c>
      <c r="H66" s="1035">
        <v>0.48499999999999999</v>
      </c>
      <c r="I66" s="1035">
        <v>0.55300000000000005</v>
      </c>
      <c r="J66" s="995"/>
      <c r="K66" s="995"/>
      <c r="L66" s="995"/>
      <c r="M66" s="995"/>
      <c r="N66" s="995"/>
    </row>
    <row r="67" spans="1:14">
      <c r="A67" s="55">
        <v>2003</v>
      </c>
      <c r="B67" s="1045">
        <v>9700</v>
      </c>
      <c r="C67" s="1037">
        <v>0.56100000000000005</v>
      </c>
      <c r="D67" s="1037">
        <v>0.53300000000000003</v>
      </c>
      <c r="E67" s="343">
        <v>0.58899999999999997</v>
      </c>
      <c r="F67" s="374">
        <v>2300</v>
      </c>
      <c r="G67" s="1037">
        <v>0.48599999999999999</v>
      </c>
      <c r="H67" s="1037">
        <v>0.45300000000000001</v>
      </c>
      <c r="I67" s="1037">
        <v>0.52</v>
      </c>
      <c r="J67" s="995"/>
      <c r="K67" s="995"/>
      <c r="L67" s="995"/>
      <c r="M67" s="995"/>
      <c r="N67" s="995"/>
    </row>
    <row r="68" spans="1:14">
      <c r="A68" s="50">
        <v>2004</v>
      </c>
      <c r="B68" s="1043">
        <v>9200</v>
      </c>
      <c r="C68" s="1035">
        <v>0.54</v>
      </c>
      <c r="D68" s="1035">
        <v>0.51600000000000001</v>
      </c>
      <c r="E68" s="341">
        <v>0.56299999999999994</v>
      </c>
      <c r="F68" s="366">
        <v>2200</v>
      </c>
      <c r="G68" s="1035">
        <v>0.46200000000000002</v>
      </c>
      <c r="H68" s="1035">
        <v>0.41399999999999998</v>
      </c>
      <c r="I68" s="1035">
        <v>0.51</v>
      </c>
      <c r="J68" s="995"/>
      <c r="K68" s="995"/>
      <c r="L68" s="995"/>
      <c r="M68" s="995"/>
      <c r="N68" s="995"/>
    </row>
    <row r="69" spans="1:14">
      <c r="A69" s="55">
        <v>2005</v>
      </c>
      <c r="B69" s="1045">
        <v>9600</v>
      </c>
      <c r="C69" s="1037">
        <v>0.57099999999999995</v>
      </c>
      <c r="D69" s="1037">
        <v>0.54600000000000004</v>
      </c>
      <c r="E69" s="343">
        <v>0.59599999999999997</v>
      </c>
      <c r="F69" s="374">
        <v>2100</v>
      </c>
      <c r="G69" s="1037">
        <v>0.437</v>
      </c>
      <c r="H69" s="1037">
        <v>0.38600000000000001</v>
      </c>
      <c r="I69" s="1037">
        <v>0.48799999999999999</v>
      </c>
      <c r="J69" s="995"/>
      <c r="K69" s="995"/>
      <c r="L69" s="995"/>
      <c r="M69" s="995"/>
      <c r="N69" s="995"/>
    </row>
    <row r="70" spans="1:14">
      <c r="A70" s="50">
        <v>2006</v>
      </c>
      <c r="B70" s="1043">
        <v>10500</v>
      </c>
      <c r="C70" s="1035">
        <v>0.58299999999999996</v>
      </c>
      <c r="D70" s="1035">
        <v>0.55700000000000005</v>
      </c>
      <c r="E70" s="341">
        <v>0.60799999999999998</v>
      </c>
      <c r="F70" s="366">
        <v>2500</v>
      </c>
      <c r="G70" s="1035">
        <v>0.504</v>
      </c>
      <c r="H70" s="1035">
        <v>0.45100000000000001</v>
      </c>
      <c r="I70" s="1035">
        <v>0.55600000000000005</v>
      </c>
      <c r="J70" s="995"/>
      <c r="K70" s="995"/>
      <c r="L70" s="995"/>
      <c r="M70" s="995"/>
      <c r="N70" s="995"/>
    </row>
    <row r="71" spans="1:14">
      <c r="A71" s="55">
        <v>2007</v>
      </c>
      <c r="B71" s="1045">
        <v>10000</v>
      </c>
      <c r="C71" s="1037">
        <v>0.55300000000000005</v>
      </c>
      <c r="D71" s="1037">
        <v>0.52800000000000002</v>
      </c>
      <c r="E71" s="343">
        <v>0.57799999999999996</v>
      </c>
      <c r="F71" s="374">
        <v>2600</v>
      </c>
      <c r="G71" s="1037">
        <v>0.51</v>
      </c>
      <c r="H71" s="1037">
        <v>0.45900000000000002</v>
      </c>
      <c r="I71" s="1037">
        <v>0.56100000000000005</v>
      </c>
      <c r="J71" s="995"/>
      <c r="K71" s="995"/>
      <c r="L71" s="995"/>
      <c r="M71" s="995"/>
      <c r="N71" s="995"/>
    </row>
    <row r="72" spans="1:14">
      <c r="A72" s="50">
        <v>2008</v>
      </c>
      <c r="B72" s="1043">
        <v>10200</v>
      </c>
      <c r="C72" s="1035">
        <v>0.55500000000000005</v>
      </c>
      <c r="D72" s="1035">
        <v>0.53</v>
      </c>
      <c r="E72" s="341">
        <v>0.57999999999999996</v>
      </c>
      <c r="F72" s="366">
        <v>2300</v>
      </c>
      <c r="G72" s="1035">
        <v>0.44</v>
      </c>
      <c r="H72" s="1035">
        <v>0.39</v>
      </c>
      <c r="I72" s="1035">
        <v>0.49</v>
      </c>
      <c r="J72" s="995"/>
      <c r="K72" s="995"/>
      <c r="L72" s="995"/>
      <c r="M72" s="995"/>
      <c r="N72" s="995"/>
    </row>
    <row r="73" spans="1:14">
      <c r="A73" s="55">
        <v>2009</v>
      </c>
      <c r="B73" s="1045">
        <v>9800</v>
      </c>
      <c r="C73" s="1037">
        <v>0.56100000000000005</v>
      </c>
      <c r="D73" s="1037">
        <v>0.52800000000000002</v>
      </c>
      <c r="E73" s="343">
        <v>0.59299999999999997</v>
      </c>
      <c r="F73" s="374">
        <v>2700</v>
      </c>
      <c r="G73" s="1037">
        <v>0.46700000000000003</v>
      </c>
      <c r="H73" s="1037">
        <v>0.41</v>
      </c>
      <c r="I73" s="1037">
        <v>0.52500000000000002</v>
      </c>
      <c r="J73" s="995"/>
      <c r="K73" s="995"/>
      <c r="L73" s="995"/>
      <c r="M73" s="995"/>
      <c r="N73" s="995"/>
    </row>
    <row r="74" spans="1:14">
      <c r="A74" s="50">
        <v>2010</v>
      </c>
      <c r="B74" s="1043">
        <v>10000</v>
      </c>
      <c r="C74" s="1035">
        <v>0.55500000000000005</v>
      </c>
      <c r="D74" s="1035">
        <v>0.52200000000000002</v>
      </c>
      <c r="E74" s="341">
        <v>0.58799999999999997</v>
      </c>
      <c r="F74" s="366">
        <v>2700</v>
      </c>
      <c r="G74" s="1035">
        <v>0.50600000000000001</v>
      </c>
      <c r="H74" s="1035">
        <v>0.44700000000000001</v>
      </c>
      <c r="I74" s="1035">
        <v>0.56499999999999995</v>
      </c>
      <c r="J74" s="995"/>
      <c r="K74" s="995"/>
      <c r="L74" s="995"/>
      <c r="M74" s="995"/>
      <c r="N74" s="995"/>
    </row>
    <row r="75" spans="1:14">
      <c r="A75" s="55">
        <v>2011</v>
      </c>
      <c r="B75" s="1045">
        <v>9600</v>
      </c>
      <c r="C75" s="1037">
        <v>0.54400000000000004</v>
      </c>
      <c r="D75" s="1037">
        <v>0.51</v>
      </c>
      <c r="E75" s="343">
        <v>0.57699999999999996</v>
      </c>
      <c r="F75" s="374">
        <v>2600</v>
      </c>
      <c r="G75" s="1037">
        <v>0.52600000000000002</v>
      </c>
      <c r="H75" s="1037">
        <v>0.46500000000000002</v>
      </c>
      <c r="I75" s="1037">
        <v>0.58599999999999997</v>
      </c>
      <c r="J75" s="995"/>
      <c r="K75" s="995"/>
      <c r="L75" s="995"/>
      <c r="M75" s="995"/>
      <c r="N75" s="995"/>
    </row>
    <row r="76" spans="1:14">
      <c r="A76" s="50">
        <v>2012</v>
      </c>
      <c r="B76" s="1043">
        <v>10600</v>
      </c>
      <c r="C76" s="1035">
        <v>0.59299999999999997</v>
      </c>
      <c r="D76" s="1035">
        <v>0.56000000000000005</v>
      </c>
      <c r="E76" s="341">
        <v>0.626</v>
      </c>
      <c r="F76" s="366">
        <v>2600</v>
      </c>
      <c r="G76" s="1035">
        <v>0.50700000000000001</v>
      </c>
      <c r="H76" s="1035">
        <v>0.44600000000000001</v>
      </c>
      <c r="I76" s="1035">
        <v>0.56799999999999995</v>
      </c>
      <c r="J76" s="995"/>
      <c r="K76" s="995"/>
      <c r="L76" s="995"/>
      <c r="M76" s="995"/>
      <c r="N76" s="995"/>
    </row>
    <row r="77" spans="1:14">
      <c r="A77" s="55">
        <v>2013</v>
      </c>
      <c r="B77" s="1045">
        <v>9800</v>
      </c>
      <c r="C77" s="1037">
        <v>0.54700000000000004</v>
      </c>
      <c r="D77" s="1037">
        <v>0.51100000000000001</v>
      </c>
      <c r="E77" s="343">
        <v>0.58199999999999996</v>
      </c>
      <c r="F77" s="374">
        <v>2400</v>
      </c>
      <c r="G77" s="1037">
        <v>0.437</v>
      </c>
      <c r="H77" s="1037">
        <v>0.377</v>
      </c>
      <c r="I77" s="1037">
        <v>0.498</v>
      </c>
      <c r="J77" s="995"/>
      <c r="K77" s="995"/>
      <c r="L77" s="995"/>
      <c r="M77" s="995"/>
      <c r="N77" s="995"/>
    </row>
    <row r="78" spans="1:14">
      <c r="A78" s="50">
        <v>2014</v>
      </c>
      <c r="B78" s="1043">
        <v>9700</v>
      </c>
      <c r="C78" s="1035">
        <v>0.55700000000000005</v>
      </c>
      <c r="D78" s="1035">
        <v>0.51800000000000002</v>
      </c>
      <c r="E78" s="341">
        <v>0.59499999999999997</v>
      </c>
      <c r="F78" s="366">
        <v>1800</v>
      </c>
      <c r="G78" s="1035">
        <v>0.38800000000000001</v>
      </c>
      <c r="H78" s="1035">
        <v>0.32100000000000001</v>
      </c>
      <c r="I78" s="1035">
        <v>0.45900000000000002</v>
      </c>
      <c r="J78" s="995"/>
      <c r="K78" s="995"/>
      <c r="L78" s="995"/>
      <c r="M78" s="995"/>
      <c r="N78" s="995"/>
    </row>
    <row r="79" spans="1:14">
      <c r="A79" s="55">
        <v>2015</v>
      </c>
      <c r="B79" s="1045">
        <v>9000</v>
      </c>
      <c r="C79" s="1037">
        <v>0.52200000000000002</v>
      </c>
      <c r="D79" s="1037">
        <v>0.48299999999999998</v>
      </c>
      <c r="E79" s="343">
        <v>0.56000000000000005</v>
      </c>
      <c r="F79" s="374">
        <v>1800</v>
      </c>
      <c r="G79" s="1037">
        <v>0.41099999999999998</v>
      </c>
      <c r="H79" s="1037">
        <v>0.34499999999999997</v>
      </c>
      <c r="I79" s="1037">
        <v>0.48099999999999998</v>
      </c>
      <c r="J79" s="995"/>
      <c r="K79" s="995"/>
      <c r="L79" s="995"/>
      <c r="M79" s="995"/>
      <c r="N79" s="995"/>
    </row>
    <row r="80" spans="1:14">
      <c r="A80" s="392">
        <v>2016</v>
      </c>
      <c r="B80" s="1043">
        <v>8900</v>
      </c>
      <c r="C80" s="1035">
        <v>0.52</v>
      </c>
      <c r="D80" s="1035">
        <v>0.47599999999999998</v>
      </c>
      <c r="E80" s="341">
        <v>0.56299999999999994</v>
      </c>
      <c r="F80" s="366">
        <v>2200</v>
      </c>
      <c r="G80" s="1035">
        <v>0.41599999999999998</v>
      </c>
      <c r="H80" s="1035">
        <v>0.34300000000000003</v>
      </c>
      <c r="I80" s="1035">
        <v>0.49399999999999999</v>
      </c>
      <c r="J80" s="995"/>
      <c r="K80" s="995"/>
      <c r="L80" s="995"/>
      <c r="M80" s="995"/>
      <c r="N80" s="995"/>
    </row>
    <row r="81" spans="1:14">
      <c r="A81" s="1570">
        <v>2017</v>
      </c>
      <c r="B81" s="1547" t="s">
        <v>1312</v>
      </c>
      <c r="C81" s="1547" t="s">
        <v>1312</v>
      </c>
      <c r="D81" s="1547" t="s">
        <v>1312</v>
      </c>
      <c r="E81" s="1548" t="s">
        <v>1312</v>
      </c>
      <c r="F81" s="1547" t="s">
        <v>1312</v>
      </c>
      <c r="G81" s="1547" t="s">
        <v>1312</v>
      </c>
      <c r="H81" s="1547" t="s">
        <v>1312</v>
      </c>
      <c r="I81" s="1547" t="s">
        <v>1312</v>
      </c>
      <c r="J81" s="995"/>
      <c r="K81" s="995"/>
      <c r="L81" s="995"/>
      <c r="M81" s="995"/>
      <c r="N81" s="995"/>
    </row>
    <row r="82" spans="1:14">
      <c r="A82" s="1569">
        <v>2018</v>
      </c>
      <c r="B82" s="1549" t="s">
        <v>1312</v>
      </c>
      <c r="C82" s="1549" t="s">
        <v>1312</v>
      </c>
      <c r="D82" s="1549" t="s">
        <v>1312</v>
      </c>
      <c r="E82" s="1550" t="s">
        <v>1312</v>
      </c>
      <c r="F82" s="1549" t="s">
        <v>1312</v>
      </c>
      <c r="G82" s="1549" t="s">
        <v>1312</v>
      </c>
      <c r="H82" s="1549" t="s">
        <v>1312</v>
      </c>
      <c r="I82" s="1549" t="s">
        <v>1312</v>
      </c>
      <c r="J82" s="995"/>
      <c r="K82" s="995"/>
      <c r="L82" s="995"/>
      <c r="M82" s="995"/>
      <c r="N82" s="995"/>
    </row>
    <row r="83" spans="1:14">
      <c r="A83" s="1570">
        <v>2019</v>
      </c>
      <c r="B83" s="56">
        <v>7500</v>
      </c>
      <c r="C83" s="1517">
        <v>0.46400000000000002</v>
      </c>
      <c r="D83" s="1517">
        <v>0.40699999999999997</v>
      </c>
      <c r="E83" s="1551">
        <v>0.52300000000000002</v>
      </c>
      <c r="F83" s="74">
        <v>1700</v>
      </c>
      <c r="G83" s="1517">
        <v>0.36199999999999999</v>
      </c>
      <c r="H83" s="1517">
        <v>0.26900000000000002</v>
      </c>
      <c r="I83" s="1517">
        <v>0.46700000000000003</v>
      </c>
      <c r="J83" s="995"/>
      <c r="K83" s="995"/>
      <c r="L83" s="995"/>
      <c r="M83" s="995"/>
      <c r="N83" s="995"/>
    </row>
    <row r="84" spans="1:14">
      <c r="A84" s="1060">
        <v>2020</v>
      </c>
      <c r="B84" s="51">
        <v>6600</v>
      </c>
      <c r="C84" s="1515">
        <v>0.45200000000000001</v>
      </c>
      <c r="D84" s="1515">
        <v>0.41299999999999998</v>
      </c>
      <c r="E84" s="1516">
        <v>0.49099999999999999</v>
      </c>
      <c r="F84" s="458">
        <v>1300</v>
      </c>
      <c r="G84" s="1515">
        <v>0.35299999999999998</v>
      </c>
      <c r="H84" s="1515">
        <v>0.28499999999999998</v>
      </c>
      <c r="I84" s="1515">
        <v>0.42799999999999999</v>
      </c>
      <c r="J84" s="995"/>
      <c r="K84" s="995"/>
      <c r="L84" s="995"/>
      <c r="M84" s="995"/>
      <c r="N84" s="995"/>
    </row>
    <row r="85" spans="1:14">
      <c r="A85" s="369">
        <v>2021</v>
      </c>
      <c r="B85" s="56">
        <v>7100</v>
      </c>
      <c r="C85" s="1517">
        <v>0.48099999999999998</v>
      </c>
      <c r="D85" s="1517">
        <v>0.443</v>
      </c>
      <c r="E85" s="1518">
        <v>0.52</v>
      </c>
      <c r="F85" s="74">
        <v>1400</v>
      </c>
      <c r="G85" s="1517">
        <v>0.38500000000000001</v>
      </c>
      <c r="H85" s="1517">
        <v>0.31900000000000001</v>
      </c>
      <c r="I85" s="1517">
        <v>0.45600000000000002</v>
      </c>
      <c r="J85" s="995"/>
      <c r="K85" s="995"/>
      <c r="L85" s="995"/>
      <c r="M85" s="995"/>
      <c r="N85" s="995"/>
    </row>
    <row r="86" spans="1:14">
      <c r="A86" s="2680" t="s">
        <v>1315</v>
      </c>
      <c r="B86" s="2681"/>
      <c r="C86" s="2681"/>
      <c r="D86" s="2681"/>
      <c r="E86" s="2681"/>
      <c r="F86" s="2681"/>
      <c r="G86" s="2681"/>
      <c r="H86" s="2681"/>
      <c r="I86" s="2682"/>
      <c r="J86" s="995"/>
      <c r="K86" s="995"/>
      <c r="L86" s="995"/>
      <c r="M86" s="995"/>
      <c r="N86" s="995"/>
    </row>
    <row r="87" spans="1:14">
      <c r="A87" s="344"/>
      <c r="B87" s="344"/>
      <c r="C87" s="344"/>
      <c r="D87" s="344"/>
      <c r="E87" s="344"/>
      <c r="F87" s="344"/>
      <c r="G87" s="344"/>
      <c r="H87" s="344"/>
      <c r="I87" s="344"/>
      <c r="J87" s="995"/>
      <c r="K87" s="995"/>
      <c r="L87" s="995"/>
      <c r="M87" s="995"/>
      <c r="N87" s="995"/>
    </row>
    <row r="88" spans="1:14">
      <c r="A88" s="344"/>
      <c r="B88" s="344"/>
      <c r="C88" s="344"/>
      <c r="D88" s="344"/>
      <c r="E88" s="344"/>
      <c r="F88" s="344"/>
      <c r="G88" s="344"/>
      <c r="H88" s="344"/>
      <c r="I88" s="344"/>
      <c r="J88" s="995"/>
      <c r="K88" s="995"/>
      <c r="L88" s="995"/>
      <c r="M88" s="995"/>
      <c r="N88" s="995"/>
    </row>
    <row r="89" spans="1:14" ht="30" customHeight="1">
      <c r="A89" s="2454" t="s">
        <v>338</v>
      </c>
      <c r="B89" s="2775" t="s">
        <v>1402</v>
      </c>
      <c r="C89" s="2776"/>
      <c r="D89" s="2776"/>
      <c r="E89" s="2776"/>
      <c r="F89" s="2776"/>
      <c r="G89" s="2776"/>
      <c r="H89" s="2776"/>
      <c r="I89" s="2777"/>
      <c r="J89" s="995"/>
      <c r="K89" s="43"/>
      <c r="L89" s="995"/>
      <c r="M89" s="995"/>
      <c r="N89" s="995"/>
    </row>
    <row r="90" spans="1:14" ht="18" customHeight="1">
      <c r="A90" s="2455"/>
      <c r="B90" s="2640" t="s">
        <v>173</v>
      </c>
      <c r="C90" s="2641"/>
      <c r="D90" s="2641"/>
      <c r="E90" s="2642"/>
      <c r="F90" s="2640" t="s">
        <v>85</v>
      </c>
      <c r="G90" s="2641"/>
      <c r="H90" s="2641"/>
      <c r="I90" s="2643"/>
      <c r="J90" s="54"/>
      <c r="K90" s="29"/>
      <c r="L90" s="995"/>
      <c r="M90" s="995"/>
      <c r="N90" s="995"/>
    </row>
    <row r="91" spans="1:14" ht="27.5">
      <c r="A91" s="2456"/>
      <c r="B91" s="1031" t="s">
        <v>112</v>
      </c>
      <c r="C91" s="1032" t="s">
        <v>86</v>
      </c>
      <c r="D91" s="1032" t="s">
        <v>662</v>
      </c>
      <c r="E91" s="1033" t="s">
        <v>663</v>
      </c>
      <c r="F91" s="1031" t="s">
        <v>112</v>
      </c>
      <c r="G91" s="1032" t="s">
        <v>86</v>
      </c>
      <c r="H91" s="1032" t="s">
        <v>662</v>
      </c>
      <c r="I91" s="1034" t="s">
        <v>663</v>
      </c>
      <c r="J91" s="54"/>
      <c r="K91" s="49"/>
      <c r="L91" s="995"/>
      <c r="M91" s="995"/>
      <c r="N91" s="995"/>
    </row>
    <row r="92" spans="1:14">
      <c r="A92" s="50">
        <v>2000</v>
      </c>
      <c r="B92" s="1043">
        <v>1400</v>
      </c>
      <c r="C92" s="1035">
        <v>8.4000000000000005E-2</v>
      </c>
      <c r="D92" s="1035">
        <v>7.0999999999999994E-2</v>
      </c>
      <c r="E92" s="341">
        <v>9.9000000000000005E-2</v>
      </c>
      <c r="F92" s="366">
        <v>200</v>
      </c>
      <c r="G92" s="1035">
        <v>5.3999999999999999E-2</v>
      </c>
      <c r="H92" s="1035">
        <v>4.2000000000000003E-2</v>
      </c>
      <c r="I92" s="1035">
        <v>6.9000000000000006E-2</v>
      </c>
      <c r="J92" s="995"/>
      <c r="K92" s="995"/>
      <c r="L92" s="995"/>
      <c r="M92" s="995"/>
      <c r="N92" s="995"/>
    </row>
    <row r="93" spans="1:14">
      <c r="A93" s="55">
        <v>2001</v>
      </c>
      <c r="B93" s="1045">
        <v>1200</v>
      </c>
      <c r="C93" s="1037">
        <v>7.1999999999999995E-2</v>
      </c>
      <c r="D93" s="1037">
        <v>0.06</v>
      </c>
      <c r="E93" s="343">
        <v>8.5999999999999993E-2</v>
      </c>
      <c r="F93" s="374">
        <v>200</v>
      </c>
      <c r="G93" s="1037">
        <v>4.7E-2</v>
      </c>
      <c r="H93" s="1037">
        <v>3.6999999999999998E-2</v>
      </c>
      <c r="I93" s="1037">
        <v>6.0999999999999999E-2</v>
      </c>
      <c r="J93" s="995"/>
      <c r="K93" s="995"/>
      <c r="L93" s="995"/>
      <c r="M93" s="995"/>
      <c r="N93" s="995"/>
    </row>
    <row r="94" spans="1:14">
      <c r="A94" s="50">
        <v>2002</v>
      </c>
      <c r="B94" s="1043">
        <v>800</v>
      </c>
      <c r="C94" s="1035">
        <v>5.0999999999999997E-2</v>
      </c>
      <c r="D94" s="1035">
        <v>0.04</v>
      </c>
      <c r="E94" s="341">
        <v>6.4000000000000001E-2</v>
      </c>
      <c r="F94" s="366">
        <v>200</v>
      </c>
      <c r="G94" s="1035">
        <v>4.7E-2</v>
      </c>
      <c r="H94" s="1035">
        <v>3.5000000000000003E-2</v>
      </c>
      <c r="I94" s="1035">
        <v>6.4000000000000001E-2</v>
      </c>
      <c r="J94" s="995"/>
      <c r="K94" s="995"/>
      <c r="L94" s="995"/>
      <c r="M94" s="995"/>
      <c r="N94" s="995"/>
    </row>
    <row r="95" spans="1:14">
      <c r="A95" s="55">
        <v>2003</v>
      </c>
      <c r="B95" s="1045">
        <v>1100</v>
      </c>
      <c r="C95" s="1037">
        <v>6.6000000000000003E-2</v>
      </c>
      <c r="D95" s="1037">
        <v>5.2999999999999999E-2</v>
      </c>
      <c r="E95" s="343">
        <v>8.2000000000000003E-2</v>
      </c>
      <c r="F95" s="374">
        <v>200</v>
      </c>
      <c r="G95" s="1037">
        <v>3.5000000000000003E-2</v>
      </c>
      <c r="H95" s="1037">
        <v>2.4E-2</v>
      </c>
      <c r="I95" s="1037">
        <v>4.9000000000000002E-2</v>
      </c>
      <c r="J95" s="995"/>
      <c r="K95" s="995"/>
      <c r="L95" s="995"/>
      <c r="M95" s="995"/>
      <c r="N95" s="995"/>
    </row>
    <row r="96" spans="1:14">
      <c r="A96" s="50">
        <v>2004</v>
      </c>
      <c r="B96" s="1043">
        <v>1200</v>
      </c>
      <c r="C96" s="1035">
        <v>6.7000000000000004E-2</v>
      </c>
      <c r="D96" s="1035">
        <v>5.7000000000000002E-2</v>
      </c>
      <c r="E96" s="341">
        <v>0.08</v>
      </c>
      <c r="F96" s="366">
        <v>300</v>
      </c>
      <c r="G96" s="1035">
        <v>5.5E-2</v>
      </c>
      <c r="H96" s="1035">
        <v>3.5999999999999997E-2</v>
      </c>
      <c r="I96" s="1035">
        <v>8.2000000000000003E-2</v>
      </c>
      <c r="J96" s="995"/>
      <c r="K96" s="995"/>
      <c r="L96" s="995"/>
      <c r="M96" s="995"/>
      <c r="N96" s="995"/>
    </row>
    <row r="97" spans="1:14">
      <c r="A97" s="55">
        <v>2005</v>
      </c>
      <c r="B97" s="1045">
        <v>1100</v>
      </c>
      <c r="C97" s="1037">
        <v>6.4000000000000001E-2</v>
      </c>
      <c r="D97" s="1037">
        <v>5.1999999999999998E-2</v>
      </c>
      <c r="E97" s="343">
        <v>7.6999999999999999E-2</v>
      </c>
      <c r="F97" s="374">
        <v>200</v>
      </c>
      <c r="G97" s="1037">
        <v>5.1999999999999998E-2</v>
      </c>
      <c r="H97" s="1037">
        <v>3.3000000000000002E-2</v>
      </c>
      <c r="I97" s="1037">
        <v>0.08</v>
      </c>
      <c r="J97" s="995"/>
      <c r="K97" s="995"/>
      <c r="L97" s="995"/>
      <c r="M97" s="995"/>
      <c r="N97" s="995"/>
    </row>
    <row r="98" spans="1:14">
      <c r="A98" s="50">
        <v>2006</v>
      </c>
      <c r="B98" s="1043">
        <v>1100</v>
      </c>
      <c r="C98" s="1035">
        <v>5.8999999999999997E-2</v>
      </c>
      <c r="D98" s="1035">
        <v>4.8000000000000001E-2</v>
      </c>
      <c r="E98" s="341">
        <v>7.1999999999999995E-2</v>
      </c>
      <c r="F98" s="366">
        <v>200</v>
      </c>
      <c r="G98" s="1035">
        <v>4.3999999999999997E-2</v>
      </c>
      <c r="H98" s="1035">
        <v>2.7E-2</v>
      </c>
      <c r="I98" s="1035">
        <v>7.1999999999999995E-2</v>
      </c>
      <c r="J98" s="995"/>
      <c r="K98" s="995"/>
      <c r="L98" s="995"/>
      <c r="M98" s="995"/>
      <c r="N98" s="995"/>
    </row>
    <row r="99" spans="1:14">
      <c r="A99" s="55">
        <v>2007</v>
      </c>
      <c r="B99" s="1045">
        <v>1000</v>
      </c>
      <c r="C99" s="1037">
        <v>5.8000000000000003E-2</v>
      </c>
      <c r="D99" s="1037">
        <v>4.7E-2</v>
      </c>
      <c r="E99" s="343">
        <v>7.0000000000000007E-2</v>
      </c>
      <c r="F99" s="374">
        <v>200</v>
      </c>
      <c r="G99" s="1037">
        <v>4.1000000000000002E-2</v>
      </c>
      <c r="H99" s="1037">
        <v>2.5000000000000001E-2</v>
      </c>
      <c r="I99" s="1037">
        <v>6.7000000000000004E-2</v>
      </c>
      <c r="J99" s="995"/>
      <c r="K99" s="995"/>
      <c r="L99" s="995"/>
      <c r="M99" s="995"/>
      <c r="N99" s="995"/>
    </row>
    <row r="100" spans="1:14">
      <c r="A100" s="50">
        <v>2008</v>
      </c>
      <c r="B100" s="1043">
        <v>1000</v>
      </c>
      <c r="C100" s="1035">
        <v>5.7000000000000002E-2</v>
      </c>
      <c r="D100" s="1035">
        <v>4.7E-2</v>
      </c>
      <c r="E100" s="341">
        <v>6.9000000000000006E-2</v>
      </c>
      <c r="F100" s="366">
        <v>200</v>
      </c>
      <c r="G100" s="1035">
        <v>4.2999999999999997E-2</v>
      </c>
      <c r="H100" s="1035">
        <v>2.5999999999999999E-2</v>
      </c>
      <c r="I100" s="1035">
        <v>6.9000000000000006E-2</v>
      </c>
      <c r="J100" s="995"/>
      <c r="K100" s="995"/>
      <c r="L100" s="995"/>
      <c r="M100" s="995"/>
      <c r="N100" s="995"/>
    </row>
    <row r="101" spans="1:14">
      <c r="A101" s="55">
        <v>2009</v>
      </c>
      <c r="B101" s="1045">
        <v>800</v>
      </c>
      <c r="C101" s="1037">
        <v>4.3999999999999997E-2</v>
      </c>
      <c r="D101" s="1037">
        <v>3.3000000000000002E-2</v>
      </c>
      <c r="E101" s="343">
        <v>5.8999999999999997E-2</v>
      </c>
      <c r="F101" s="374">
        <v>200</v>
      </c>
      <c r="G101" s="1037">
        <v>0.03</v>
      </c>
      <c r="H101" s="1037">
        <v>1.6E-2</v>
      </c>
      <c r="I101" s="1037">
        <v>5.8000000000000003E-2</v>
      </c>
      <c r="J101" s="995"/>
      <c r="K101" s="995"/>
      <c r="L101" s="995"/>
      <c r="M101" s="995"/>
      <c r="N101" s="995"/>
    </row>
    <row r="102" spans="1:14">
      <c r="A102" s="50">
        <v>2010</v>
      </c>
      <c r="B102" s="1043">
        <v>1000</v>
      </c>
      <c r="C102" s="1035">
        <v>5.2999999999999999E-2</v>
      </c>
      <c r="D102" s="1035">
        <v>0.04</v>
      </c>
      <c r="E102" s="341">
        <v>7.0999999999999994E-2</v>
      </c>
      <c r="F102" s="366">
        <v>200</v>
      </c>
      <c r="G102" s="1035">
        <v>3.9E-2</v>
      </c>
      <c r="H102" s="1035">
        <v>2.1000000000000001E-2</v>
      </c>
      <c r="I102" s="1035">
        <v>7.0000000000000007E-2</v>
      </c>
      <c r="J102" s="995"/>
      <c r="K102" s="995"/>
      <c r="L102" s="995"/>
      <c r="M102" s="995"/>
      <c r="N102" s="995"/>
    </row>
    <row r="103" spans="1:14">
      <c r="A103" s="55">
        <v>2011</v>
      </c>
      <c r="B103" s="1045">
        <v>800</v>
      </c>
      <c r="C103" s="1037">
        <v>4.7E-2</v>
      </c>
      <c r="D103" s="1037">
        <v>3.5000000000000003E-2</v>
      </c>
      <c r="E103" s="343">
        <v>6.2E-2</v>
      </c>
      <c r="F103" s="374">
        <v>200</v>
      </c>
      <c r="G103" s="1037">
        <v>3.2000000000000001E-2</v>
      </c>
      <c r="H103" s="1037">
        <v>1.7999999999999999E-2</v>
      </c>
      <c r="I103" s="1037">
        <v>5.7000000000000002E-2</v>
      </c>
      <c r="J103" s="995"/>
      <c r="K103" s="995"/>
      <c r="L103" s="995"/>
      <c r="M103" s="995"/>
      <c r="N103" s="995"/>
    </row>
    <row r="104" spans="1:14">
      <c r="A104" s="50">
        <v>2012</v>
      </c>
      <c r="B104" s="1043">
        <v>700</v>
      </c>
      <c r="C104" s="1035">
        <v>4.1000000000000002E-2</v>
      </c>
      <c r="D104" s="1035">
        <v>2.9000000000000001E-2</v>
      </c>
      <c r="E104" s="341">
        <v>5.6000000000000001E-2</v>
      </c>
      <c r="F104" s="366">
        <v>200</v>
      </c>
      <c r="G104" s="1035">
        <v>3.5000000000000003E-2</v>
      </c>
      <c r="H104" s="1035">
        <v>1.7999999999999999E-2</v>
      </c>
      <c r="I104" s="1035">
        <v>6.7000000000000004E-2</v>
      </c>
      <c r="J104" s="995"/>
      <c r="K104" s="995"/>
      <c r="L104" s="995"/>
      <c r="M104" s="995"/>
      <c r="N104" s="995"/>
    </row>
    <row r="105" spans="1:14">
      <c r="A105" s="55">
        <v>2013</v>
      </c>
      <c r="B105" s="1045">
        <v>800</v>
      </c>
      <c r="C105" s="1037">
        <v>4.7E-2</v>
      </c>
      <c r="D105" s="1037">
        <v>3.4000000000000002E-2</v>
      </c>
      <c r="E105" s="343">
        <v>6.5000000000000002E-2</v>
      </c>
      <c r="F105" s="374">
        <v>200</v>
      </c>
      <c r="G105" s="1037">
        <v>3.6999999999999998E-2</v>
      </c>
      <c r="H105" s="1037">
        <v>0.02</v>
      </c>
      <c r="I105" s="1037">
        <v>7.0000000000000007E-2</v>
      </c>
      <c r="J105" s="995"/>
      <c r="K105" s="995"/>
      <c r="L105" s="995"/>
      <c r="M105" s="995"/>
      <c r="N105" s="995"/>
    </row>
    <row r="106" spans="1:14">
      <c r="A106" s="50">
        <v>2014</v>
      </c>
      <c r="B106" s="1043">
        <v>900</v>
      </c>
      <c r="C106" s="1035">
        <v>4.9000000000000002E-2</v>
      </c>
      <c r="D106" s="1035">
        <v>3.4000000000000002E-2</v>
      </c>
      <c r="E106" s="341">
        <v>6.9000000000000006E-2</v>
      </c>
      <c r="F106" s="366">
        <v>200</v>
      </c>
      <c r="G106" s="1035">
        <v>4.2000000000000003E-2</v>
      </c>
      <c r="H106" s="1035">
        <v>1.9E-2</v>
      </c>
      <c r="I106" s="1035">
        <v>8.7999999999999995E-2</v>
      </c>
      <c r="J106" s="995"/>
      <c r="K106" s="995"/>
      <c r="L106" s="995"/>
      <c r="M106" s="995"/>
      <c r="N106" s="995"/>
    </row>
    <row r="107" spans="1:14">
      <c r="A107" s="55">
        <v>2015</v>
      </c>
      <c r="B107" s="1045">
        <v>800</v>
      </c>
      <c r="C107" s="1037">
        <v>4.7E-2</v>
      </c>
      <c r="D107" s="1037">
        <v>3.3000000000000002E-2</v>
      </c>
      <c r="E107" s="343">
        <v>6.6000000000000003E-2</v>
      </c>
      <c r="F107" s="374">
        <v>100</v>
      </c>
      <c r="G107" s="1037">
        <v>1.6E-2</v>
      </c>
      <c r="H107" s="1037">
        <v>6.0000000000000001E-3</v>
      </c>
      <c r="I107" s="1037">
        <v>4.8000000000000001E-2</v>
      </c>
      <c r="J107" s="995"/>
      <c r="K107" s="995"/>
      <c r="L107" s="995"/>
      <c r="M107" s="995"/>
      <c r="N107" s="995"/>
    </row>
    <row r="108" spans="1:14">
      <c r="A108" s="392">
        <v>2016</v>
      </c>
      <c r="B108" s="1043">
        <v>900</v>
      </c>
      <c r="C108" s="1035">
        <v>5.1999999999999998E-2</v>
      </c>
      <c r="D108" s="1035">
        <v>3.5999999999999997E-2</v>
      </c>
      <c r="E108" s="341">
        <v>7.4999999999999997E-2</v>
      </c>
      <c r="F108" s="366">
        <v>200</v>
      </c>
      <c r="G108" s="1035">
        <v>3.4000000000000002E-2</v>
      </c>
      <c r="H108" s="1035">
        <v>1.4999999999999999E-2</v>
      </c>
      <c r="I108" s="1035">
        <v>7.5999999999999998E-2</v>
      </c>
      <c r="J108" s="995"/>
      <c r="K108" s="995"/>
      <c r="L108" s="995"/>
      <c r="M108" s="995"/>
      <c r="N108" s="995"/>
    </row>
    <row r="109" spans="1:14">
      <c r="A109" s="1570">
        <v>2017</v>
      </c>
      <c r="B109" s="1547" t="s">
        <v>1312</v>
      </c>
      <c r="C109" s="1547" t="s">
        <v>1312</v>
      </c>
      <c r="D109" s="1547" t="s">
        <v>1312</v>
      </c>
      <c r="E109" s="1548" t="s">
        <v>1312</v>
      </c>
      <c r="F109" s="1547" t="s">
        <v>1312</v>
      </c>
      <c r="G109" s="1547" t="s">
        <v>1312</v>
      </c>
      <c r="H109" s="1547" t="s">
        <v>1312</v>
      </c>
      <c r="I109" s="1547" t="s">
        <v>1312</v>
      </c>
      <c r="J109" s="995"/>
      <c r="K109" s="995"/>
      <c r="L109" s="995"/>
      <c r="M109" s="995"/>
      <c r="N109" s="995"/>
    </row>
    <row r="110" spans="1:14">
      <c r="A110" s="1569">
        <v>2018</v>
      </c>
      <c r="B110" s="1549" t="s">
        <v>1312</v>
      </c>
      <c r="C110" s="1549" t="s">
        <v>1312</v>
      </c>
      <c r="D110" s="1549" t="s">
        <v>1312</v>
      </c>
      <c r="E110" s="1550" t="s">
        <v>1312</v>
      </c>
      <c r="F110" s="1549" t="s">
        <v>1312</v>
      </c>
      <c r="G110" s="1549" t="s">
        <v>1312</v>
      </c>
      <c r="H110" s="1549" t="s">
        <v>1312</v>
      </c>
      <c r="I110" s="1549" t="s">
        <v>1312</v>
      </c>
      <c r="J110" s="995"/>
      <c r="K110" s="995"/>
      <c r="L110" s="995"/>
      <c r="M110" s="995"/>
      <c r="N110" s="995"/>
    </row>
    <row r="111" spans="1:14">
      <c r="A111" s="926">
        <v>2019</v>
      </c>
      <c r="B111" s="56">
        <v>700</v>
      </c>
      <c r="C111" s="1517">
        <v>4.2999999999999997E-2</v>
      </c>
      <c r="D111" s="1517">
        <v>2.3E-2</v>
      </c>
      <c r="E111" s="1551">
        <v>7.6999999999999999E-2</v>
      </c>
      <c r="F111" s="74">
        <v>300</v>
      </c>
      <c r="G111" s="1517">
        <v>6.3E-2</v>
      </c>
      <c r="H111" s="1517">
        <v>2.5000000000000001E-2</v>
      </c>
      <c r="I111" s="1517">
        <v>0.14699999999999999</v>
      </c>
      <c r="J111" s="995"/>
      <c r="K111" s="995"/>
      <c r="L111" s="995"/>
      <c r="M111" s="995"/>
      <c r="N111" s="995"/>
    </row>
    <row r="112" spans="1:14">
      <c r="A112" s="1060">
        <v>2020</v>
      </c>
      <c r="B112" s="51">
        <v>600</v>
      </c>
      <c r="C112" s="1515">
        <v>0.04</v>
      </c>
      <c r="D112" s="1515">
        <v>2.7E-2</v>
      </c>
      <c r="E112" s="1516">
        <v>5.8999999999999997E-2</v>
      </c>
      <c r="F112" s="458">
        <v>100</v>
      </c>
      <c r="G112" s="1515">
        <v>1.4999999999999999E-2</v>
      </c>
      <c r="H112" s="1515">
        <v>8.0000000000000002E-3</v>
      </c>
      <c r="I112" s="1515">
        <v>3.1E-2</v>
      </c>
      <c r="J112" s="995"/>
      <c r="K112" s="995"/>
      <c r="L112" s="995"/>
      <c r="M112" s="995"/>
      <c r="N112" s="995"/>
    </row>
    <row r="113" spans="1:14">
      <c r="A113" s="369">
        <v>2021</v>
      </c>
      <c r="B113" s="56">
        <v>500</v>
      </c>
      <c r="C113" s="1517">
        <v>3.2000000000000001E-2</v>
      </c>
      <c r="D113" s="1517">
        <v>2.1000000000000001E-2</v>
      </c>
      <c r="E113" s="1518">
        <v>4.8000000000000001E-2</v>
      </c>
      <c r="F113" s="74">
        <v>100</v>
      </c>
      <c r="G113" s="1517">
        <v>2.1000000000000001E-2</v>
      </c>
      <c r="H113" s="1517">
        <v>8.0000000000000002E-3</v>
      </c>
      <c r="I113" s="1517">
        <v>5.0999999999999997E-2</v>
      </c>
      <c r="J113" s="995"/>
      <c r="K113" s="995"/>
      <c r="L113" s="995"/>
      <c r="M113" s="995"/>
      <c r="N113" s="995"/>
    </row>
    <row r="114" spans="1:14">
      <c r="A114" s="2680" t="s">
        <v>1315</v>
      </c>
      <c r="B114" s="2681"/>
      <c r="C114" s="2681"/>
      <c r="D114" s="2681"/>
      <c r="E114" s="2681"/>
      <c r="F114" s="2681"/>
      <c r="G114" s="2681"/>
      <c r="H114" s="2681"/>
      <c r="I114" s="2682"/>
      <c r="J114" s="995"/>
      <c r="K114" s="995"/>
      <c r="L114" s="995"/>
      <c r="M114" s="995"/>
      <c r="N114" s="995"/>
    </row>
    <row r="115" spans="1:14">
      <c r="A115" s="995"/>
      <c r="B115" s="995"/>
      <c r="C115" s="995"/>
      <c r="D115" s="995"/>
      <c r="E115" s="995"/>
      <c r="F115" s="995"/>
      <c r="G115" s="995"/>
      <c r="H115" s="995"/>
      <c r="I115" s="995"/>
      <c r="J115" s="995"/>
      <c r="K115" s="995"/>
      <c r="L115" s="995"/>
      <c r="M115" s="995"/>
      <c r="N115" s="995"/>
    </row>
    <row r="116" spans="1:14">
      <c r="A116" s="2515" t="s">
        <v>1340</v>
      </c>
      <c r="B116" s="2515"/>
      <c r="C116" s="2515"/>
      <c r="D116" s="2515"/>
      <c r="E116" s="2515"/>
      <c r="F116" s="2515"/>
      <c r="G116" s="2515"/>
      <c r="H116" s="2515"/>
      <c r="I116" s="2515"/>
      <c r="J116" s="1635"/>
      <c r="K116" s="1635"/>
      <c r="L116" s="1635"/>
      <c r="M116" s="1635"/>
      <c r="N116" s="1635"/>
    </row>
  </sheetData>
  <mergeCells count="23">
    <mergeCell ref="A114:I114"/>
    <mergeCell ref="A116:I116"/>
    <mergeCell ref="A61:A63"/>
    <mergeCell ref="B61:I61"/>
    <mergeCell ref="B62:E62"/>
    <mergeCell ref="F62:I62"/>
    <mergeCell ref="A86:I86"/>
    <mergeCell ref="A89:A91"/>
    <mergeCell ref="B89:I89"/>
    <mergeCell ref="B90:E90"/>
    <mergeCell ref="F90:I90"/>
    <mergeCell ref="A58:I58"/>
    <mergeCell ref="A1:I1"/>
    <mergeCell ref="A3:I3"/>
    <mergeCell ref="A5:A7"/>
    <mergeCell ref="B5:I5"/>
    <mergeCell ref="B6:E6"/>
    <mergeCell ref="F6:I6"/>
    <mergeCell ref="A30:I30"/>
    <mergeCell ref="A33:A35"/>
    <mergeCell ref="B33:I33"/>
    <mergeCell ref="B34:E34"/>
    <mergeCell ref="F34:I3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14EE-F894-42F2-9B0C-92C19FD2DD8D}">
  <dimension ref="A1:Q178"/>
  <sheetViews>
    <sheetView topLeftCell="C1" workbookViewId="0">
      <selection activeCell="C1" sqref="A1:XFD1048576"/>
    </sheetView>
  </sheetViews>
  <sheetFormatPr defaultColWidth="8.75" defaultRowHeight="14"/>
  <cols>
    <col min="1" max="1" width="31.9140625" style="63" customWidth="1"/>
    <col min="2" max="15" width="9.58203125" style="45" customWidth="1"/>
    <col min="16" max="16" width="8.75" style="45"/>
    <col min="17" max="17" width="8.75" style="54"/>
    <col min="18" max="16384" width="8.75" style="45"/>
  </cols>
  <sheetData>
    <row r="1" spans="1:17" ht="25">
      <c r="A1" s="2477" t="s">
        <v>1464</v>
      </c>
      <c r="B1" s="2477"/>
      <c r="C1" s="2477"/>
      <c r="D1" s="2477"/>
      <c r="E1" s="2477"/>
      <c r="F1" s="2477"/>
      <c r="G1" s="2477"/>
      <c r="H1" s="2477"/>
      <c r="I1" s="2477"/>
      <c r="J1" s="2477"/>
      <c r="K1" s="2477"/>
      <c r="L1" s="2477"/>
      <c r="M1" s="2477"/>
      <c r="N1" s="2477"/>
      <c r="O1" s="2477"/>
      <c r="P1" s="64"/>
    </row>
    <row r="3" spans="1:17" ht="20">
      <c r="A3" s="2499" t="s">
        <v>103</v>
      </c>
      <c r="B3" s="2490" t="s">
        <v>104</v>
      </c>
      <c r="C3" s="2491"/>
      <c r="D3" s="2491"/>
      <c r="E3" s="2491"/>
      <c r="F3" s="2491"/>
      <c r="G3" s="2491"/>
      <c r="H3" s="2491"/>
      <c r="I3" s="2491"/>
      <c r="J3" s="2491"/>
      <c r="K3" s="2491"/>
      <c r="L3" s="2491"/>
      <c r="M3" s="2491"/>
      <c r="N3" s="2491"/>
      <c r="O3" s="2492"/>
      <c r="P3" s="40"/>
      <c r="Q3" s="29"/>
    </row>
    <row r="4" spans="1:17" ht="44.5" customHeight="1">
      <c r="A4" s="2500"/>
      <c r="B4" s="2459" t="s">
        <v>105</v>
      </c>
      <c r="C4" s="2460"/>
      <c r="D4" s="2459" t="s">
        <v>106</v>
      </c>
      <c r="E4" s="2460"/>
      <c r="F4" s="2459" t="s">
        <v>107</v>
      </c>
      <c r="G4" s="2461"/>
      <c r="H4" s="2459" t="s">
        <v>108</v>
      </c>
      <c r="I4" s="2460"/>
      <c r="J4" s="2459" t="s">
        <v>109</v>
      </c>
      <c r="K4" s="2460"/>
      <c r="L4" s="2459" t="s">
        <v>110</v>
      </c>
      <c r="M4" s="2461"/>
      <c r="N4" s="2457" t="s">
        <v>111</v>
      </c>
      <c r="O4" s="2497"/>
      <c r="P4" s="86"/>
      <c r="Q4" s="87"/>
    </row>
    <row r="5" spans="1:17" ht="20">
      <c r="A5" s="2501"/>
      <c r="B5" s="88" t="s">
        <v>112</v>
      </c>
      <c r="C5" s="89" t="s">
        <v>86</v>
      </c>
      <c r="D5" s="88" t="s">
        <v>112</v>
      </c>
      <c r="E5" s="89" t="s">
        <v>86</v>
      </c>
      <c r="F5" s="88" t="s">
        <v>112</v>
      </c>
      <c r="G5" s="90" t="s">
        <v>86</v>
      </c>
      <c r="H5" s="88" t="s">
        <v>112</v>
      </c>
      <c r="I5" s="89" t="s">
        <v>86</v>
      </c>
      <c r="J5" s="88" t="s">
        <v>112</v>
      </c>
      <c r="K5" s="89" t="s">
        <v>86</v>
      </c>
      <c r="L5" s="88" t="s">
        <v>112</v>
      </c>
      <c r="M5" s="89" t="s">
        <v>86</v>
      </c>
      <c r="N5" s="88" t="s">
        <v>112</v>
      </c>
      <c r="O5" s="91" t="s">
        <v>86</v>
      </c>
      <c r="P5" s="40"/>
      <c r="Q5" s="29"/>
    </row>
    <row r="6" spans="1:17">
      <c r="A6" s="92" t="s">
        <v>1174</v>
      </c>
      <c r="B6" s="51">
        <v>3706</v>
      </c>
      <c r="C6" s="52">
        <f>B6/B16</f>
        <v>0.23800655063900841</v>
      </c>
      <c r="D6" s="53">
        <v>52</v>
      </c>
      <c r="E6" s="93">
        <f>D6/D16</f>
        <v>0.11255411255411256</v>
      </c>
      <c r="F6" s="94" t="s">
        <v>113</v>
      </c>
      <c r="G6" s="95"/>
      <c r="H6" s="94" t="s">
        <v>113</v>
      </c>
      <c r="I6" s="1659"/>
      <c r="J6" s="1428">
        <v>2640</v>
      </c>
      <c r="K6" s="1660">
        <f>J6/J16</f>
        <v>0.27904027058450481</v>
      </c>
      <c r="L6" s="1428">
        <v>279</v>
      </c>
      <c r="M6" s="52">
        <f>L6/L16</f>
        <v>0.17415730337078653</v>
      </c>
      <c r="N6" s="1661">
        <v>185</v>
      </c>
      <c r="O6" s="1662">
        <f>N6/N16</f>
        <v>0.15638207945900254</v>
      </c>
      <c r="P6" s="54"/>
    </row>
    <row r="7" spans="1:17">
      <c r="A7" s="98" t="s">
        <v>85</v>
      </c>
      <c r="B7" s="56">
        <v>4393</v>
      </c>
      <c r="C7" s="57">
        <f>B7/B16</f>
        <v>0.28212703101920239</v>
      </c>
      <c r="D7" s="58">
        <v>240</v>
      </c>
      <c r="E7" s="100">
        <f>D7/D16</f>
        <v>0.51948051948051943</v>
      </c>
      <c r="F7" s="101" t="s">
        <v>113</v>
      </c>
      <c r="G7" s="102"/>
      <c r="H7" s="101" t="s">
        <v>113</v>
      </c>
      <c r="I7" s="1663"/>
      <c r="J7" s="1403">
        <v>2443</v>
      </c>
      <c r="K7" s="1664">
        <f>J7/J16</f>
        <v>0.25821794736285802</v>
      </c>
      <c r="L7" s="1403">
        <v>488</v>
      </c>
      <c r="M7" s="57">
        <f>L7/L16</f>
        <v>0.3046192259675406</v>
      </c>
      <c r="N7" s="1665">
        <v>334</v>
      </c>
      <c r="O7" s="1666">
        <f>N7/N16</f>
        <v>0.28233305156382077</v>
      </c>
      <c r="P7" s="54"/>
    </row>
    <row r="8" spans="1:17">
      <c r="A8" s="92" t="s">
        <v>90</v>
      </c>
      <c r="B8" s="51">
        <v>761</v>
      </c>
      <c r="C8" s="52">
        <f>B8/B16</f>
        <v>4.8872904758846571E-2</v>
      </c>
      <c r="D8" s="53">
        <v>11</v>
      </c>
      <c r="E8" s="93">
        <f>D8/D16</f>
        <v>2.3809523809523808E-2</v>
      </c>
      <c r="F8" s="94" t="s">
        <v>113</v>
      </c>
      <c r="G8" s="95"/>
      <c r="H8" s="94" t="s">
        <v>113</v>
      </c>
      <c r="I8" s="1659"/>
      <c r="J8" s="1428">
        <v>459</v>
      </c>
      <c r="K8" s="1660">
        <f>J8/J16</f>
        <v>4.8514956135715041E-2</v>
      </c>
      <c r="L8" s="1428">
        <v>76</v>
      </c>
      <c r="M8" s="52">
        <f>L8/L16</f>
        <v>4.7440699126092382E-2</v>
      </c>
      <c r="N8" s="1661">
        <v>68</v>
      </c>
      <c r="O8" s="1662">
        <f>N8/N16</f>
        <v>5.7480980557903634E-2</v>
      </c>
      <c r="P8" s="54"/>
    </row>
    <row r="9" spans="1:17">
      <c r="A9" s="98" t="s">
        <v>91</v>
      </c>
      <c r="B9" s="56">
        <v>2593</v>
      </c>
      <c r="C9" s="57">
        <f>B9/B16</f>
        <v>0.16652751910603045</v>
      </c>
      <c r="D9" s="58">
        <v>45</v>
      </c>
      <c r="E9" s="100">
        <f>D9/D16</f>
        <v>9.7402597402597407E-2</v>
      </c>
      <c r="F9" s="101" t="s">
        <v>113</v>
      </c>
      <c r="G9" s="102"/>
      <c r="H9" s="101" t="s">
        <v>113</v>
      </c>
      <c r="I9" s="1663"/>
      <c r="J9" s="1403">
        <v>1617</v>
      </c>
      <c r="K9" s="1664">
        <f>J9/J16</f>
        <v>0.17091216573300919</v>
      </c>
      <c r="L9" s="1403">
        <v>318</v>
      </c>
      <c r="M9" s="57">
        <f>L9/L16</f>
        <v>0.19850187265917604</v>
      </c>
      <c r="N9" s="1665">
        <v>268</v>
      </c>
      <c r="O9" s="1666">
        <f>N9/N16</f>
        <v>0.22654268808114961</v>
      </c>
      <c r="P9" s="54"/>
    </row>
    <row r="10" spans="1:17">
      <c r="A10" s="92" t="s">
        <v>92</v>
      </c>
      <c r="B10" s="51">
        <v>1257</v>
      </c>
      <c r="C10" s="52">
        <f>B10/B16</f>
        <v>8.0726992486031726E-2</v>
      </c>
      <c r="D10" s="274" t="s">
        <v>114</v>
      </c>
      <c r="E10" s="93"/>
      <c r="F10" s="94" t="s">
        <v>113</v>
      </c>
      <c r="G10" s="95"/>
      <c r="H10" s="94" t="s">
        <v>113</v>
      </c>
      <c r="I10" s="1659"/>
      <c r="J10" s="1428">
        <v>871</v>
      </c>
      <c r="K10" s="1660">
        <f>J10/J16</f>
        <v>9.2062149878448366E-2</v>
      </c>
      <c r="L10" s="1428">
        <v>127</v>
      </c>
      <c r="M10" s="52">
        <f>L10/L16</f>
        <v>7.9275905118601747E-2</v>
      </c>
      <c r="N10" s="1661">
        <v>107</v>
      </c>
      <c r="O10" s="1662">
        <f>N10/N16</f>
        <v>9.0448013524936602E-2</v>
      </c>
      <c r="P10" s="54"/>
    </row>
    <row r="11" spans="1:17">
      <c r="A11" s="98" t="s">
        <v>93</v>
      </c>
      <c r="B11" s="56">
        <v>533</v>
      </c>
      <c r="C11" s="57">
        <f>B11/B16</f>
        <v>3.4230299916511463E-2</v>
      </c>
      <c r="D11" s="275" t="s">
        <v>114</v>
      </c>
      <c r="E11" s="100"/>
      <c r="F11" s="101" t="s">
        <v>113</v>
      </c>
      <c r="G11" s="102"/>
      <c r="H11" s="101" t="s">
        <v>113</v>
      </c>
      <c r="I11" s="1663"/>
      <c r="J11" s="1403">
        <v>392</v>
      </c>
      <c r="K11" s="1664">
        <f>J11/J16</f>
        <v>4.1433252298911323E-2</v>
      </c>
      <c r="L11" s="1403">
        <v>60</v>
      </c>
      <c r="M11" s="57">
        <f>L11/L16</f>
        <v>3.7453183520599252E-2</v>
      </c>
      <c r="N11" s="1665">
        <v>34</v>
      </c>
      <c r="O11" s="1666">
        <f>N11/N16</f>
        <v>2.8740490278951817E-2</v>
      </c>
      <c r="P11" s="54"/>
    </row>
    <row r="12" spans="1:17">
      <c r="A12" s="92" t="s">
        <v>94</v>
      </c>
      <c r="B12" s="51">
        <v>208</v>
      </c>
      <c r="C12" s="52">
        <f>B12/B16</f>
        <v>1.3358165821077645E-2</v>
      </c>
      <c r="D12" s="274" t="s">
        <v>114</v>
      </c>
      <c r="E12" s="93"/>
      <c r="F12" s="94" t="s">
        <v>113</v>
      </c>
      <c r="G12" s="95"/>
      <c r="H12" s="94" t="s">
        <v>113</v>
      </c>
      <c r="I12" s="1659"/>
      <c r="J12" s="1428">
        <v>108</v>
      </c>
      <c r="K12" s="1660">
        <f>J12/J16</f>
        <v>1.1415283796638833E-2</v>
      </c>
      <c r="L12" s="1428">
        <v>17</v>
      </c>
      <c r="M12" s="52">
        <f>L12/L16</f>
        <v>1.0611735330836454E-2</v>
      </c>
      <c r="N12" s="1661">
        <v>12</v>
      </c>
      <c r="O12" s="1662">
        <f>N12/N16</f>
        <v>1.0143702451394759E-2</v>
      </c>
      <c r="P12" s="54"/>
    </row>
    <row r="13" spans="1:17">
      <c r="A13" s="98" t="s">
        <v>95</v>
      </c>
      <c r="B13" s="56">
        <v>565</v>
      </c>
      <c r="C13" s="57">
        <f>B13/B16</f>
        <v>3.628540235052341E-2</v>
      </c>
      <c r="D13" s="275" t="s">
        <v>114</v>
      </c>
      <c r="E13" s="100"/>
      <c r="F13" s="101" t="s">
        <v>113</v>
      </c>
      <c r="G13" s="102"/>
      <c r="H13" s="101" t="s">
        <v>113</v>
      </c>
      <c r="I13" s="1663"/>
      <c r="J13" s="1403">
        <v>356</v>
      </c>
      <c r="K13" s="1664">
        <f>J13/J16</f>
        <v>3.7628157700031709E-2</v>
      </c>
      <c r="L13" s="1403">
        <v>44</v>
      </c>
      <c r="M13" s="57">
        <f>L13/L16</f>
        <v>2.7465667915106119E-2</v>
      </c>
      <c r="N13" s="1665">
        <v>44</v>
      </c>
      <c r="O13" s="1666">
        <f>N13/N16</f>
        <v>3.7193575655114115E-2</v>
      </c>
      <c r="P13" s="54"/>
    </row>
    <row r="14" spans="1:17">
      <c r="A14" s="92" t="s">
        <v>96</v>
      </c>
      <c r="B14" s="51">
        <v>1338</v>
      </c>
      <c r="C14" s="52">
        <f>B14/B16</f>
        <v>8.5928970522124462E-2</v>
      </c>
      <c r="D14" s="53">
        <v>81</v>
      </c>
      <c r="E14" s="93">
        <f>D14/D16</f>
        <v>0.17532467532467533</v>
      </c>
      <c r="F14" s="94" t="s">
        <v>113</v>
      </c>
      <c r="G14" s="95"/>
      <c r="H14" s="94" t="s">
        <v>113</v>
      </c>
      <c r="I14" s="1659"/>
      <c r="J14" s="1428">
        <v>446</v>
      </c>
      <c r="K14" s="1660">
        <f>J14/J16</f>
        <v>4.7140894197230734E-2</v>
      </c>
      <c r="L14" s="1428">
        <v>160</v>
      </c>
      <c r="M14" s="52">
        <f>L14/L16</f>
        <v>9.987515605493133E-2</v>
      </c>
      <c r="N14" s="1661">
        <v>105</v>
      </c>
      <c r="O14" s="1662">
        <f>N14/N16</f>
        <v>8.8757396449704137E-2</v>
      </c>
      <c r="P14" s="54"/>
    </row>
    <row r="15" spans="1:17" ht="14.5" thickBot="1">
      <c r="A15" s="98" t="s">
        <v>97</v>
      </c>
      <c r="B15" s="1667">
        <v>242</v>
      </c>
      <c r="C15" s="110">
        <f>B15/B16</f>
        <v>1.5541712157215335E-2</v>
      </c>
      <c r="D15" s="279" t="s">
        <v>114</v>
      </c>
      <c r="E15" s="112"/>
      <c r="F15" s="113" t="s">
        <v>113</v>
      </c>
      <c r="G15" s="114"/>
      <c r="H15" s="113" t="s">
        <v>113</v>
      </c>
      <c r="I15" s="1668"/>
      <c r="J15" s="1669">
        <v>114</v>
      </c>
      <c r="K15" s="1670">
        <f>J15/J16</f>
        <v>1.2049466229785435E-2</v>
      </c>
      <c r="L15" s="1669">
        <v>26</v>
      </c>
      <c r="M15" s="110">
        <f>L15/L16</f>
        <v>1.6229712858926344E-2</v>
      </c>
      <c r="N15" s="1671">
        <v>19</v>
      </c>
      <c r="O15" s="1672">
        <f>N15/N16</f>
        <v>1.6060862214708368E-2</v>
      </c>
      <c r="P15" s="54"/>
    </row>
    <row r="16" spans="1:17">
      <c r="A16" s="1673" t="s">
        <v>115</v>
      </c>
      <c r="B16" s="51">
        <v>15571</v>
      </c>
      <c r="C16" s="119">
        <f>B16/B16</f>
        <v>1</v>
      </c>
      <c r="D16" s="76">
        <v>462</v>
      </c>
      <c r="E16" s="121">
        <f>D16/D16</f>
        <v>1</v>
      </c>
      <c r="F16" s="122" t="s">
        <v>113</v>
      </c>
      <c r="G16" s="123"/>
      <c r="H16" s="122" t="s">
        <v>113</v>
      </c>
      <c r="I16" s="1674"/>
      <c r="J16" s="1413">
        <v>9461</v>
      </c>
      <c r="K16" s="1675">
        <f>J16/J16</f>
        <v>1</v>
      </c>
      <c r="L16" s="1413">
        <v>1602</v>
      </c>
      <c r="M16" s="119">
        <f>L16/L16</f>
        <v>1</v>
      </c>
      <c r="N16" s="1676">
        <v>1183</v>
      </c>
      <c r="O16" s="1677">
        <f>N16/N16</f>
        <v>1</v>
      </c>
      <c r="P16" s="54"/>
    </row>
    <row r="17" spans="1:17" ht="45.5" customHeight="1">
      <c r="A17" s="2498" t="s">
        <v>116</v>
      </c>
      <c r="B17" s="2498"/>
      <c r="C17" s="2498"/>
      <c r="D17" s="2498"/>
      <c r="E17" s="2498"/>
      <c r="F17" s="2498"/>
      <c r="G17" s="2498"/>
      <c r="H17" s="2498"/>
      <c r="I17" s="2498"/>
      <c r="J17" s="2498"/>
      <c r="K17" s="2498"/>
      <c r="L17" s="2498"/>
      <c r="M17" s="2498"/>
      <c r="N17" s="2498"/>
      <c r="O17" s="2498"/>
    </row>
    <row r="19" spans="1:17">
      <c r="A19" s="2464" t="s">
        <v>117</v>
      </c>
      <c r="B19" s="2464"/>
      <c r="C19" s="2464"/>
      <c r="D19" s="2464"/>
      <c r="E19" s="2464"/>
      <c r="F19" s="2464"/>
      <c r="G19" s="2464"/>
      <c r="H19" s="2464"/>
      <c r="I19" s="2464"/>
      <c r="J19" s="2464"/>
      <c r="K19" s="2464"/>
      <c r="L19" s="2464"/>
      <c r="M19" s="2464"/>
      <c r="N19" s="2464"/>
      <c r="O19" s="2464"/>
    </row>
    <row r="22" spans="1:17" ht="25">
      <c r="A22" s="2477" t="s">
        <v>102</v>
      </c>
      <c r="B22" s="2477"/>
      <c r="C22" s="2477"/>
      <c r="D22" s="2477"/>
      <c r="E22" s="2477"/>
      <c r="F22" s="2477"/>
      <c r="G22" s="2477"/>
      <c r="H22" s="2477"/>
      <c r="I22" s="2477"/>
      <c r="J22" s="2477"/>
      <c r="K22" s="2477"/>
      <c r="L22" s="2477"/>
      <c r="M22" s="2477"/>
      <c r="N22" s="2477"/>
      <c r="O22" s="2477"/>
      <c r="P22" s="64"/>
    </row>
    <row r="24" spans="1:17" ht="20">
      <c r="A24" s="2499" t="s">
        <v>103</v>
      </c>
      <c r="B24" s="2490" t="s">
        <v>104</v>
      </c>
      <c r="C24" s="2491"/>
      <c r="D24" s="2491"/>
      <c r="E24" s="2491"/>
      <c r="F24" s="2491"/>
      <c r="G24" s="2491"/>
      <c r="H24" s="2491"/>
      <c r="I24" s="2491"/>
      <c r="J24" s="2491"/>
      <c r="K24" s="2491"/>
      <c r="L24" s="2491"/>
      <c r="M24" s="2491"/>
      <c r="N24" s="2491"/>
      <c r="O24" s="2492"/>
      <c r="P24" s="40"/>
      <c r="Q24" s="29"/>
    </row>
    <row r="25" spans="1:17" ht="44.5" customHeight="1">
      <c r="A25" s="2500"/>
      <c r="B25" s="2459" t="s">
        <v>105</v>
      </c>
      <c r="C25" s="2460"/>
      <c r="D25" s="2459" t="s">
        <v>106</v>
      </c>
      <c r="E25" s="2460"/>
      <c r="F25" s="2459" t="s">
        <v>107</v>
      </c>
      <c r="G25" s="2461"/>
      <c r="H25" s="2459" t="s">
        <v>108</v>
      </c>
      <c r="I25" s="2460"/>
      <c r="J25" s="2459" t="s">
        <v>109</v>
      </c>
      <c r="K25" s="2460"/>
      <c r="L25" s="2459" t="s">
        <v>110</v>
      </c>
      <c r="M25" s="2461"/>
      <c r="N25" s="2457" t="s">
        <v>111</v>
      </c>
      <c r="O25" s="2497"/>
      <c r="P25" s="86"/>
      <c r="Q25" s="87"/>
    </row>
    <row r="26" spans="1:17" ht="20">
      <c r="A26" s="2501"/>
      <c r="B26" s="88" t="s">
        <v>112</v>
      </c>
      <c r="C26" s="89" t="s">
        <v>86</v>
      </c>
      <c r="D26" s="88" t="s">
        <v>112</v>
      </c>
      <c r="E26" s="89" t="s">
        <v>86</v>
      </c>
      <c r="F26" s="88" t="s">
        <v>112</v>
      </c>
      <c r="G26" s="90" t="s">
        <v>86</v>
      </c>
      <c r="H26" s="88" t="s">
        <v>112</v>
      </c>
      <c r="I26" s="89" t="s">
        <v>86</v>
      </c>
      <c r="J26" s="88" t="s">
        <v>112</v>
      </c>
      <c r="K26" s="89" t="s">
        <v>86</v>
      </c>
      <c r="L26" s="88" t="s">
        <v>112</v>
      </c>
      <c r="M26" s="89" t="s">
        <v>86</v>
      </c>
      <c r="N26" s="88" t="s">
        <v>112</v>
      </c>
      <c r="O26" s="91" t="s">
        <v>86</v>
      </c>
      <c r="P26" s="40"/>
      <c r="Q26" s="29"/>
    </row>
    <row r="27" spans="1:17">
      <c r="A27" s="1678" t="s">
        <v>89</v>
      </c>
      <c r="B27" s="80">
        <v>3747</v>
      </c>
      <c r="C27" s="52">
        <f>B27/B37</f>
        <v>0.23802566382924661</v>
      </c>
      <c r="D27" s="80">
        <v>53</v>
      </c>
      <c r="E27" s="93">
        <f>D27/D37</f>
        <v>0.11252653927813164</v>
      </c>
      <c r="F27" s="94" t="s">
        <v>113</v>
      </c>
      <c r="G27" s="95"/>
      <c r="H27" s="94" t="s">
        <v>113</v>
      </c>
      <c r="I27" s="95"/>
      <c r="J27" s="80">
        <v>2730</v>
      </c>
      <c r="K27" s="93">
        <f>J27/J37</f>
        <v>0.27690435135409269</v>
      </c>
      <c r="L27" s="96">
        <v>305</v>
      </c>
      <c r="M27" s="52">
        <f>L27/L37</f>
        <v>0.19242902208201892</v>
      </c>
      <c r="N27" s="53">
        <v>199</v>
      </c>
      <c r="O27" s="1662">
        <f>N27/N37</f>
        <v>0.15718799368088468</v>
      </c>
      <c r="P27" s="54"/>
    </row>
    <row r="28" spans="1:17">
      <c r="A28" s="1679" t="s">
        <v>85</v>
      </c>
      <c r="B28" s="99">
        <v>4202</v>
      </c>
      <c r="C28" s="57">
        <f>B28/B37</f>
        <v>0.26692923389658241</v>
      </c>
      <c r="D28" s="99">
        <v>234</v>
      </c>
      <c r="E28" s="100">
        <f>D28/D37</f>
        <v>0.49681528662420382</v>
      </c>
      <c r="F28" s="101" t="s">
        <v>113</v>
      </c>
      <c r="G28" s="102"/>
      <c r="H28" s="101" t="s">
        <v>113</v>
      </c>
      <c r="I28" s="102"/>
      <c r="J28" s="99">
        <v>2494</v>
      </c>
      <c r="K28" s="100">
        <f>J28/J37</f>
        <v>0.2529668323359367</v>
      </c>
      <c r="L28" s="103">
        <v>464</v>
      </c>
      <c r="M28" s="57">
        <f>L28/L37</f>
        <v>0.29274447949526816</v>
      </c>
      <c r="N28" s="104">
        <v>340</v>
      </c>
      <c r="O28" s="1666">
        <f>N28/N37</f>
        <v>0.26856240126382308</v>
      </c>
      <c r="P28" s="54"/>
    </row>
    <row r="29" spans="1:17">
      <c r="A29" s="1678" t="s">
        <v>90</v>
      </c>
      <c r="B29" s="80">
        <v>782</v>
      </c>
      <c r="C29" s="52">
        <f>B29/B37</f>
        <v>4.9676025917926567E-2</v>
      </c>
      <c r="D29" s="106" t="s">
        <v>114</v>
      </c>
      <c r="E29" s="93"/>
      <c r="F29" s="94" t="s">
        <v>113</v>
      </c>
      <c r="G29" s="95"/>
      <c r="H29" s="94" t="s">
        <v>113</v>
      </c>
      <c r="I29" s="95"/>
      <c r="J29" s="80">
        <v>483</v>
      </c>
      <c r="K29" s="93">
        <f>J29/J37</f>
        <v>4.899076985495486E-2</v>
      </c>
      <c r="L29" s="96">
        <v>58</v>
      </c>
      <c r="M29" s="52">
        <f>L29/L37</f>
        <v>3.659305993690852E-2</v>
      </c>
      <c r="N29" s="53">
        <v>50</v>
      </c>
      <c r="O29" s="1662">
        <f>N29/N37</f>
        <v>3.9494470774091628E-2</v>
      </c>
      <c r="P29" s="54"/>
    </row>
    <row r="30" spans="1:17">
      <c r="A30" s="1679" t="s">
        <v>91</v>
      </c>
      <c r="B30" s="99">
        <v>2691</v>
      </c>
      <c r="C30" s="57">
        <f>B30/B37</f>
        <v>0.17094397154110025</v>
      </c>
      <c r="D30" s="99">
        <v>44</v>
      </c>
      <c r="E30" s="100">
        <f>D30/D37</f>
        <v>9.3418259023354558E-2</v>
      </c>
      <c r="F30" s="101" t="s">
        <v>113</v>
      </c>
      <c r="G30" s="102"/>
      <c r="H30" s="101" t="s">
        <v>113</v>
      </c>
      <c r="I30" s="102"/>
      <c r="J30" s="99">
        <v>1732</v>
      </c>
      <c r="K30" s="100">
        <f>J30/J37</f>
        <v>0.17567704635358555</v>
      </c>
      <c r="L30" s="103">
        <v>331</v>
      </c>
      <c r="M30" s="57">
        <f>L30/L37</f>
        <v>0.20883280757097791</v>
      </c>
      <c r="N30" s="58">
        <v>308</v>
      </c>
      <c r="O30" s="1666">
        <f>N30/N37</f>
        <v>0.24328593996840442</v>
      </c>
      <c r="P30" s="54"/>
    </row>
    <row r="31" spans="1:17">
      <c r="A31" s="1678" t="s">
        <v>92</v>
      </c>
      <c r="B31" s="80">
        <v>1213</v>
      </c>
      <c r="C31" s="52">
        <f>B31/B37</f>
        <v>7.7055012069622661E-2</v>
      </c>
      <c r="D31" s="80">
        <v>11</v>
      </c>
      <c r="E31" s="93"/>
      <c r="F31" s="94" t="s">
        <v>113</v>
      </c>
      <c r="G31" s="95"/>
      <c r="H31" s="94" t="s">
        <v>113</v>
      </c>
      <c r="I31" s="95"/>
      <c r="J31" s="80">
        <v>861</v>
      </c>
      <c r="K31" s="93">
        <f>J31/J37</f>
        <v>8.7331372350136924E-2</v>
      </c>
      <c r="L31" s="96">
        <v>98</v>
      </c>
      <c r="M31" s="52">
        <f>L31/L37</f>
        <v>6.1829652996845424E-2</v>
      </c>
      <c r="N31" s="53">
        <v>107</v>
      </c>
      <c r="O31" s="1662">
        <f>N31/N37</f>
        <v>8.4518167456556076E-2</v>
      </c>
      <c r="P31" s="54"/>
    </row>
    <row r="32" spans="1:17">
      <c r="A32" s="1679" t="s">
        <v>93</v>
      </c>
      <c r="B32" s="99">
        <v>593</v>
      </c>
      <c r="C32" s="57">
        <f>B32/B37</f>
        <v>3.7669927582264007E-2</v>
      </c>
      <c r="D32" s="99">
        <v>11</v>
      </c>
      <c r="E32" s="100">
        <f>D32/D37</f>
        <v>2.3354564755838639E-2</v>
      </c>
      <c r="F32" s="101" t="s">
        <v>113</v>
      </c>
      <c r="G32" s="102"/>
      <c r="H32" s="101" t="s">
        <v>113</v>
      </c>
      <c r="I32" s="102"/>
      <c r="J32" s="99">
        <v>454</v>
      </c>
      <c r="K32" s="100">
        <f>J32/J37</f>
        <v>4.604929506035095E-2</v>
      </c>
      <c r="L32" s="103">
        <v>60</v>
      </c>
      <c r="M32" s="57">
        <f>L32/L37</f>
        <v>3.7854889589905363E-2</v>
      </c>
      <c r="N32" s="58">
        <v>53</v>
      </c>
      <c r="O32" s="1666">
        <f>N32/N37</f>
        <v>4.1864139020537122E-2</v>
      </c>
      <c r="P32" s="54"/>
    </row>
    <row r="33" spans="1:17">
      <c r="A33" s="1678" t="s">
        <v>94</v>
      </c>
      <c r="B33" s="80">
        <v>224</v>
      </c>
      <c r="C33" s="52">
        <f>B33/B37</f>
        <v>1.4229449879303774E-2</v>
      </c>
      <c r="D33" s="80">
        <v>10</v>
      </c>
      <c r="E33" s="93">
        <f>D33/D37</f>
        <v>2.1231422505307854E-2</v>
      </c>
      <c r="F33" s="94" t="s">
        <v>113</v>
      </c>
      <c r="G33" s="95"/>
      <c r="H33" s="94" t="s">
        <v>113</v>
      </c>
      <c r="I33" s="95"/>
      <c r="J33" s="80">
        <v>126</v>
      </c>
      <c r="K33" s="93">
        <f>J33/J37</f>
        <v>1.2780200831727356E-2</v>
      </c>
      <c r="L33" s="96">
        <v>20</v>
      </c>
      <c r="M33" s="52">
        <f>L33/L37</f>
        <v>1.2618296529968454E-2</v>
      </c>
      <c r="N33" s="107">
        <v>12</v>
      </c>
      <c r="O33" s="1662">
        <f>N33/N37</f>
        <v>9.4786729857819912E-3</v>
      </c>
      <c r="P33" s="54"/>
    </row>
    <row r="34" spans="1:17">
      <c r="A34" s="1679" t="s">
        <v>95</v>
      </c>
      <c r="B34" s="99">
        <v>497</v>
      </c>
      <c r="C34" s="57">
        <f>B34/B37</f>
        <v>3.1571591919705246E-2</v>
      </c>
      <c r="D34" s="108" t="s">
        <v>114</v>
      </c>
      <c r="E34" s="100"/>
      <c r="F34" s="101" t="s">
        <v>113</v>
      </c>
      <c r="G34" s="102"/>
      <c r="H34" s="101" t="s">
        <v>113</v>
      </c>
      <c r="I34" s="102"/>
      <c r="J34" s="99">
        <v>302</v>
      </c>
      <c r="K34" s="100">
        <f>J34/J37</f>
        <v>3.0631909930013187E-2</v>
      </c>
      <c r="L34" s="103">
        <v>37</v>
      </c>
      <c r="M34" s="57">
        <f>L34/L37</f>
        <v>2.334384858044164E-2</v>
      </c>
      <c r="N34" s="104">
        <v>31</v>
      </c>
      <c r="O34" s="1666">
        <f>N34/N37</f>
        <v>2.448657187993681E-2</v>
      </c>
      <c r="P34" s="54"/>
    </row>
    <row r="35" spans="1:17">
      <c r="A35" s="1678" t="s">
        <v>96</v>
      </c>
      <c r="B35" s="80">
        <v>1592</v>
      </c>
      <c r="C35" s="52">
        <f>B35/B37</f>
        <v>0.1011307330707661</v>
      </c>
      <c r="D35" s="80">
        <v>94</v>
      </c>
      <c r="E35" s="93">
        <f>D35/D37</f>
        <v>0.19957537154989385</v>
      </c>
      <c r="F35" s="94" t="s">
        <v>113</v>
      </c>
      <c r="G35" s="95"/>
      <c r="H35" s="94" t="s">
        <v>113</v>
      </c>
      <c r="I35" s="95"/>
      <c r="J35" s="80">
        <v>531</v>
      </c>
      <c r="K35" s="93">
        <f>J35/J37</f>
        <v>5.3859417790851002E-2</v>
      </c>
      <c r="L35" s="96">
        <v>182</v>
      </c>
      <c r="M35" s="52">
        <f>L35/L37</f>
        <v>0.11482649842271293</v>
      </c>
      <c r="N35" s="107">
        <v>148</v>
      </c>
      <c r="O35" s="1662">
        <f>N35/N37</f>
        <v>0.11690363349131122</v>
      </c>
      <c r="P35" s="54"/>
    </row>
    <row r="36" spans="1:17" ht="14.5" thickBot="1">
      <c r="A36" s="1679" t="s">
        <v>97</v>
      </c>
      <c r="B36" s="109">
        <v>231</v>
      </c>
      <c r="C36" s="110">
        <f>B36/B37</f>
        <v>1.4674120188032016E-2</v>
      </c>
      <c r="D36" s="111" t="s">
        <v>114</v>
      </c>
      <c r="E36" s="112"/>
      <c r="F36" s="113" t="s">
        <v>113</v>
      </c>
      <c r="G36" s="114"/>
      <c r="H36" s="113" t="s">
        <v>113</v>
      </c>
      <c r="I36" s="114"/>
      <c r="J36" s="109">
        <v>127</v>
      </c>
      <c r="K36" s="112">
        <f>J36/J37</f>
        <v>1.2881630997058526E-2</v>
      </c>
      <c r="L36" s="115">
        <v>21</v>
      </c>
      <c r="M36" s="110">
        <f>L36/L37</f>
        <v>1.3249211356466877E-2</v>
      </c>
      <c r="N36" s="116">
        <v>17</v>
      </c>
      <c r="O36" s="1672">
        <f>N36/N37</f>
        <v>1.3428120063191154E-2</v>
      </c>
      <c r="P36" s="54"/>
    </row>
    <row r="37" spans="1:17">
      <c r="A37" s="1673" t="s">
        <v>115</v>
      </c>
      <c r="B37" s="51">
        <v>15742</v>
      </c>
      <c r="C37" s="119">
        <f>B37/B37</f>
        <v>1</v>
      </c>
      <c r="D37" s="120">
        <v>471</v>
      </c>
      <c r="E37" s="121">
        <f>D37/D37</f>
        <v>1</v>
      </c>
      <c r="F37" s="122" t="s">
        <v>113</v>
      </c>
      <c r="G37" s="123"/>
      <c r="H37" s="122" t="s">
        <v>113</v>
      </c>
      <c r="I37" s="123"/>
      <c r="J37" s="124">
        <v>9859</v>
      </c>
      <c r="K37" s="121">
        <f>J37/J37</f>
        <v>1</v>
      </c>
      <c r="L37" s="82">
        <v>1585</v>
      </c>
      <c r="M37" s="119">
        <f>L37/L37</f>
        <v>1</v>
      </c>
      <c r="N37" s="125">
        <v>1266</v>
      </c>
      <c r="O37" s="1677">
        <f>N37/N37</f>
        <v>1</v>
      </c>
      <c r="P37" s="54"/>
    </row>
    <row r="38" spans="1:17" ht="45.5" customHeight="1">
      <c r="A38" s="2498" t="s">
        <v>116</v>
      </c>
      <c r="B38" s="2498"/>
      <c r="C38" s="2498"/>
      <c r="D38" s="2498"/>
      <c r="E38" s="2498"/>
      <c r="F38" s="2498"/>
      <c r="G38" s="2498"/>
      <c r="H38" s="2498"/>
      <c r="I38" s="2498"/>
      <c r="J38" s="2498"/>
      <c r="K38" s="2498"/>
      <c r="L38" s="2498"/>
      <c r="M38" s="2498"/>
      <c r="N38" s="2498"/>
      <c r="O38" s="2498"/>
    </row>
    <row r="40" spans="1:17">
      <c r="A40" s="2464" t="s">
        <v>117</v>
      </c>
      <c r="B40" s="2464"/>
      <c r="C40" s="2464"/>
      <c r="D40" s="2464"/>
      <c r="E40" s="2464"/>
      <c r="F40" s="2464"/>
      <c r="G40" s="2464"/>
      <c r="H40" s="2464"/>
      <c r="I40" s="2464"/>
      <c r="J40" s="2464"/>
      <c r="K40" s="2464"/>
      <c r="L40" s="2464"/>
      <c r="M40" s="2464"/>
      <c r="N40" s="2464"/>
      <c r="O40" s="2464"/>
    </row>
    <row r="43" spans="1:17">
      <c r="A43" s="2485" t="s">
        <v>118</v>
      </c>
      <c r="B43" s="2485"/>
      <c r="C43" s="2485"/>
      <c r="D43" s="2485"/>
      <c r="E43" s="2485"/>
      <c r="F43" s="2485"/>
      <c r="G43" s="2485"/>
      <c r="H43" s="2485"/>
      <c r="I43" s="2485"/>
      <c r="J43" s="2485"/>
      <c r="K43" s="2485"/>
      <c r="L43" s="2485"/>
      <c r="M43" s="2485"/>
      <c r="N43" s="2485"/>
      <c r="O43" s="2485"/>
    </row>
    <row r="45" spans="1:17" ht="17.5">
      <c r="A45" s="2494" t="s">
        <v>119</v>
      </c>
      <c r="B45" s="2490" t="s">
        <v>104</v>
      </c>
      <c r="C45" s="2491"/>
      <c r="D45" s="2491"/>
      <c r="E45" s="2491"/>
      <c r="F45" s="2491"/>
      <c r="G45" s="2491"/>
      <c r="H45" s="2491"/>
      <c r="I45" s="2491"/>
      <c r="J45" s="2491"/>
      <c r="K45" s="2491"/>
      <c r="L45" s="2491"/>
      <c r="M45" s="2491"/>
      <c r="N45" s="2491"/>
      <c r="O45" s="2492"/>
      <c r="P45" s="29"/>
      <c r="Q45" s="29"/>
    </row>
    <row r="46" spans="1:17" ht="44.5">
      <c r="A46" s="2495"/>
      <c r="B46" s="2459" t="s">
        <v>105</v>
      </c>
      <c r="C46" s="2460"/>
      <c r="D46" s="2459" t="s">
        <v>106</v>
      </c>
      <c r="E46" s="2460"/>
      <c r="F46" s="2459" t="s">
        <v>107</v>
      </c>
      <c r="G46" s="2461"/>
      <c r="H46" s="2459" t="s">
        <v>108</v>
      </c>
      <c r="I46" s="2460"/>
      <c r="J46" s="2459" t="s">
        <v>109</v>
      </c>
      <c r="K46" s="2460"/>
      <c r="L46" s="2459" t="s">
        <v>120</v>
      </c>
      <c r="M46" s="2460"/>
      <c r="N46" s="2459" t="s">
        <v>121</v>
      </c>
      <c r="O46" s="2493"/>
      <c r="P46" s="86"/>
      <c r="Q46" s="87"/>
    </row>
    <row r="47" spans="1:17" ht="17.5">
      <c r="A47" s="2496"/>
      <c r="B47" s="88" t="s">
        <v>112</v>
      </c>
      <c r="C47" s="89" t="s">
        <v>86</v>
      </c>
      <c r="D47" s="88" t="s">
        <v>112</v>
      </c>
      <c r="E47" s="89" t="s">
        <v>86</v>
      </c>
      <c r="F47" s="88" t="s">
        <v>112</v>
      </c>
      <c r="G47" s="90" t="s">
        <v>86</v>
      </c>
      <c r="H47" s="88" t="s">
        <v>112</v>
      </c>
      <c r="I47" s="89" t="s">
        <v>86</v>
      </c>
      <c r="J47" s="88" t="s">
        <v>112</v>
      </c>
      <c r="K47" s="89" t="s">
        <v>86</v>
      </c>
      <c r="L47" s="88" t="s">
        <v>112</v>
      </c>
      <c r="M47" s="89" t="s">
        <v>86</v>
      </c>
      <c r="N47" s="88" t="s">
        <v>112</v>
      </c>
      <c r="O47" s="91" t="s">
        <v>86</v>
      </c>
      <c r="P47" s="29"/>
      <c r="Q47" s="29"/>
    </row>
    <row r="48" spans="1:17">
      <c r="A48" s="92" t="s">
        <v>89</v>
      </c>
      <c r="B48" s="127">
        <v>3879</v>
      </c>
      <c r="C48" s="128">
        <f>B48/B58</f>
        <v>0.23176196450976877</v>
      </c>
      <c r="D48" s="129">
        <v>53</v>
      </c>
      <c r="E48" s="128">
        <f>D48/D58</f>
        <v>9.0443686006825938E-2</v>
      </c>
      <c r="F48" s="130" t="s">
        <v>113</v>
      </c>
      <c r="G48" s="131"/>
      <c r="H48" s="132">
        <v>670</v>
      </c>
      <c r="I48" s="128">
        <f>H48/H58</f>
        <v>0.10307692307692308</v>
      </c>
      <c r="J48" s="133">
        <v>2868</v>
      </c>
      <c r="K48" s="128">
        <f>J48/J58</f>
        <v>0.27521351117934939</v>
      </c>
      <c r="L48" s="129">
        <v>218</v>
      </c>
      <c r="M48" s="128">
        <f>L48/L58</f>
        <v>0.14552736982643524</v>
      </c>
      <c r="N48" s="129">
        <v>136</v>
      </c>
      <c r="O48" s="97">
        <f>N48/N58</f>
        <v>0.11496196111580727</v>
      </c>
      <c r="P48" s="54"/>
    </row>
    <row r="49" spans="1:16">
      <c r="A49" s="98" t="s">
        <v>85</v>
      </c>
      <c r="B49" s="134">
        <v>4457</v>
      </c>
      <c r="C49" s="135">
        <f>B49/B58</f>
        <v>0.26629622990978075</v>
      </c>
      <c r="D49" s="136">
        <v>296</v>
      </c>
      <c r="E49" s="135">
        <f>D49/D58</f>
        <v>0.50511945392491464</v>
      </c>
      <c r="F49" s="137" t="s">
        <v>113</v>
      </c>
      <c r="G49" s="138"/>
      <c r="H49" s="134">
        <v>2796</v>
      </c>
      <c r="I49" s="135">
        <f>H49/H58</f>
        <v>0.43015384615384616</v>
      </c>
      <c r="J49" s="139">
        <v>2664</v>
      </c>
      <c r="K49" s="135">
        <f>J49/J58</f>
        <v>0.25563765473562999</v>
      </c>
      <c r="L49" s="136">
        <v>606</v>
      </c>
      <c r="M49" s="135">
        <f>L49/L58</f>
        <v>0.40453938584779708</v>
      </c>
      <c r="N49" s="136">
        <v>417</v>
      </c>
      <c r="O49" s="105">
        <f>N49/N58</f>
        <v>0.35249366018596789</v>
      </c>
      <c r="P49" s="54"/>
    </row>
    <row r="50" spans="1:16">
      <c r="A50" s="92" t="s">
        <v>90</v>
      </c>
      <c r="B50" s="132">
        <v>871</v>
      </c>
      <c r="C50" s="128">
        <f>B50/B58</f>
        <v>5.2040389556073367E-2</v>
      </c>
      <c r="D50" s="106" t="s">
        <v>114</v>
      </c>
      <c r="E50" s="128"/>
      <c r="F50" s="130" t="s">
        <v>113</v>
      </c>
      <c r="G50" s="131"/>
      <c r="H50" s="132">
        <v>179</v>
      </c>
      <c r="I50" s="128">
        <f>H50/H58</f>
        <v>2.7538461538461539E-2</v>
      </c>
      <c r="J50" s="140">
        <v>484</v>
      </c>
      <c r="K50" s="128">
        <f>J50/J58</f>
        <v>4.6444679013530374E-2</v>
      </c>
      <c r="L50" s="129">
        <v>62</v>
      </c>
      <c r="M50" s="128">
        <f>L50/L58</f>
        <v>4.1388518024032039E-2</v>
      </c>
      <c r="N50" s="129">
        <v>61</v>
      </c>
      <c r="O50" s="97">
        <f>N50/N58</f>
        <v>5.1563820794590022E-2</v>
      </c>
      <c r="P50" s="54"/>
    </row>
    <row r="51" spans="1:16">
      <c r="A51" s="98" t="s">
        <v>91</v>
      </c>
      <c r="B51" s="134">
        <v>2774</v>
      </c>
      <c r="C51" s="135">
        <f>B51/B58</f>
        <v>0.16574057477445181</v>
      </c>
      <c r="D51" s="136">
        <v>69</v>
      </c>
      <c r="E51" s="135">
        <f>D51/D58</f>
        <v>0.11774744027303755</v>
      </c>
      <c r="F51" s="137" t="s">
        <v>113</v>
      </c>
      <c r="G51" s="138"/>
      <c r="H51" s="134">
        <v>1078</v>
      </c>
      <c r="I51" s="135">
        <f>H51/H58</f>
        <v>0.16584615384615384</v>
      </c>
      <c r="J51" s="139">
        <v>1792</v>
      </c>
      <c r="K51" s="135">
        <f>J51/J58</f>
        <v>0.17196046444679014</v>
      </c>
      <c r="L51" s="136">
        <v>227</v>
      </c>
      <c r="M51" s="135">
        <f>L51/L58</f>
        <v>0.15153538050734314</v>
      </c>
      <c r="N51" s="136">
        <v>230</v>
      </c>
      <c r="O51" s="105">
        <f>N51/N58</f>
        <v>0.19442096365173289</v>
      </c>
      <c r="P51" s="54"/>
    </row>
    <row r="52" spans="1:16">
      <c r="A52" s="92" t="s">
        <v>92</v>
      </c>
      <c r="B52" s="127">
        <v>1347</v>
      </c>
      <c r="C52" s="128">
        <f>B52/B58</f>
        <v>8.0480372826671448E-2</v>
      </c>
      <c r="D52" s="106" t="s">
        <v>114</v>
      </c>
      <c r="E52" s="128"/>
      <c r="F52" s="130" t="s">
        <v>113</v>
      </c>
      <c r="G52" s="131"/>
      <c r="H52" s="132">
        <v>301</v>
      </c>
      <c r="I52" s="128">
        <f>H52/H58</f>
        <v>4.6307692307692307E-2</v>
      </c>
      <c r="J52" s="140">
        <v>923</v>
      </c>
      <c r="K52" s="128">
        <f>J52/J58</f>
        <v>8.8571154399769703E-2</v>
      </c>
      <c r="L52" s="129">
        <v>82</v>
      </c>
      <c r="M52" s="128">
        <f>L52/L58</f>
        <v>5.4739652870493989E-2</v>
      </c>
      <c r="N52" s="129">
        <v>87</v>
      </c>
      <c r="O52" s="97">
        <f>N52/N58</f>
        <v>7.3541842772611998E-2</v>
      </c>
      <c r="P52" s="54"/>
    </row>
    <row r="53" spans="1:16">
      <c r="A53" s="98" t="s">
        <v>93</v>
      </c>
      <c r="B53" s="141">
        <v>672</v>
      </c>
      <c r="C53" s="135">
        <f>B53/B58</f>
        <v>4.0150564617314928E-2</v>
      </c>
      <c r="D53" s="136">
        <v>17</v>
      </c>
      <c r="E53" s="135">
        <f>D53/D58</f>
        <v>2.9010238907849831E-2</v>
      </c>
      <c r="F53" s="137" t="s">
        <v>113</v>
      </c>
      <c r="G53" s="138"/>
      <c r="H53" s="141">
        <v>156</v>
      </c>
      <c r="I53" s="135">
        <f>H53/H58</f>
        <v>2.4E-2</v>
      </c>
      <c r="J53" s="142">
        <v>495</v>
      </c>
      <c r="K53" s="135">
        <f>J53/J58</f>
        <v>4.7500239900201517E-2</v>
      </c>
      <c r="L53" s="136">
        <v>81</v>
      </c>
      <c r="M53" s="135">
        <f>L53/L58</f>
        <v>5.4072096128170898E-2</v>
      </c>
      <c r="N53" s="136">
        <v>65</v>
      </c>
      <c r="O53" s="105">
        <f>N53/N58</f>
        <v>5.4945054945054944E-2</v>
      </c>
      <c r="P53" s="54"/>
    </row>
    <row r="54" spans="1:16">
      <c r="A54" s="92" t="s">
        <v>94</v>
      </c>
      <c r="B54" s="132">
        <v>211</v>
      </c>
      <c r="C54" s="128">
        <f>B54/B58</f>
        <v>1.2606799306924777E-2</v>
      </c>
      <c r="D54" s="129">
        <v>10</v>
      </c>
      <c r="E54" s="128">
        <f>D54/D58</f>
        <v>1.7064846416382253E-2</v>
      </c>
      <c r="F54" s="130" t="s">
        <v>113</v>
      </c>
      <c r="G54" s="131"/>
      <c r="H54" s="132">
        <v>106</v>
      </c>
      <c r="I54" s="128">
        <f>H54/H58</f>
        <v>1.6307692307692308E-2</v>
      </c>
      <c r="J54" s="140">
        <v>125</v>
      </c>
      <c r="K54" s="128">
        <f>J54/J58</f>
        <v>1.1995010075808464E-2</v>
      </c>
      <c r="L54" s="129">
        <v>14</v>
      </c>
      <c r="M54" s="128">
        <f>L54/L58</f>
        <v>9.3457943925233638E-3</v>
      </c>
      <c r="N54" s="129">
        <v>13</v>
      </c>
      <c r="O54" s="97">
        <f>N54/N58</f>
        <v>1.098901098901099E-2</v>
      </c>
      <c r="P54" s="54"/>
    </row>
    <row r="55" spans="1:16">
      <c r="A55" s="98" t="s">
        <v>95</v>
      </c>
      <c r="B55" s="141">
        <v>603</v>
      </c>
      <c r="C55" s="135">
        <f>B55/B58</f>
        <v>3.6027962000358488E-2</v>
      </c>
      <c r="D55" s="108" t="s">
        <v>114</v>
      </c>
      <c r="E55" s="135"/>
      <c r="F55" s="137" t="s">
        <v>113</v>
      </c>
      <c r="G55" s="138"/>
      <c r="H55" s="141">
        <v>106</v>
      </c>
      <c r="I55" s="135">
        <f>H55/H58</f>
        <v>1.6307692307692308E-2</v>
      </c>
      <c r="J55" s="142">
        <v>358</v>
      </c>
      <c r="K55" s="135">
        <f>J55/J58</f>
        <v>3.4353708857115438E-2</v>
      </c>
      <c r="L55" s="136">
        <v>35</v>
      </c>
      <c r="M55" s="135">
        <f>L55/L58</f>
        <v>2.336448598130841E-2</v>
      </c>
      <c r="N55" s="136">
        <v>41</v>
      </c>
      <c r="O55" s="105">
        <f>N55/N58</f>
        <v>3.4657650042265425E-2</v>
      </c>
      <c r="P55" s="54"/>
    </row>
    <row r="56" spans="1:16">
      <c r="A56" s="92" t="s">
        <v>96</v>
      </c>
      <c r="B56" s="127">
        <v>1678</v>
      </c>
      <c r="C56" s="128">
        <f>B56/B58</f>
        <v>0.1002569158152596</v>
      </c>
      <c r="D56" s="129">
        <v>116</v>
      </c>
      <c r="E56" s="128">
        <f>D56/D58</f>
        <v>0.19795221843003413</v>
      </c>
      <c r="F56" s="130" t="s">
        <v>113</v>
      </c>
      <c r="G56" s="131"/>
      <c r="H56" s="132">
        <v>998</v>
      </c>
      <c r="I56" s="128">
        <f>H56/H58</f>
        <v>0.15353846153846154</v>
      </c>
      <c r="J56" s="140">
        <v>534</v>
      </c>
      <c r="K56" s="128">
        <f>J56/J58</f>
        <v>5.1242683043853758E-2</v>
      </c>
      <c r="L56" s="129">
        <v>154</v>
      </c>
      <c r="M56" s="128">
        <f>L56/L58</f>
        <v>0.10280373831775701</v>
      </c>
      <c r="N56" s="129">
        <v>121</v>
      </c>
      <c r="O56" s="97">
        <f>N56/N58</f>
        <v>0.10228233305156383</v>
      </c>
      <c r="P56" s="54"/>
    </row>
    <row r="57" spans="1:16" ht="14.5" thickBot="1">
      <c r="A57" s="98" t="s">
        <v>97</v>
      </c>
      <c r="B57" s="143">
        <v>303</v>
      </c>
      <c r="C57" s="144">
        <f>B57/B58</f>
        <v>1.8103602796200036E-2</v>
      </c>
      <c r="D57" s="145" t="s">
        <v>114</v>
      </c>
      <c r="E57" s="144"/>
      <c r="F57" s="146" t="s">
        <v>113</v>
      </c>
      <c r="G57" s="147"/>
      <c r="H57" s="148">
        <v>93</v>
      </c>
      <c r="I57" s="144">
        <f>H57/H58</f>
        <v>1.4307692307692308E-2</v>
      </c>
      <c r="J57" s="149">
        <v>155</v>
      </c>
      <c r="K57" s="144">
        <f>J57/J58</f>
        <v>1.4873812494002495E-2</v>
      </c>
      <c r="L57" s="150">
        <v>12</v>
      </c>
      <c r="M57" s="144">
        <f>L57/L58</f>
        <v>8.0106809078771702E-3</v>
      </c>
      <c r="N57" s="145" t="s">
        <v>114</v>
      </c>
      <c r="O57" s="117"/>
      <c r="P57" s="54"/>
    </row>
    <row r="58" spans="1:16">
      <c r="A58" s="118" t="s">
        <v>115</v>
      </c>
      <c r="B58" s="151">
        <v>16737</v>
      </c>
      <c r="C58" s="152">
        <f>B58/B58</f>
        <v>1</v>
      </c>
      <c r="D58" s="153">
        <v>586</v>
      </c>
      <c r="E58" s="152">
        <f>D58/D58</f>
        <v>1</v>
      </c>
      <c r="F58" s="154" t="s">
        <v>113</v>
      </c>
      <c r="G58" s="155"/>
      <c r="H58" s="156">
        <v>6500</v>
      </c>
      <c r="I58" s="152">
        <f>H58/H58</f>
        <v>1</v>
      </c>
      <c r="J58" s="151">
        <v>10421</v>
      </c>
      <c r="K58" s="152">
        <f>J58/J58</f>
        <v>1</v>
      </c>
      <c r="L58" s="157">
        <v>1498</v>
      </c>
      <c r="M58" s="152">
        <f>L58/L58</f>
        <v>1</v>
      </c>
      <c r="N58" s="158">
        <v>1183</v>
      </c>
      <c r="O58" s="126">
        <f>N58/N58</f>
        <v>1</v>
      </c>
      <c r="P58" s="54"/>
    </row>
    <row r="59" spans="1:16" ht="29.5" customHeight="1">
      <c r="A59" s="2478" t="s">
        <v>122</v>
      </c>
      <c r="B59" s="2478"/>
      <c r="C59" s="2478"/>
      <c r="D59" s="2478"/>
      <c r="E59" s="2478"/>
      <c r="F59" s="2478"/>
      <c r="G59" s="2478"/>
      <c r="H59" s="2478"/>
      <c r="I59" s="2478"/>
      <c r="J59" s="2478"/>
      <c r="K59" s="2478"/>
      <c r="L59" s="2478"/>
      <c r="M59" s="2478"/>
      <c r="N59" s="2478"/>
      <c r="O59" s="2478"/>
    </row>
    <row r="61" spans="1:16">
      <c r="A61" s="2464" t="s">
        <v>117</v>
      </c>
      <c r="B61" s="2464"/>
      <c r="C61" s="2464"/>
      <c r="D61" s="2464"/>
      <c r="E61" s="2464"/>
      <c r="F61" s="2464"/>
      <c r="G61" s="2464"/>
      <c r="H61" s="2464"/>
      <c r="I61" s="2464"/>
      <c r="J61" s="2464"/>
      <c r="K61" s="2464"/>
      <c r="L61" s="2464"/>
      <c r="M61" s="2464"/>
      <c r="N61" s="2464"/>
      <c r="O61" s="2464"/>
    </row>
    <row r="64" spans="1:16">
      <c r="A64" s="2485" t="s">
        <v>123</v>
      </c>
      <c r="B64" s="2485"/>
      <c r="C64" s="2485"/>
      <c r="D64" s="2485"/>
      <c r="E64" s="2485"/>
      <c r="F64" s="2485"/>
      <c r="G64" s="2485"/>
      <c r="H64" s="2485"/>
      <c r="I64" s="2485"/>
      <c r="J64" s="2485"/>
      <c r="K64" s="2485"/>
      <c r="L64" s="2485"/>
      <c r="M64" s="2485"/>
      <c r="N64" s="2485"/>
      <c r="O64" s="2485"/>
    </row>
    <row r="66" spans="1:17" ht="17.5">
      <c r="A66" s="2494" t="s">
        <v>119</v>
      </c>
      <c r="B66" s="2490" t="s">
        <v>104</v>
      </c>
      <c r="C66" s="2491"/>
      <c r="D66" s="2491"/>
      <c r="E66" s="2491"/>
      <c r="F66" s="2491"/>
      <c r="G66" s="2491"/>
      <c r="H66" s="2491"/>
      <c r="I66" s="2491"/>
      <c r="J66" s="2491"/>
      <c r="K66" s="2491"/>
      <c r="L66" s="2491"/>
      <c r="M66" s="2491"/>
      <c r="N66" s="2491"/>
      <c r="O66" s="2492"/>
      <c r="Q66" s="29"/>
    </row>
    <row r="67" spans="1:17" ht="44.5">
      <c r="A67" s="2495"/>
      <c r="B67" s="2459" t="s">
        <v>105</v>
      </c>
      <c r="C67" s="2460"/>
      <c r="D67" s="2459" t="s">
        <v>106</v>
      </c>
      <c r="E67" s="2460"/>
      <c r="F67" s="2459" t="s">
        <v>107</v>
      </c>
      <c r="G67" s="2461"/>
      <c r="H67" s="2459" t="s">
        <v>108</v>
      </c>
      <c r="I67" s="2460"/>
      <c r="J67" s="2459" t="s">
        <v>109</v>
      </c>
      <c r="K67" s="2460"/>
      <c r="L67" s="2459" t="s">
        <v>120</v>
      </c>
      <c r="M67" s="2460"/>
      <c r="N67" s="2459" t="s">
        <v>121</v>
      </c>
      <c r="O67" s="2493"/>
      <c r="P67" s="86"/>
      <c r="Q67" s="87"/>
    </row>
    <row r="68" spans="1:17" ht="17.5">
      <c r="A68" s="2496"/>
      <c r="B68" s="88" t="s">
        <v>112</v>
      </c>
      <c r="C68" s="89" t="s">
        <v>86</v>
      </c>
      <c r="D68" s="88" t="s">
        <v>112</v>
      </c>
      <c r="E68" s="89" t="s">
        <v>86</v>
      </c>
      <c r="F68" s="88" t="s">
        <v>112</v>
      </c>
      <c r="G68" s="90" t="s">
        <v>86</v>
      </c>
      <c r="H68" s="88" t="s">
        <v>112</v>
      </c>
      <c r="I68" s="89" t="s">
        <v>86</v>
      </c>
      <c r="J68" s="88" t="s">
        <v>112</v>
      </c>
      <c r="K68" s="89" t="s">
        <v>86</v>
      </c>
      <c r="L68" s="88" t="s">
        <v>112</v>
      </c>
      <c r="M68" s="89" t="s">
        <v>86</v>
      </c>
      <c r="N68" s="88" t="s">
        <v>112</v>
      </c>
      <c r="O68" s="91" t="s">
        <v>86</v>
      </c>
      <c r="Q68" s="29"/>
    </row>
    <row r="69" spans="1:17">
      <c r="A69" s="159" t="s">
        <v>89</v>
      </c>
      <c r="B69" s="160">
        <v>3904</v>
      </c>
      <c r="C69" s="128">
        <f>B69/B79</f>
        <v>0.23137557043797782</v>
      </c>
      <c r="D69" s="161">
        <v>70</v>
      </c>
      <c r="E69" s="128">
        <f>D69/D79</f>
        <v>0.10869565217391304</v>
      </c>
      <c r="F69" s="130" t="s">
        <v>113</v>
      </c>
      <c r="G69" s="131" t="s">
        <v>113</v>
      </c>
      <c r="H69" s="161">
        <v>669</v>
      </c>
      <c r="I69" s="128">
        <f>H69/H79</f>
        <v>0.10276497695852535</v>
      </c>
      <c r="J69" s="162">
        <v>2909</v>
      </c>
      <c r="K69" s="128">
        <f>J69/J79</f>
        <v>0.26732218342216502</v>
      </c>
      <c r="L69" s="161">
        <v>249</v>
      </c>
      <c r="M69" s="128">
        <f>L69/L79</f>
        <v>0.16824324324324325</v>
      </c>
      <c r="N69" s="163">
        <v>183</v>
      </c>
      <c r="O69" s="164">
        <f>N69/N79</f>
        <v>0.15430016863406409</v>
      </c>
    </row>
    <row r="70" spans="1:17">
      <c r="A70" s="165" t="s">
        <v>85</v>
      </c>
      <c r="B70" s="166">
        <v>4498</v>
      </c>
      <c r="C70" s="135">
        <f>B70/B79</f>
        <v>0.26657974278433</v>
      </c>
      <c r="D70" s="167">
        <v>306</v>
      </c>
      <c r="E70" s="135">
        <f>D70/D79</f>
        <v>0.4751552795031056</v>
      </c>
      <c r="F70" s="137" t="s">
        <v>113</v>
      </c>
      <c r="G70" s="138" t="s">
        <v>113</v>
      </c>
      <c r="H70" s="168">
        <v>2797</v>
      </c>
      <c r="I70" s="135">
        <f>H70/H79</f>
        <v>0.42964669738863287</v>
      </c>
      <c r="J70" s="168">
        <v>2807</v>
      </c>
      <c r="K70" s="135">
        <f>J70/J79</f>
        <v>0.25794890645102003</v>
      </c>
      <c r="L70" s="169">
        <v>408</v>
      </c>
      <c r="M70" s="135">
        <f>L70/L79</f>
        <v>0.27567567567567569</v>
      </c>
      <c r="N70" s="170">
        <v>290</v>
      </c>
      <c r="O70" s="171">
        <f>N70/N79</f>
        <v>0.24451939291736932</v>
      </c>
    </row>
    <row r="71" spans="1:17">
      <c r="A71" s="159" t="s">
        <v>90</v>
      </c>
      <c r="B71" s="172">
        <v>910</v>
      </c>
      <c r="C71" s="128">
        <f>B71/B79</f>
        <v>5.3932317904344218E-2</v>
      </c>
      <c r="D71" s="173">
        <v>15</v>
      </c>
      <c r="E71" s="128">
        <f>D71/D79</f>
        <v>2.3291925465838508E-2</v>
      </c>
      <c r="F71" s="130" t="s">
        <v>113</v>
      </c>
      <c r="G71" s="131" t="s">
        <v>113</v>
      </c>
      <c r="H71" s="161">
        <v>197</v>
      </c>
      <c r="I71" s="128">
        <f>H71/H79</f>
        <v>3.0261136712749617E-2</v>
      </c>
      <c r="J71" s="161">
        <v>533</v>
      </c>
      <c r="K71" s="128">
        <f>J71/J79</f>
        <v>4.8979966917845986E-2</v>
      </c>
      <c r="L71" s="161">
        <v>78</v>
      </c>
      <c r="M71" s="128">
        <f>L71/L79</f>
        <v>5.2702702702702706E-2</v>
      </c>
      <c r="N71" s="163">
        <v>56</v>
      </c>
      <c r="O71" s="164">
        <f>N71/N79</f>
        <v>4.7217537942664416E-2</v>
      </c>
    </row>
    <row r="72" spans="1:17">
      <c r="A72" s="165" t="s">
        <v>91</v>
      </c>
      <c r="B72" s="166">
        <v>2763</v>
      </c>
      <c r="C72" s="135">
        <f>B72/B79</f>
        <v>0.16375274106560778</v>
      </c>
      <c r="D72" s="167">
        <v>56</v>
      </c>
      <c r="E72" s="135">
        <f>D72/D79</f>
        <v>8.6956521739130432E-2</v>
      </c>
      <c r="F72" s="137" t="s">
        <v>113</v>
      </c>
      <c r="G72" s="138" t="s">
        <v>113</v>
      </c>
      <c r="H72" s="168">
        <v>1091</v>
      </c>
      <c r="I72" s="135">
        <f>H72/H79</f>
        <v>0.16758832565284179</v>
      </c>
      <c r="J72" s="168">
        <v>1811</v>
      </c>
      <c r="K72" s="135">
        <f>J72/J79</f>
        <v>0.166421613673957</v>
      </c>
      <c r="L72" s="169">
        <v>291</v>
      </c>
      <c r="M72" s="135">
        <f>L72/L79</f>
        <v>0.19662162162162161</v>
      </c>
      <c r="N72" s="170">
        <v>247</v>
      </c>
      <c r="O72" s="171">
        <f>N72/N79</f>
        <v>0.20826306913996628</v>
      </c>
    </row>
    <row r="73" spans="1:17">
      <c r="A73" s="159" t="s">
        <v>92</v>
      </c>
      <c r="B73" s="160">
        <v>1380</v>
      </c>
      <c r="C73" s="128">
        <f>B73/B79</f>
        <v>8.1787471107686832E-2</v>
      </c>
      <c r="D73" s="173">
        <v>14</v>
      </c>
      <c r="E73" s="128">
        <f>D73/D79</f>
        <v>2.1739130434782608E-2</v>
      </c>
      <c r="F73" s="130" t="s">
        <v>113</v>
      </c>
      <c r="G73" s="131" t="s">
        <v>113</v>
      </c>
      <c r="H73" s="161">
        <v>299</v>
      </c>
      <c r="I73" s="128">
        <f>H73/H79</f>
        <v>4.5929339477726573E-2</v>
      </c>
      <c r="J73" s="161">
        <v>969</v>
      </c>
      <c r="K73" s="128">
        <f>J73/J79</f>
        <v>8.9046131225877595E-2</v>
      </c>
      <c r="L73" s="161">
        <v>114</v>
      </c>
      <c r="M73" s="128">
        <f>L73/L79</f>
        <v>7.7027027027027031E-2</v>
      </c>
      <c r="N73" s="163">
        <v>127</v>
      </c>
      <c r="O73" s="164">
        <f>N73/N79</f>
        <v>0.10708263069139966</v>
      </c>
    </row>
    <row r="74" spans="1:17">
      <c r="A74" s="165" t="s">
        <v>93</v>
      </c>
      <c r="B74" s="174">
        <v>656</v>
      </c>
      <c r="C74" s="135">
        <f>B74/B79</f>
        <v>3.8878681917856935E-2</v>
      </c>
      <c r="D74" s="167">
        <v>14</v>
      </c>
      <c r="E74" s="135">
        <f>D74/D79</f>
        <v>2.1739130434782608E-2</v>
      </c>
      <c r="F74" s="137" t="s">
        <v>113</v>
      </c>
      <c r="G74" s="138" t="s">
        <v>113</v>
      </c>
      <c r="H74" s="169">
        <v>139</v>
      </c>
      <c r="I74" s="135">
        <f>H74/H79</f>
        <v>2.1351766513056834E-2</v>
      </c>
      <c r="J74" s="169">
        <v>495</v>
      </c>
      <c r="K74" s="135">
        <f>J74/J79</f>
        <v>4.5487961771733136E-2</v>
      </c>
      <c r="L74" s="169">
        <v>60</v>
      </c>
      <c r="M74" s="135">
        <f>L74/L79</f>
        <v>4.0540540540540543E-2</v>
      </c>
      <c r="N74" s="170">
        <v>54</v>
      </c>
      <c r="O74" s="171">
        <f>N74/N79</f>
        <v>4.5531197301854974E-2</v>
      </c>
    </row>
    <row r="75" spans="1:17">
      <c r="A75" s="159" t="s">
        <v>94</v>
      </c>
      <c r="B75" s="172">
        <v>220</v>
      </c>
      <c r="C75" s="128">
        <f>B75/B79</f>
        <v>1.30385823505008E-2</v>
      </c>
      <c r="D75" s="173">
        <v>12</v>
      </c>
      <c r="E75" s="128">
        <f>D75/D79</f>
        <v>1.8633540372670808E-2</v>
      </c>
      <c r="F75" s="130" t="s">
        <v>113</v>
      </c>
      <c r="G75" s="131" t="s">
        <v>113</v>
      </c>
      <c r="H75" s="161">
        <v>96</v>
      </c>
      <c r="I75" s="128">
        <f>H75/H79</f>
        <v>1.4746543778801843E-2</v>
      </c>
      <c r="J75" s="161">
        <v>144</v>
      </c>
      <c r="K75" s="128">
        <f>J75/J79</f>
        <v>1.3232861606322368E-2</v>
      </c>
      <c r="L75" s="161">
        <v>18</v>
      </c>
      <c r="M75" s="128">
        <f>L75/L79</f>
        <v>1.2162162162162163E-2</v>
      </c>
      <c r="N75" s="163">
        <v>15</v>
      </c>
      <c r="O75" s="164">
        <f>N75/N79</f>
        <v>1.2647554806070826E-2</v>
      </c>
    </row>
    <row r="76" spans="1:17">
      <c r="A76" s="165" t="s">
        <v>95</v>
      </c>
      <c r="B76" s="174">
        <v>650</v>
      </c>
      <c r="C76" s="135">
        <f>B76/B79</f>
        <v>3.8523084217388724E-2</v>
      </c>
      <c r="D76" s="167">
        <v>8</v>
      </c>
      <c r="E76" s="135">
        <f>D76/D79</f>
        <v>1.2422360248447204E-2</v>
      </c>
      <c r="F76" s="137" t="s">
        <v>113</v>
      </c>
      <c r="G76" s="138" t="s">
        <v>113</v>
      </c>
      <c r="H76" s="169">
        <v>115</v>
      </c>
      <c r="I76" s="135">
        <f>H76/H79</f>
        <v>1.7665130568356373E-2</v>
      </c>
      <c r="J76" s="169">
        <v>409</v>
      </c>
      <c r="K76" s="135">
        <f>J76/J79</f>
        <v>3.7585002756846168E-2</v>
      </c>
      <c r="L76" s="169">
        <v>52</v>
      </c>
      <c r="M76" s="135">
        <f>L76/L79</f>
        <v>3.5135135135135137E-2</v>
      </c>
      <c r="N76" s="170">
        <v>47</v>
      </c>
      <c r="O76" s="171">
        <f>N76/N79</f>
        <v>3.9629005059021921E-2</v>
      </c>
    </row>
    <row r="77" spans="1:17">
      <c r="A77" s="159" t="s">
        <v>96</v>
      </c>
      <c r="B77" s="160">
        <v>1692</v>
      </c>
      <c r="C77" s="128">
        <f>B77/B79</f>
        <v>0.10027855153203342</v>
      </c>
      <c r="D77" s="173">
        <v>135</v>
      </c>
      <c r="E77" s="128">
        <f>D77/D79</f>
        <v>0.20962732919254659</v>
      </c>
      <c r="F77" s="130" t="s">
        <v>113</v>
      </c>
      <c r="G77" s="131" t="s">
        <v>113</v>
      </c>
      <c r="H77" s="161">
        <v>989</v>
      </c>
      <c r="I77" s="128">
        <f>H77/H79</f>
        <v>0.15192012288786483</v>
      </c>
      <c r="J77" s="161">
        <v>591</v>
      </c>
      <c r="K77" s="128">
        <f>J77/J79</f>
        <v>5.4309869509281385E-2</v>
      </c>
      <c r="L77" s="161">
        <v>173</v>
      </c>
      <c r="M77" s="128">
        <f>L77/L79</f>
        <v>0.11689189189189189</v>
      </c>
      <c r="N77" s="163">
        <v>140</v>
      </c>
      <c r="O77" s="164">
        <f>N77/N79</f>
        <v>0.11804384485666104</v>
      </c>
    </row>
    <row r="78" spans="1:17" ht="14.5" thickBot="1">
      <c r="A78" s="165" t="s">
        <v>97</v>
      </c>
      <c r="B78" s="175">
        <v>304</v>
      </c>
      <c r="C78" s="144">
        <f>B78/B79</f>
        <v>1.801695015705565E-2</v>
      </c>
      <c r="D78" s="176">
        <v>14</v>
      </c>
      <c r="E78" s="144">
        <f>D78/D79</f>
        <v>2.1739130434782608E-2</v>
      </c>
      <c r="F78" s="146" t="s">
        <v>113</v>
      </c>
      <c r="G78" s="147" t="s">
        <v>113</v>
      </c>
      <c r="H78" s="177">
        <v>100</v>
      </c>
      <c r="I78" s="144">
        <f>H78/H79</f>
        <v>1.5360983102918587E-2</v>
      </c>
      <c r="J78" s="177">
        <v>192</v>
      </c>
      <c r="K78" s="144">
        <f>J78/J79</f>
        <v>1.764381547509649E-2</v>
      </c>
      <c r="L78" s="177">
        <v>30</v>
      </c>
      <c r="M78" s="144">
        <f>L78/L79</f>
        <v>2.0270270270270271E-2</v>
      </c>
      <c r="N78" s="178">
        <v>21</v>
      </c>
      <c r="O78" s="179">
        <f>N78/N79</f>
        <v>1.7706576728499158E-2</v>
      </c>
    </row>
    <row r="79" spans="1:17">
      <c r="A79" s="118" t="s">
        <v>115</v>
      </c>
      <c r="B79" s="127">
        <v>16873</v>
      </c>
      <c r="C79" s="152">
        <f>B79/B79</f>
        <v>1</v>
      </c>
      <c r="D79" s="180">
        <f>SUM(D69:D78)</f>
        <v>644</v>
      </c>
      <c r="E79" s="152">
        <f>D79/B79</f>
        <v>3.8167486516920521E-2</v>
      </c>
      <c r="F79" s="154" t="s">
        <v>113</v>
      </c>
      <c r="G79" s="155" t="s">
        <v>113</v>
      </c>
      <c r="H79" s="181">
        <v>6510</v>
      </c>
      <c r="I79" s="152">
        <f>H79/B79</f>
        <v>0.38582350500800094</v>
      </c>
      <c r="J79" s="127">
        <v>10882</v>
      </c>
      <c r="K79" s="152">
        <f>J79/B79</f>
        <v>0.64493569608249868</v>
      </c>
      <c r="L79" s="182">
        <v>1480</v>
      </c>
      <c r="M79" s="152">
        <f>L79/B79</f>
        <v>8.7714099448823565E-2</v>
      </c>
      <c r="N79" s="183">
        <v>1186</v>
      </c>
      <c r="O79" s="184">
        <f>N79/B79</f>
        <v>7.028981212588159E-2</v>
      </c>
    </row>
    <row r="80" spans="1:17" ht="29.5" customHeight="1">
      <c r="A80" s="2478" t="s">
        <v>122</v>
      </c>
      <c r="B80" s="2478"/>
      <c r="C80" s="2478"/>
      <c r="D80" s="2478"/>
      <c r="E80" s="2478"/>
      <c r="F80" s="2478"/>
      <c r="G80" s="2478"/>
      <c r="H80" s="2478"/>
      <c r="I80" s="2478"/>
      <c r="J80" s="2478"/>
      <c r="K80" s="2478"/>
      <c r="L80" s="2478"/>
      <c r="M80" s="2478"/>
      <c r="N80" s="2478"/>
      <c r="O80" s="2478"/>
    </row>
    <row r="82" spans="1:17">
      <c r="A82" s="2464" t="s">
        <v>117</v>
      </c>
      <c r="B82" s="2464"/>
      <c r="C82" s="2464"/>
      <c r="D82" s="2464"/>
      <c r="E82" s="2464"/>
      <c r="F82" s="2464"/>
      <c r="G82" s="2464"/>
      <c r="H82" s="2464"/>
      <c r="I82" s="2464"/>
      <c r="J82" s="2464"/>
      <c r="K82" s="2464"/>
      <c r="L82" s="2464"/>
      <c r="M82" s="2464"/>
      <c r="N82" s="2464"/>
      <c r="O82" s="2464"/>
    </row>
    <row r="85" spans="1:17">
      <c r="A85" s="2485" t="s">
        <v>124</v>
      </c>
      <c r="B85" s="2485"/>
      <c r="C85" s="2485"/>
      <c r="D85" s="2485"/>
      <c r="E85" s="2485"/>
      <c r="F85" s="2485"/>
      <c r="G85" s="2485"/>
      <c r="H85" s="2485"/>
      <c r="I85" s="2485"/>
      <c r="J85" s="2485"/>
      <c r="K85" s="2485"/>
      <c r="L85" s="2485"/>
      <c r="M85" s="2485"/>
      <c r="N85" s="2485"/>
      <c r="O85" s="2485"/>
    </row>
    <row r="87" spans="1:17" ht="17.5">
      <c r="A87" s="2494" t="s">
        <v>119</v>
      </c>
      <c r="B87" s="2490" t="s">
        <v>104</v>
      </c>
      <c r="C87" s="2491"/>
      <c r="D87" s="2491"/>
      <c r="E87" s="2491"/>
      <c r="F87" s="2491"/>
      <c r="G87" s="2491"/>
      <c r="H87" s="2491"/>
      <c r="I87" s="2491"/>
      <c r="J87" s="2491"/>
      <c r="K87" s="2491"/>
      <c r="L87" s="2491"/>
      <c r="M87" s="2491"/>
      <c r="N87" s="2491"/>
      <c r="O87" s="2492"/>
      <c r="Q87" s="29"/>
    </row>
    <row r="88" spans="1:17" ht="44.5">
      <c r="A88" s="2495"/>
      <c r="B88" s="2459" t="s">
        <v>105</v>
      </c>
      <c r="C88" s="2460"/>
      <c r="D88" s="2459" t="s">
        <v>106</v>
      </c>
      <c r="E88" s="2460"/>
      <c r="F88" s="2459" t="s">
        <v>107</v>
      </c>
      <c r="G88" s="2461"/>
      <c r="H88" s="2459" t="s">
        <v>108</v>
      </c>
      <c r="I88" s="2460"/>
      <c r="J88" s="2459" t="s">
        <v>109</v>
      </c>
      <c r="K88" s="2460"/>
      <c r="L88" s="2459" t="s">
        <v>120</v>
      </c>
      <c r="M88" s="2460"/>
      <c r="N88" s="2459" t="s">
        <v>121</v>
      </c>
      <c r="O88" s="2493"/>
      <c r="Q88" s="87"/>
    </row>
    <row r="89" spans="1:17" ht="17.5">
      <c r="A89" s="2496"/>
      <c r="B89" s="88" t="s">
        <v>112</v>
      </c>
      <c r="C89" s="89" t="s">
        <v>86</v>
      </c>
      <c r="D89" s="88" t="s">
        <v>112</v>
      </c>
      <c r="E89" s="89" t="s">
        <v>86</v>
      </c>
      <c r="F89" s="88" t="s">
        <v>112</v>
      </c>
      <c r="G89" s="90" t="s">
        <v>86</v>
      </c>
      <c r="H89" s="88" t="s">
        <v>112</v>
      </c>
      <c r="I89" s="89" t="s">
        <v>86</v>
      </c>
      <c r="J89" s="88" t="s">
        <v>112</v>
      </c>
      <c r="K89" s="89" t="s">
        <v>86</v>
      </c>
      <c r="L89" s="88" t="s">
        <v>112</v>
      </c>
      <c r="M89" s="89" t="s">
        <v>86</v>
      </c>
      <c r="N89" s="88" t="s">
        <v>112</v>
      </c>
      <c r="O89" s="91" t="s">
        <v>86</v>
      </c>
      <c r="Q89" s="29"/>
    </row>
    <row r="90" spans="1:17">
      <c r="A90" s="185" t="s">
        <v>89</v>
      </c>
      <c r="B90" s="186">
        <v>3956</v>
      </c>
      <c r="C90" s="164">
        <f>B90/B100</f>
        <v>0.22634168669184118</v>
      </c>
      <c r="D90" s="187">
        <v>72</v>
      </c>
      <c r="E90" s="188">
        <f>D90/713</f>
        <v>0.10098176718092566</v>
      </c>
      <c r="F90" s="189" t="s">
        <v>113</v>
      </c>
      <c r="G90" s="190" t="s">
        <v>113</v>
      </c>
      <c r="H90" s="191">
        <v>686</v>
      </c>
      <c r="I90" s="192">
        <f>H90/6787</f>
        <v>0.10107558567850303</v>
      </c>
      <c r="J90" s="186">
        <v>3071</v>
      </c>
      <c r="K90" s="193">
        <f>J90/11520</f>
        <v>0.26657986111111109</v>
      </c>
      <c r="L90" s="189">
        <v>276</v>
      </c>
      <c r="M90" s="193">
        <f>L90/1558</f>
        <v>0.17715019255455713</v>
      </c>
      <c r="N90" s="187">
        <v>211</v>
      </c>
      <c r="O90" s="194">
        <f>N90/1271</f>
        <v>0.16601101494885917</v>
      </c>
    </row>
    <row r="91" spans="1:17">
      <c r="A91" s="195" t="s">
        <v>85</v>
      </c>
      <c r="B91" s="196">
        <v>4597</v>
      </c>
      <c r="C91" s="171">
        <f>B91/B100</f>
        <v>0.26301636342830986</v>
      </c>
      <c r="D91" s="197">
        <v>369</v>
      </c>
      <c r="E91" s="198">
        <f t="shared" ref="E91:E99" si="0">D91/713</f>
        <v>0.51753155680224405</v>
      </c>
      <c r="F91" s="199" t="s">
        <v>113</v>
      </c>
      <c r="G91" s="200" t="s">
        <v>113</v>
      </c>
      <c r="H91" s="196">
        <v>2896</v>
      </c>
      <c r="I91" s="201">
        <f t="shared" ref="I91:I99" si="1">H91/6787</f>
        <v>0.42669809930749963</v>
      </c>
      <c r="J91" s="196">
        <v>2973</v>
      </c>
      <c r="K91" s="202">
        <f t="shared" ref="K91:K99" si="2">J91/11520</f>
        <v>0.25807291666666665</v>
      </c>
      <c r="L91" s="199">
        <v>454</v>
      </c>
      <c r="M91" s="202">
        <f t="shared" ref="M91:M99" si="3">L91/1558</f>
        <v>0.29139922978177152</v>
      </c>
      <c r="N91" s="197">
        <v>322</v>
      </c>
      <c r="O91" s="203">
        <f t="shared" ref="O91:O99" si="4">N91/1271</f>
        <v>0.25334382376081827</v>
      </c>
    </row>
    <row r="92" spans="1:17">
      <c r="A92" s="185" t="s">
        <v>90</v>
      </c>
      <c r="B92" s="191">
        <v>907</v>
      </c>
      <c r="C92" s="164">
        <f>B92/B100</f>
        <v>5.1893809360338709E-2</v>
      </c>
      <c r="D92" s="187">
        <v>8</v>
      </c>
      <c r="E92" s="188">
        <f t="shared" si="0"/>
        <v>1.1220196353436185E-2</v>
      </c>
      <c r="F92" s="189" t="s">
        <v>113</v>
      </c>
      <c r="G92" s="190" t="s">
        <v>113</v>
      </c>
      <c r="H92" s="191">
        <v>188</v>
      </c>
      <c r="I92" s="192">
        <f t="shared" si="1"/>
        <v>2.7700014734050392E-2</v>
      </c>
      <c r="J92" s="191">
        <v>551</v>
      </c>
      <c r="K92" s="193">
        <f t="shared" si="2"/>
        <v>4.7829861111111108E-2</v>
      </c>
      <c r="L92" s="189">
        <v>70</v>
      </c>
      <c r="M92" s="193">
        <f t="shared" si="3"/>
        <v>4.4929396662387676E-2</v>
      </c>
      <c r="N92" s="187">
        <v>61</v>
      </c>
      <c r="O92" s="194">
        <f t="shared" si="4"/>
        <v>4.7993705743509051E-2</v>
      </c>
    </row>
    <row r="93" spans="1:17">
      <c r="A93" s="195" t="s">
        <v>91</v>
      </c>
      <c r="B93" s="196">
        <v>2979</v>
      </c>
      <c r="C93" s="171">
        <f>B93/B100</f>
        <v>0.17044284243048405</v>
      </c>
      <c r="D93" s="197">
        <v>73</v>
      </c>
      <c r="E93" s="198">
        <f t="shared" si="0"/>
        <v>0.10238429172510519</v>
      </c>
      <c r="F93" s="199" t="s">
        <v>113</v>
      </c>
      <c r="G93" s="200" t="s">
        <v>113</v>
      </c>
      <c r="H93" s="196">
        <v>1207</v>
      </c>
      <c r="I93" s="201">
        <f t="shared" si="1"/>
        <v>0.17783998821275968</v>
      </c>
      <c r="J93" s="196">
        <v>2000</v>
      </c>
      <c r="K93" s="202">
        <f t="shared" si="2"/>
        <v>0.1736111111111111</v>
      </c>
      <c r="L93" s="199">
        <v>325</v>
      </c>
      <c r="M93" s="202">
        <f t="shared" si="3"/>
        <v>0.20860077021822851</v>
      </c>
      <c r="N93" s="197">
        <v>301</v>
      </c>
      <c r="O93" s="203">
        <f t="shared" si="4"/>
        <v>0.23682140047206923</v>
      </c>
    </row>
    <row r="94" spans="1:17">
      <c r="A94" s="185" t="s">
        <v>92</v>
      </c>
      <c r="B94" s="186">
        <v>1467</v>
      </c>
      <c r="C94" s="164">
        <f>B94/B100</f>
        <v>8.3934088568486095E-2</v>
      </c>
      <c r="D94" s="187">
        <v>18</v>
      </c>
      <c r="E94" s="188">
        <f t="shared" si="0"/>
        <v>2.5245441795231416E-2</v>
      </c>
      <c r="F94" s="189" t="s">
        <v>113</v>
      </c>
      <c r="G94" s="190" t="s">
        <v>113</v>
      </c>
      <c r="H94" s="191">
        <v>336</v>
      </c>
      <c r="I94" s="192">
        <f t="shared" si="1"/>
        <v>4.9506409311919845E-2</v>
      </c>
      <c r="J94" s="186">
        <v>1024</v>
      </c>
      <c r="K94" s="193">
        <f t="shared" si="2"/>
        <v>8.8888888888888892E-2</v>
      </c>
      <c r="L94" s="189">
        <v>119</v>
      </c>
      <c r="M94" s="193">
        <f t="shared" si="3"/>
        <v>7.6379974326059044E-2</v>
      </c>
      <c r="N94" s="187">
        <v>113</v>
      </c>
      <c r="O94" s="194">
        <f t="shared" si="4"/>
        <v>8.8906372934697095E-2</v>
      </c>
    </row>
    <row r="95" spans="1:17">
      <c r="A95" s="195" t="s">
        <v>93</v>
      </c>
      <c r="B95" s="204">
        <v>605</v>
      </c>
      <c r="C95" s="171">
        <f>B95/B100</f>
        <v>3.461494450165923E-2</v>
      </c>
      <c r="D95" s="197">
        <v>25</v>
      </c>
      <c r="E95" s="198">
        <f t="shared" si="0"/>
        <v>3.5063113604488078E-2</v>
      </c>
      <c r="F95" s="199" t="s">
        <v>113</v>
      </c>
      <c r="G95" s="200" t="s">
        <v>113</v>
      </c>
      <c r="H95" s="204">
        <v>126</v>
      </c>
      <c r="I95" s="201">
        <f t="shared" si="1"/>
        <v>1.8564903491969941E-2</v>
      </c>
      <c r="J95" s="204">
        <v>463</v>
      </c>
      <c r="K95" s="202">
        <f t="shared" si="2"/>
        <v>4.0190972222222225E-2</v>
      </c>
      <c r="L95" s="199">
        <v>48</v>
      </c>
      <c r="M95" s="202">
        <f t="shared" si="3"/>
        <v>3.0808729139922979E-2</v>
      </c>
      <c r="N95" s="197">
        <v>53</v>
      </c>
      <c r="O95" s="203">
        <f t="shared" si="4"/>
        <v>4.1699449252557044E-2</v>
      </c>
    </row>
    <row r="96" spans="1:17">
      <c r="A96" s="185" t="s">
        <v>94</v>
      </c>
      <c r="B96" s="191">
        <v>285</v>
      </c>
      <c r="C96" s="164">
        <f>B96/B100</f>
        <v>1.6306213525575007E-2</v>
      </c>
      <c r="D96" s="187">
        <v>11</v>
      </c>
      <c r="E96" s="188">
        <f t="shared" si="0"/>
        <v>1.5427769985974754E-2</v>
      </c>
      <c r="F96" s="189" t="s">
        <v>113</v>
      </c>
      <c r="G96" s="190" t="s">
        <v>113</v>
      </c>
      <c r="H96" s="191">
        <v>143</v>
      </c>
      <c r="I96" s="192">
        <f t="shared" si="1"/>
        <v>2.1069692058346839E-2</v>
      </c>
      <c r="J96" s="191">
        <v>185</v>
      </c>
      <c r="K96" s="193">
        <f t="shared" si="2"/>
        <v>1.6059027777777776E-2</v>
      </c>
      <c r="L96" s="189">
        <v>28</v>
      </c>
      <c r="M96" s="193">
        <f t="shared" si="3"/>
        <v>1.7971758664955071E-2</v>
      </c>
      <c r="N96" s="187">
        <v>21</v>
      </c>
      <c r="O96" s="194">
        <f t="shared" si="4"/>
        <v>1.6522423288749016E-2</v>
      </c>
    </row>
    <row r="97" spans="1:17">
      <c r="A97" s="195" t="s">
        <v>95</v>
      </c>
      <c r="B97" s="204">
        <v>620</v>
      </c>
      <c r="C97" s="171">
        <f>B97/B100</f>
        <v>3.5473166266163175E-2</v>
      </c>
      <c r="D97" s="197">
        <v>6</v>
      </c>
      <c r="E97" s="198">
        <f t="shared" si="0"/>
        <v>8.4151472650771386E-3</v>
      </c>
      <c r="F97" s="199" t="s">
        <v>113</v>
      </c>
      <c r="G97" s="200" t="s">
        <v>113</v>
      </c>
      <c r="H97" s="204">
        <v>105</v>
      </c>
      <c r="I97" s="201">
        <f t="shared" si="1"/>
        <v>1.5470752909974952E-2</v>
      </c>
      <c r="J97" s="204">
        <v>415</v>
      </c>
      <c r="K97" s="202">
        <f t="shared" si="2"/>
        <v>3.6024305555555552E-2</v>
      </c>
      <c r="L97" s="199">
        <v>41</v>
      </c>
      <c r="M97" s="202">
        <f t="shared" si="3"/>
        <v>2.6315789473684209E-2</v>
      </c>
      <c r="N97" s="197">
        <v>45</v>
      </c>
      <c r="O97" s="203">
        <f t="shared" si="4"/>
        <v>3.5405192761605038E-2</v>
      </c>
    </row>
    <row r="98" spans="1:17">
      <c r="A98" s="185" t="s">
        <v>96</v>
      </c>
      <c r="B98" s="186">
        <v>1716</v>
      </c>
      <c r="C98" s="164">
        <f>B98/B100</f>
        <v>9.8180569859251637E-2</v>
      </c>
      <c r="D98" s="187">
        <v>110</v>
      </c>
      <c r="E98" s="188">
        <f t="shared" si="0"/>
        <v>0.15427769985974754</v>
      </c>
      <c r="F98" s="189" t="s">
        <v>113</v>
      </c>
      <c r="G98" s="190" t="s">
        <v>113</v>
      </c>
      <c r="H98" s="186">
        <v>1001</v>
      </c>
      <c r="I98" s="192">
        <f t="shared" si="1"/>
        <v>0.14748784440842788</v>
      </c>
      <c r="J98" s="191">
        <v>592</v>
      </c>
      <c r="K98" s="193">
        <f t="shared" si="2"/>
        <v>5.1388888888888887E-2</v>
      </c>
      <c r="L98" s="189">
        <v>173</v>
      </c>
      <c r="M98" s="193">
        <f t="shared" si="3"/>
        <v>0.11103979460847239</v>
      </c>
      <c r="N98" s="187">
        <v>122</v>
      </c>
      <c r="O98" s="194">
        <f t="shared" si="4"/>
        <v>9.5987411487018101E-2</v>
      </c>
    </row>
    <row r="99" spans="1:17" ht="14.5" thickBot="1">
      <c r="A99" s="195" t="s">
        <v>97</v>
      </c>
      <c r="B99" s="205">
        <v>346</v>
      </c>
      <c r="C99" s="179">
        <f>B99/B100</f>
        <v>1.9796315367891063E-2</v>
      </c>
      <c r="D99" s="206">
        <v>21</v>
      </c>
      <c r="E99" s="207">
        <f t="shared" si="0"/>
        <v>2.9453015427769985E-2</v>
      </c>
      <c r="F99" s="208" t="s">
        <v>113</v>
      </c>
      <c r="G99" s="209" t="s">
        <v>113</v>
      </c>
      <c r="H99" s="205">
        <v>99</v>
      </c>
      <c r="I99" s="210">
        <f t="shared" si="1"/>
        <v>1.4586709886547812E-2</v>
      </c>
      <c r="J99" s="205">
        <v>246</v>
      </c>
      <c r="K99" s="211">
        <f t="shared" si="2"/>
        <v>2.1354166666666667E-2</v>
      </c>
      <c r="L99" s="208">
        <v>24</v>
      </c>
      <c r="M99" s="211">
        <f t="shared" si="3"/>
        <v>1.540436456996149E-2</v>
      </c>
      <c r="N99" s="206">
        <v>22</v>
      </c>
      <c r="O99" s="212">
        <f t="shared" si="4"/>
        <v>1.7309205350118019E-2</v>
      </c>
    </row>
    <row r="100" spans="1:17">
      <c r="A100" s="213" t="s">
        <v>115</v>
      </c>
      <c r="B100" s="214">
        <f>SUM(B90:B99)</f>
        <v>17478</v>
      </c>
      <c r="C100" s="152">
        <f>B100/B100</f>
        <v>1</v>
      </c>
      <c r="D100" s="214">
        <f>SUM(D90:D99)</f>
        <v>713</v>
      </c>
      <c r="E100" s="152">
        <f>D100/B100</f>
        <v>4.0794141206087653E-2</v>
      </c>
      <c r="F100" s="215" t="s">
        <v>113</v>
      </c>
      <c r="G100" s="216" t="s">
        <v>113</v>
      </c>
      <c r="H100" s="214">
        <f>SUM(H90:H99)</f>
        <v>6787</v>
      </c>
      <c r="I100" s="152">
        <f>H100/B100</f>
        <v>0.38831674104588626</v>
      </c>
      <c r="J100" s="214">
        <f>SUM(J90:J99)</f>
        <v>11520</v>
      </c>
      <c r="K100" s="152">
        <f>J100/B100</f>
        <v>0.65911431513903196</v>
      </c>
      <c r="L100" s="214">
        <f>SUM(L90:L99)</f>
        <v>1558</v>
      </c>
      <c r="M100" s="152">
        <f>L100/B100</f>
        <v>8.9140633939810046E-2</v>
      </c>
      <c r="N100" s="214">
        <f>SUM(N90:N99)</f>
        <v>1271</v>
      </c>
      <c r="O100" s="184">
        <f>N100/B100</f>
        <v>7.2719990845634505E-2</v>
      </c>
    </row>
    <row r="101" spans="1:17" ht="28.5" customHeight="1">
      <c r="A101" s="2478" t="s">
        <v>122</v>
      </c>
      <c r="B101" s="2478"/>
      <c r="C101" s="2478"/>
      <c r="D101" s="2478"/>
      <c r="E101" s="2478"/>
      <c r="F101" s="2478"/>
      <c r="G101" s="2478"/>
      <c r="H101" s="2478"/>
      <c r="I101" s="2478"/>
      <c r="J101" s="2478"/>
      <c r="K101" s="2478"/>
      <c r="L101" s="2478"/>
      <c r="M101" s="2478"/>
      <c r="N101" s="2478"/>
      <c r="O101" s="2478"/>
    </row>
    <row r="103" spans="1:17">
      <c r="A103" s="2464" t="s">
        <v>117</v>
      </c>
      <c r="B103" s="2464"/>
      <c r="C103" s="2464"/>
      <c r="D103" s="2464"/>
      <c r="E103" s="2464"/>
      <c r="F103" s="2464"/>
      <c r="G103" s="2464"/>
      <c r="H103" s="2464"/>
      <c r="I103" s="2464"/>
      <c r="J103" s="2464"/>
      <c r="K103" s="2464"/>
      <c r="L103" s="2464"/>
      <c r="M103" s="2464"/>
      <c r="N103" s="2464"/>
      <c r="O103" s="2464"/>
    </row>
    <row r="104" spans="1:17">
      <c r="A104" s="217"/>
      <c r="B104" s="217"/>
      <c r="C104" s="217"/>
      <c r="D104" s="217"/>
      <c r="E104" s="217"/>
      <c r="F104" s="217"/>
      <c r="G104" s="217"/>
      <c r="H104" s="217"/>
      <c r="I104" s="217"/>
      <c r="J104" s="217"/>
      <c r="K104" s="217"/>
      <c r="L104" s="217"/>
      <c r="M104" s="217"/>
      <c r="N104" s="217"/>
      <c r="O104" s="217"/>
    </row>
    <row r="106" spans="1:17">
      <c r="A106" s="2485" t="s">
        <v>125</v>
      </c>
      <c r="B106" s="2485"/>
      <c r="C106" s="2485"/>
      <c r="D106" s="2485"/>
      <c r="E106" s="2485"/>
      <c r="F106" s="2485"/>
      <c r="G106" s="2485"/>
      <c r="H106" s="2485"/>
      <c r="I106" s="2485"/>
      <c r="J106" s="2485"/>
      <c r="K106" s="2485"/>
      <c r="L106" s="2485"/>
      <c r="M106" s="2485"/>
      <c r="N106" s="2485"/>
      <c r="O106" s="2485"/>
    </row>
    <row r="108" spans="1:17" ht="17.5">
      <c r="A108" s="2494" t="s">
        <v>119</v>
      </c>
      <c r="B108" s="2490" t="s">
        <v>104</v>
      </c>
      <c r="C108" s="2491"/>
      <c r="D108" s="2491"/>
      <c r="E108" s="2491"/>
      <c r="F108" s="2491"/>
      <c r="G108" s="2491"/>
      <c r="H108" s="2491"/>
      <c r="I108" s="2491"/>
      <c r="J108" s="2491"/>
      <c r="K108" s="2491"/>
      <c r="L108" s="2491"/>
      <c r="M108" s="2491"/>
      <c r="N108" s="2491"/>
      <c r="O108" s="2492"/>
      <c r="Q108" s="29"/>
    </row>
    <row r="109" spans="1:17" ht="44.5">
      <c r="A109" s="2495"/>
      <c r="B109" s="2459" t="s">
        <v>105</v>
      </c>
      <c r="C109" s="2460"/>
      <c r="D109" s="2459" t="s">
        <v>106</v>
      </c>
      <c r="E109" s="2460"/>
      <c r="F109" s="2459" t="s">
        <v>107</v>
      </c>
      <c r="G109" s="2461"/>
      <c r="H109" s="2459" t="s">
        <v>108</v>
      </c>
      <c r="I109" s="2460"/>
      <c r="J109" s="2459" t="s">
        <v>126</v>
      </c>
      <c r="K109" s="2460"/>
      <c r="L109" s="2459" t="s">
        <v>120</v>
      </c>
      <c r="M109" s="2460"/>
      <c r="N109" s="2459" t="s">
        <v>121</v>
      </c>
      <c r="O109" s="2493"/>
      <c r="Q109" s="87"/>
    </row>
    <row r="110" spans="1:17" ht="17.5">
      <c r="A110" s="2496"/>
      <c r="B110" s="88" t="s">
        <v>112</v>
      </c>
      <c r="C110" s="89" t="s">
        <v>86</v>
      </c>
      <c r="D110" s="88" t="s">
        <v>112</v>
      </c>
      <c r="E110" s="89" t="s">
        <v>86</v>
      </c>
      <c r="F110" s="88" t="s">
        <v>112</v>
      </c>
      <c r="G110" s="90" t="s">
        <v>86</v>
      </c>
      <c r="H110" s="88" t="s">
        <v>112</v>
      </c>
      <c r="I110" s="89" t="s">
        <v>86</v>
      </c>
      <c r="J110" s="88" t="s">
        <v>112</v>
      </c>
      <c r="K110" s="89" t="s">
        <v>86</v>
      </c>
      <c r="L110" s="88" t="s">
        <v>112</v>
      </c>
      <c r="M110" s="89" t="s">
        <v>86</v>
      </c>
      <c r="N110" s="88" t="s">
        <v>112</v>
      </c>
      <c r="O110" s="91" t="s">
        <v>86</v>
      </c>
      <c r="Q110" s="29"/>
    </row>
    <row r="111" spans="1:17">
      <c r="A111" s="185" t="s">
        <v>89</v>
      </c>
      <c r="B111" s="218">
        <v>4287</v>
      </c>
      <c r="C111" s="164">
        <f>B111/B121</f>
        <v>0.23759906889098265</v>
      </c>
      <c r="D111" s="189">
        <v>74</v>
      </c>
      <c r="E111" s="188">
        <f>D111/728</f>
        <v>0.10164835164835165</v>
      </c>
      <c r="F111" s="189" t="s">
        <v>113</v>
      </c>
      <c r="G111" s="190" t="s">
        <v>113</v>
      </c>
      <c r="H111" s="219">
        <v>733</v>
      </c>
      <c r="I111" s="192">
        <f>H111/6744</f>
        <v>0.10868920521945433</v>
      </c>
      <c r="J111" s="220">
        <v>3296</v>
      </c>
      <c r="K111" s="193">
        <f>J111/12228</f>
        <v>0.26954530585541381</v>
      </c>
      <c r="L111" s="189">
        <v>269</v>
      </c>
      <c r="M111" s="193">
        <f>L111/1602</f>
        <v>0.1679151061173533</v>
      </c>
      <c r="N111" s="219">
        <v>192</v>
      </c>
      <c r="O111" s="194">
        <f>N111/1270</f>
        <v>0.15118110236220472</v>
      </c>
    </row>
    <row r="112" spans="1:17">
      <c r="A112" s="195" t="s">
        <v>85</v>
      </c>
      <c r="B112" s="221">
        <v>4684</v>
      </c>
      <c r="C112" s="171">
        <f>B112/B121</f>
        <v>0.25960206174139555</v>
      </c>
      <c r="D112" s="199">
        <v>334</v>
      </c>
      <c r="E112" s="198">
        <f t="shared" ref="E112:E120" si="5">D112/728</f>
        <v>0.45879120879120877</v>
      </c>
      <c r="F112" s="199" t="s">
        <v>113</v>
      </c>
      <c r="G112" s="200" t="s">
        <v>113</v>
      </c>
      <c r="H112" s="221">
        <v>2840</v>
      </c>
      <c r="I112" s="201">
        <f t="shared" ref="I112:I120" si="6">H112/6744</f>
        <v>0.4211150652431791</v>
      </c>
      <c r="J112" s="222">
        <v>3130</v>
      </c>
      <c r="K112" s="202">
        <f t="shared" ref="K112:K120" si="7">J112/12228</f>
        <v>0.25596990513575402</v>
      </c>
      <c r="L112" s="199">
        <v>437</v>
      </c>
      <c r="M112" s="202">
        <f t="shared" ref="M112:M120" si="8">L112/1602</f>
        <v>0.27278401997503121</v>
      </c>
      <c r="N112" s="223">
        <v>321</v>
      </c>
      <c r="O112" s="203">
        <f t="shared" ref="O112:O120" si="9">N112/1270</f>
        <v>0.25275590551181104</v>
      </c>
    </row>
    <row r="113" spans="1:15">
      <c r="A113" s="185" t="s">
        <v>90</v>
      </c>
      <c r="B113" s="219">
        <v>934</v>
      </c>
      <c r="C113" s="164">
        <f>B113/B121</f>
        <v>5.1765227512054535E-2</v>
      </c>
      <c r="D113" s="189">
        <v>13</v>
      </c>
      <c r="E113" s="188">
        <f t="shared" si="5"/>
        <v>1.7857142857142856E-2</v>
      </c>
      <c r="F113" s="189" t="s">
        <v>113</v>
      </c>
      <c r="G113" s="190" t="s">
        <v>113</v>
      </c>
      <c r="H113" s="219">
        <v>194</v>
      </c>
      <c r="I113" s="192">
        <f t="shared" si="6"/>
        <v>2.8766310794780547E-2</v>
      </c>
      <c r="J113" s="189">
        <v>625</v>
      </c>
      <c r="K113" s="193">
        <f t="shared" si="7"/>
        <v>5.1112201504743215E-2</v>
      </c>
      <c r="L113" s="189">
        <v>92</v>
      </c>
      <c r="M113" s="193">
        <f t="shared" si="8"/>
        <v>5.742821473158552E-2</v>
      </c>
      <c r="N113" s="219">
        <v>77</v>
      </c>
      <c r="O113" s="194">
        <f t="shared" si="9"/>
        <v>6.0629921259842519E-2</v>
      </c>
    </row>
    <row r="114" spans="1:15">
      <c r="A114" s="195" t="s">
        <v>91</v>
      </c>
      <c r="B114" s="221">
        <v>2955</v>
      </c>
      <c r="C114" s="171">
        <f>B114/B121</f>
        <v>0.16377542537272072</v>
      </c>
      <c r="D114" s="199">
        <v>105</v>
      </c>
      <c r="E114" s="198">
        <f t="shared" si="5"/>
        <v>0.14423076923076922</v>
      </c>
      <c r="F114" s="199" t="s">
        <v>113</v>
      </c>
      <c r="G114" s="200" t="s">
        <v>113</v>
      </c>
      <c r="H114" s="221">
        <v>1148</v>
      </c>
      <c r="I114" s="201">
        <f t="shared" si="6"/>
        <v>0.17022538552787664</v>
      </c>
      <c r="J114" s="222">
        <v>2060</v>
      </c>
      <c r="K114" s="202">
        <f t="shared" si="7"/>
        <v>0.16846581615963363</v>
      </c>
      <c r="L114" s="199">
        <v>312</v>
      </c>
      <c r="M114" s="202">
        <f t="shared" si="8"/>
        <v>0.19475655430711611</v>
      </c>
      <c r="N114" s="223">
        <v>246</v>
      </c>
      <c r="O114" s="203">
        <f t="shared" si="9"/>
        <v>0.19370078740157481</v>
      </c>
    </row>
    <row r="115" spans="1:15">
      <c r="A115" s="185" t="s">
        <v>92</v>
      </c>
      <c r="B115" s="218">
        <v>1513</v>
      </c>
      <c r="C115" s="164">
        <f>B115/B121</f>
        <v>8.3855234717064783E-2</v>
      </c>
      <c r="D115" s="189">
        <v>10</v>
      </c>
      <c r="E115" s="188">
        <f t="shared" si="5"/>
        <v>1.3736263736263736E-2</v>
      </c>
      <c r="F115" s="189" t="s">
        <v>113</v>
      </c>
      <c r="G115" s="190" t="s">
        <v>113</v>
      </c>
      <c r="H115" s="219">
        <v>339</v>
      </c>
      <c r="I115" s="192">
        <f t="shared" si="6"/>
        <v>5.0266903914590745E-2</v>
      </c>
      <c r="J115" s="220">
        <v>1122</v>
      </c>
      <c r="K115" s="193">
        <f t="shared" si="7"/>
        <v>9.175662414131501E-2</v>
      </c>
      <c r="L115" s="189">
        <v>150</v>
      </c>
      <c r="M115" s="193">
        <f t="shared" si="8"/>
        <v>9.3632958801498134E-2</v>
      </c>
      <c r="N115" s="219">
        <v>148</v>
      </c>
      <c r="O115" s="194">
        <f t="shared" si="9"/>
        <v>0.11653543307086614</v>
      </c>
    </row>
    <row r="116" spans="1:15">
      <c r="A116" s="195" t="s">
        <v>93</v>
      </c>
      <c r="B116" s="223">
        <v>702</v>
      </c>
      <c r="C116" s="171">
        <f>B116/B121</f>
        <v>3.8907055367732639E-2</v>
      </c>
      <c r="D116" s="199">
        <v>24</v>
      </c>
      <c r="E116" s="198">
        <f t="shared" si="5"/>
        <v>3.2967032967032968E-2</v>
      </c>
      <c r="F116" s="199" t="s">
        <v>113</v>
      </c>
      <c r="G116" s="200" t="s">
        <v>113</v>
      </c>
      <c r="H116" s="223">
        <v>154</v>
      </c>
      <c r="I116" s="201">
        <f t="shared" si="6"/>
        <v>2.2835112692763938E-2</v>
      </c>
      <c r="J116" s="199">
        <v>544</v>
      </c>
      <c r="K116" s="202">
        <f t="shared" si="7"/>
        <v>4.4488060189728493E-2</v>
      </c>
      <c r="L116" s="199">
        <v>86</v>
      </c>
      <c r="M116" s="202">
        <f t="shared" si="8"/>
        <v>5.3682896379525592E-2</v>
      </c>
      <c r="N116" s="223">
        <v>84</v>
      </c>
      <c r="O116" s="203">
        <f t="shared" si="9"/>
        <v>6.6141732283464566E-2</v>
      </c>
    </row>
    <row r="117" spans="1:15">
      <c r="A117" s="185" t="s">
        <v>94</v>
      </c>
      <c r="B117" s="219">
        <v>280</v>
      </c>
      <c r="C117" s="164">
        <f>B117/B121</f>
        <v>1.5518483622457462E-2</v>
      </c>
      <c r="D117" s="189">
        <v>14</v>
      </c>
      <c r="E117" s="188">
        <f t="shared" si="5"/>
        <v>1.9230769230769232E-2</v>
      </c>
      <c r="F117" s="189" t="s">
        <v>113</v>
      </c>
      <c r="G117" s="190" t="s">
        <v>113</v>
      </c>
      <c r="H117" s="219">
        <v>127</v>
      </c>
      <c r="I117" s="192">
        <f t="shared" si="6"/>
        <v>1.8831553973902727E-2</v>
      </c>
      <c r="J117" s="189">
        <v>184</v>
      </c>
      <c r="K117" s="193">
        <f t="shared" si="7"/>
        <v>1.5047432122996402E-2</v>
      </c>
      <c r="L117" s="189">
        <v>25</v>
      </c>
      <c r="M117" s="193">
        <f t="shared" si="8"/>
        <v>1.5605493133583021E-2</v>
      </c>
      <c r="N117" s="219">
        <v>19</v>
      </c>
      <c r="O117" s="194">
        <f t="shared" si="9"/>
        <v>1.4960629921259842E-2</v>
      </c>
    </row>
    <row r="118" spans="1:15">
      <c r="A118" s="195" t="s">
        <v>95</v>
      </c>
      <c r="B118" s="223">
        <v>614</v>
      </c>
      <c r="C118" s="171">
        <f>B118/B121</f>
        <v>3.4029817657817436E-2</v>
      </c>
      <c r="D118" s="199">
        <v>6</v>
      </c>
      <c r="E118" s="198">
        <f t="shared" si="5"/>
        <v>8.241758241758242E-3</v>
      </c>
      <c r="F118" s="199" t="s">
        <v>113</v>
      </c>
      <c r="G118" s="200" t="s">
        <v>113</v>
      </c>
      <c r="H118" s="223">
        <v>94</v>
      </c>
      <c r="I118" s="201">
        <f t="shared" si="6"/>
        <v>1.3938315539739028E-2</v>
      </c>
      <c r="J118" s="199">
        <v>433</v>
      </c>
      <c r="K118" s="202">
        <f t="shared" si="7"/>
        <v>3.5410533202486098E-2</v>
      </c>
      <c r="L118" s="199">
        <v>48</v>
      </c>
      <c r="M118" s="202">
        <f t="shared" si="8"/>
        <v>2.9962546816479401E-2</v>
      </c>
      <c r="N118" s="223">
        <v>44</v>
      </c>
      <c r="O118" s="203">
        <f t="shared" si="9"/>
        <v>3.4645669291338582E-2</v>
      </c>
    </row>
    <row r="119" spans="1:15">
      <c r="A119" s="185" t="s">
        <v>96</v>
      </c>
      <c r="B119" s="218">
        <v>1756</v>
      </c>
      <c r="C119" s="164">
        <f>B119/B121</f>
        <v>9.7323061575126088E-2</v>
      </c>
      <c r="D119" s="189">
        <v>130</v>
      </c>
      <c r="E119" s="188">
        <f t="shared" si="5"/>
        <v>0.17857142857142858</v>
      </c>
      <c r="F119" s="189" t="s">
        <v>113</v>
      </c>
      <c r="G119" s="190" t="s">
        <v>113</v>
      </c>
      <c r="H119" s="218">
        <v>1003</v>
      </c>
      <c r="I119" s="192">
        <f t="shared" si="6"/>
        <v>0.14872479240806644</v>
      </c>
      <c r="J119" s="189">
        <v>614</v>
      </c>
      <c r="K119" s="193">
        <f t="shared" si="7"/>
        <v>5.0212626758259729E-2</v>
      </c>
      <c r="L119" s="189">
        <v>159</v>
      </c>
      <c r="M119" s="193">
        <f t="shared" si="8"/>
        <v>9.9250936329588021E-2</v>
      </c>
      <c r="N119" s="219">
        <v>115</v>
      </c>
      <c r="O119" s="194">
        <f t="shared" si="9"/>
        <v>9.055118110236221E-2</v>
      </c>
    </row>
    <row r="120" spans="1:15" ht="14.5" thickBot="1">
      <c r="A120" s="195" t="s">
        <v>97</v>
      </c>
      <c r="B120" s="224">
        <v>318</v>
      </c>
      <c r="C120" s="144">
        <f>B120/B121</f>
        <v>1.7624563542648117E-2</v>
      </c>
      <c r="D120" s="208">
        <v>18</v>
      </c>
      <c r="E120" s="225">
        <f t="shared" si="5"/>
        <v>2.4725274725274724E-2</v>
      </c>
      <c r="F120" s="208" t="s">
        <v>113</v>
      </c>
      <c r="G120" s="209" t="s">
        <v>113</v>
      </c>
      <c r="H120" s="224">
        <v>112</v>
      </c>
      <c r="I120" s="210">
        <f t="shared" si="6"/>
        <v>1.6607354685646499E-2</v>
      </c>
      <c r="J120" s="208">
        <v>220</v>
      </c>
      <c r="K120" s="211">
        <f t="shared" si="7"/>
        <v>1.7991494929669612E-2</v>
      </c>
      <c r="L120" s="208">
        <v>24</v>
      </c>
      <c r="M120" s="211">
        <f t="shared" si="8"/>
        <v>1.4981273408239701E-2</v>
      </c>
      <c r="N120" s="224">
        <v>24</v>
      </c>
      <c r="O120" s="212">
        <f t="shared" si="9"/>
        <v>1.889763779527559E-2</v>
      </c>
    </row>
    <row r="121" spans="1:15">
      <c r="A121" s="213" t="s">
        <v>115</v>
      </c>
      <c r="B121" s="214">
        <f>SUM(B111:B120)</f>
        <v>18043</v>
      </c>
      <c r="C121" s="152">
        <f>B121/B121</f>
        <v>1</v>
      </c>
      <c r="D121" s="214">
        <f>SUM(D111:D120)</f>
        <v>728</v>
      </c>
      <c r="E121" s="152">
        <f>D121/B121</f>
        <v>4.0348057418389406E-2</v>
      </c>
      <c r="F121" s="215" t="s">
        <v>113</v>
      </c>
      <c r="G121" s="216" t="s">
        <v>113</v>
      </c>
      <c r="H121" s="214">
        <f>SUM(H111:H120)</f>
        <v>6744</v>
      </c>
      <c r="I121" s="152">
        <f>H121/B121</f>
        <v>0.37377376267804691</v>
      </c>
      <c r="J121" s="214">
        <f>SUM(J111:J120)</f>
        <v>12228</v>
      </c>
      <c r="K121" s="152">
        <f>J121/B121</f>
        <v>0.67771434905503525</v>
      </c>
      <c r="L121" s="214">
        <f>SUM(L111:L120)</f>
        <v>1602</v>
      </c>
      <c r="M121" s="152">
        <f>L121/B121</f>
        <v>8.8787895582774487E-2</v>
      </c>
      <c r="N121" s="214">
        <f>SUM(N111:N120)</f>
        <v>1270</v>
      </c>
      <c r="O121" s="184">
        <f>N121/B121</f>
        <v>7.0387407859003492E-2</v>
      </c>
    </row>
    <row r="122" spans="1:15" ht="28" customHeight="1">
      <c r="A122" s="2478" t="s">
        <v>122</v>
      </c>
      <c r="B122" s="2478"/>
      <c r="C122" s="2478"/>
      <c r="D122" s="2478"/>
      <c r="E122" s="2478"/>
      <c r="F122" s="2478"/>
      <c r="G122" s="2478"/>
      <c r="H122" s="2478"/>
      <c r="I122" s="2478"/>
      <c r="J122" s="2478"/>
      <c r="K122" s="2478"/>
      <c r="L122" s="2478"/>
      <c r="M122" s="2478"/>
      <c r="N122" s="2478"/>
      <c r="O122" s="2478"/>
    </row>
    <row r="124" spans="1:15">
      <c r="A124" s="2464" t="s">
        <v>117</v>
      </c>
      <c r="B124" s="2464"/>
      <c r="C124" s="2464"/>
      <c r="D124" s="2464"/>
      <c r="E124" s="2464"/>
      <c r="F124" s="2464"/>
      <c r="G124" s="2464"/>
      <c r="H124" s="2464"/>
      <c r="I124" s="2464"/>
      <c r="J124" s="2464"/>
      <c r="K124" s="2464"/>
      <c r="L124" s="2464"/>
      <c r="M124" s="2464"/>
      <c r="N124" s="2464"/>
      <c r="O124" s="2464"/>
    </row>
    <row r="127" spans="1:15">
      <c r="A127" s="2485" t="s">
        <v>127</v>
      </c>
      <c r="B127" s="2485"/>
      <c r="C127" s="2485"/>
      <c r="D127" s="2485"/>
      <c r="E127" s="2485"/>
      <c r="F127" s="2485"/>
      <c r="G127" s="2485"/>
      <c r="H127" s="2485"/>
      <c r="I127" s="2485"/>
      <c r="J127" s="2485"/>
      <c r="K127" s="2485"/>
      <c r="L127" s="2485"/>
      <c r="M127" s="2485"/>
      <c r="N127" s="2485"/>
      <c r="O127" s="2485"/>
    </row>
    <row r="129" spans="1:17" ht="17.5">
      <c r="A129" s="2479" t="s">
        <v>119</v>
      </c>
      <c r="B129" s="2482" t="s">
        <v>104</v>
      </c>
      <c r="C129" s="2483"/>
      <c r="D129" s="2483"/>
      <c r="E129" s="2483"/>
      <c r="F129" s="2483"/>
      <c r="G129" s="2483"/>
      <c r="H129" s="2483"/>
      <c r="I129" s="2483"/>
      <c r="J129" s="2483"/>
      <c r="K129" s="2483"/>
      <c r="L129" s="2483"/>
      <c r="M129" s="2483"/>
      <c r="N129" s="2483"/>
      <c r="O129" s="2484"/>
      <c r="Q129" s="29"/>
    </row>
    <row r="130" spans="1:17" ht="17.5">
      <c r="A130" s="2480"/>
      <c r="B130" s="2473" t="s">
        <v>105</v>
      </c>
      <c r="C130" s="2474"/>
      <c r="D130" s="2473" t="s">
        <v>128</v>
      </c>
      <c r="E130" s="2474"/>
      <c r="F130" s="2473" t="s">
        <v>107</v>
      </c>
      <c r="G130" s="2474"/>
      <c r="H130" s="2473" t="s">
        <v>129</v>
      </c>
      <c r="I130" s="2474"/>
      <c r="J130" s="2473" t="s">
        <v>130</v>
      </c>
      <c r="K130" s="2487"/>
      <c r="L130" s="2487"/>
      <c r="M130" s="2474"/>
      <c r="N130" s="2473" t="s">
        <v>131</v>
      </c>
      <c r="O130" s="2488"/>
      <c r="Q130" s="29"/>
    </row>
    <row r="131" spans="1:17" ht="27.5">
      <c r="A131" s="2480"/>
      <c r="B131" s="2473"/>
      <c r="C131" s="2474"/>
      <c r="D131" s="2473"/>
      <c r="E131" s="2474"/>
      <c r="F131" s="2473"/>
      <c r="G131" s="2474"/>
      <c r="H131" s="2473"/>
      <c r="I131" s="2474"/>
      <c r="J131" s="2473" t="s">
        <v>132</v>
      </c>
      <c r="K131" s="2474"/>
      <c r="L131" s="2473" t="s">
        <v>133</v>
      </c>
      <c r="M131" s="2489"/>
      <c r="N131" s="2473"/>
      <c r="O131" s="2488"/>
      <c r="Q131" s="49"/>
    </row>
    <row r="132" spans="1:17" ht="17.5">
      <c r="A132" s="2481"/>
      <c r="B132" s="88" t="s">
        <v>112</v>
      </c>
      <c r="C132" s="89" t="s">
        <v>86</v>
      </c>
      <c r="D132" s="88" t="s">
        <v>112</v>
      </c>
      <c r="E132" s="89" t="s">
        <v>86</v>
      </c>
      <c r="F132" s="88" t="s">
        <v>112</v>
      </c>
      <c r="G132" s="89" t="s">
        <v>86</v>
      </c>
      <c r="H132" s="88" t="s">
        <v>112</v>
      </c>
      <c r="I132" s="89" t="s">
        <v>86</v>
      </c>
      <c r="J132" s="88" t="s">
        <v>112</v>
      </c>
      <c r="K132" s="89" t="s">
        <v>86</v>
      </c>
      <c r="L132" s="88" t="s">
        <v>112</v>
      </c>
      <c r="M132" s="90" t="s">
        <v>86</v>
      </c>
      <c r="N132" s="88" t="s">
        <v>112</v>
      </c>
      <c r="O132" s="91" t="s">
        <v>86</v>
      </c>
      <c r="Q132" s="29"/>
    </row>
    <row r="133" spans="1:17">
      <c r="A133" s="226" t="s">
        <v>89</v>
      </c>
      <c r="B133" s="227">
        <v>4442</v>
      </c>
      <c r="C133" s="228">
        <v>0.24199999999999999</v>
      </c>
      <c r="D133" s="229">
        <v>12</v>
      </c>
      <c r="E133" s="188">
        <f t="shared" ref="E133:E134" si="10">D133/B133</f>
        <v>2.7014858171994596E-3</v>
      </c>
      <c r="F133" s="230">
        <v>219</v>
      </c>
      <c r="G133" s="193">
        <f t="shared" ref="G133:G139" si="11">F133/B133</f>
        <v>4.9302116163890138E-2</v>
      </c>
      <c r="H133" s="189" t="s">
        <v>113</v>
      </c>
      <c r="I133" s="231" t="s">
        <v>113</v>
      </c>
      <c r="J133" s="232">
        <v>3484</v>
      </c>
      <c r="K133" s="193">
        <f t="shared" ref="K133:K139" si="12">J133/B133</f>
        <v>0.78433138226024313</v>
      </c>
      <c r="L133" s="233">
        <v>810</v>
      </c>
      <c r="M133" s="193">
        <f t="shared" ref="M133:M139" si="13">L133/B133</f>
        <v>0.18235029266096353</v>
      </c>
      <c r="N133" s="234">
        <v>228</v>
      </c>
      <c r="O133" s="194">
        <f t="shared" ref="O133:O139" si="14">N133/B133</f>
        <v>5.1328230526789732E-2</v>
      </c>
    </row>
    <row r="134" spans="1:17">
      <c r="A134" s="235" t="s">
        <v>85</v>
      </c>
      <c r="B134" s="236">
        <v>4824</v>
      </c>
      <c r="C134" s="237">
        <v>0.26300000000000001</v>
      </c>
      <c r="D134" s="238">
        <v>106</v>
      </c>
      <c r="E134" s="198">
        <f t="shared" si="10"/>
        <v>2.197346600331675E-2</v>
      </c>
      <c r="F134" s="239">
        <v>1259</v>
      </c>
      <c r="G134" s="202">
        <f t="shared" si="11"/>
        <v>0.26098673300165837</v>
      </c>
      <c r="H134" s="199" t="s">
        <v>113</v>
      </c>
      <c r="I134" s="240" t="s">
        <v>113</v>
      </c>
      <c r="J134" s="241">
        <v>3153</v>
      </c>
      <c r="K134" s="202">
        <f t="shared" si="12"/>
        <v>0.65360696517412931</v>
      </c>
      <c r="L134" s="242">
        <v>1394</v>
      </c>
      <c r="M134" s="202">
        <f t="shared" si="13"/>
        <v>0.28897180762852404</v>
      </c>
      <c r="N134" s="243">
        <v>425</v>
      </c>
      <c r="O134" s="203">
        <f t="shared" si="14"/>
        <v>8.8101160862354894E-2</v>
      </c>
    </row>
    <row r="135" spans="1:17">
      <c r="A135" s="244" t="s">
        <v>90</v>
      </c>
      <c r="B135" s="245">
        <v>925</v>
      </c>
      <c r="C135" s="228">
        <v>0.05</v>
      </c>
      <c r="D135" s="189" t="s">
        <v>113</v>
      </c>
      <c r="E135" s="190" t="s">
        <v>113</v>
      </c>
      <c r="F135" s="230">
        <v>174</v>
      </c>
      <c r="G135" s="193">
        <f t="shared" si="11"/>
        <v>0.1881081081081081</v>
      </c>
      <c r="H135" s="189" t="s">
        <v>113</v>
      </c>
      <c r="I135" s="246" t="s">
        <v>113</v>
      </c>
      <c r="J135" s="247">
        <v>597</v>
      </c>
      <c r="K135" s="193">
        <f t="shared" si="12"/>
        <v>0.64540540540540536</v>
      </c>
      <c r="L135" s="233">
        <v>285</v>
      </c>
      <c r="M135" s="193">
        <f t="shared" si="13"/>
        <v>0.30810810810810813</v>
      </c>
      <c r="N135" s="234">
        <v>88</v>
      </c>
      <c r="O135" s="194">
        <f t="shared" si="14"/>
        <v>9.5135135135135135E-2</v>
      </c>
    </row>
    <row r="136" spans="1:17">
      <c r="A136" s="235" t="s">
        <v>91</v>
      </c>
      <c r="B136" s="236">
        <v>3080</v>
      </c>
      <c r="C136" s="237">
        <v>0.16800000000000001</v>
      </c>
      <c r="D136" s="238">
        <v>30</v>
      </c>
      <c r="E136" s="198">
        <f t="shared" ref="E136:E139" si="15">D136/B136</f>
        <v>9.74025974025974E-3</v>
      </c>
      <c r="F136" s="239">
        <v>513</v>
      </c>
      <c r="G136" s="202">
        <f t="shared" si="11"/>
        <v>0.16655844155844157</v>
      </c>
      <c r="H136" s="199" t="s">
        <v>113</v>
      </c>
      <c r="I136" s="240" t="s">
        <v>113</v>
      </c>
      <c r="J136" s="241">
        <v>2165</v>
      </c>
      <c r="K136" s="202">
        <f t="shared" si="12"/>
        <v>0.70292207792207795</v>
      </c>
      <c r="L136" s="242">
        <v>786</v>
      </c>
      <c r="M136" s="202">
        <f t="shared" si="13"/>
        <v>0.2551948051948052</v>
      </c>
      <c r="N136" s="243">
        <v>335</v>
      </c>
      <c r="O136" s="203">
        <f t="shared" si="14"/>
        <v>0.10876623376623376</v>
      </c>
    </row>
    <row r="137" spans="1:17">
      <c r="A137" s="244" t="s">
        <v>92</v>
      </c>
      <c r="B137" s="227">
        <v>1581</v>
      </c>
      <c r="C137" s="228">
        <v>8.5999999999999993E-2</v>
      </c>
      <c r="D137" s="229">
        <v>7</v>
      </c>
      <c r="E137" s="188">
        <f t="shared" si="15"/>
        <v>4.4275774826059459E-3</v>
      </c>
      <c r="F137" s="248">
        <v>109</v>
      </c>
      <c r="G137" s="193">
        <f t="shared" si="11"/>
        <v>6.8943706514864006E-2</v>
      </c>
      <c r="H137" s="189" t="s">
        <v>113</v>
      </c>
      <c r="I137" s="246" t="s">
        <v>113</v>
      </c>
      <c r="J137" s="232">
        <v>1190</v>
      </c>
      <c r="K137" s="193">
        <f t="shared" si="12"/>
        <v>0.75268817204301075</v>
      </c>
      <c r="L137" s="233">
        <v>323</v>
      </c>
      <c r="M137" s="193">
        <f t="shared" si="13"/>
        <v>0.20430107526881722</v>
      </c>
      <c r="N137" s="234">
        <v>148</v>
      </c>
      <c r="O137" s="194">
        <f t="shared" si="14"/>
        <v>9.3611638203668565E-2</v>
      </c>
    </row>
    <row r="138" spans="1:17">
      <c r="A138" s="235" t="s">
        <v>134</v>
      </c>
      <c r="B138" s="236">
        <v>3515</v>
      </c>
      <c r="C138" s="237">
        <v>0.191</v>
      </c>
      <c r="D138" s="238">
        <v>35</v>
      </c>
      <c r="E138" s="198">
        <f t="shared" si="15"/>
        <v>9.9573257467994308E-3</v>
      </c>
      <c r="F138" s="239">
        <v>984</v>
      </c>
      <c r="G138" s="202">
        <f t="shared" si="11"/>
        <v>0.27994310099573255</v>
      </c>
      <c r="H138" s="199" t="s">
        <v>113</v>
      </c>
      <c r="I138" s="240" t="s">
        <v>113</v>
      </c>
      <c r="J138" s="241">
        <v>1994</v>
      </c>
      <c r="K138" s="202">
        <f t="shared" si="12"/>
        <v>0.56728307254623045</v>
      </c>
      <c r="L138" s="242">
        <v>1316</v>
      </c>
      <c r="M138" s="202">
        <f t="shared" si="13"/>
        <v>0.37439544807965863</v>
      </c>
      <c r="N138" s="243">
        <v>303</v>
      </c>
      <c r="O138" s="203">
        <f t="shared" si="14"/>
        <v>8.6201991465149355E-2</v>
      </c>
    </row>
    <row r="139" spans="1:17">
      <c r="A139" s="213" t="s">
        <v>115</v>
      </c>
      <c r="B139" s="249">
        <v>18367</v>
      </c>
      <c r="C139" s="250">
        <v>1</v>
      </c>
      <c r="D139" s="251">
        <f>SUM(D133:D138)</f>
        <v>190</v>
      </c>
      <c r="E139" s="188">
        <f t="shared" si="15"/>
        <v>1.0344639843197037E-2</v>
      </c>
      <c r="F139" s="251">
        <f>SUM(F133:F138)</f>
        <v>3258</v>
      </c>
      <c r="G139" s="193">
        <f t="shared" si="11"/>
        <v>0.17738335057439975</v>
      </c>
      <c r="H139" s="252">
        <v>6903</v>
      </c>
      <c r="I139" s="188">
        <v>0.375</v>
      </c>
      <c r="J139" s="251">
        <f>SUM(J133:J138)</f>
        <v>12583</v>
      </c>
      <c r="K139" s="193">
        <f t="shared" si="12"/>
        <v>0.68508738498393862</v>
      </c>
      <c r="L139" s="251">
        <f>SUM(L133:L138)</f>
        <v>4914</v>
      </c>
      <c r="M139" s="193">
        <f t="shared" si="13"/>
        <v>0.26754505362879077</v>
      </c>
      <c r="N139" s="251">
        <f>SUM(N133:N138)</f>
        <v>1527</v>
      </c>
      <c r="O139" s="194">
        <f t="shared" si="14"/>
        <v>8.3138237055588829E-2</v>
      </c>
    </row>
    <row r="140" spans="1:17">
      <c r="A140" s="2478" t="s">
        <v>135</v>
      </c>
      <c r="B140" s="2478"/>
      <c r="C140" s="2478"/>
      <c r="D140" s="2478"/>
      <c r="E140" s="2478"/>
      <c r="F140" s="2478"/>
      <c r="G140" s="2478"/>
      <c r="H140" s="2478"/>
      <c r="I140" s="2478"/>
      <c r="J140" s="2478"/>
      <c r="K140" s="2478"/>
      <c r="L140" s="2478"/>
      <c r="M140" s="2478"/>
      <c r="N140" s="2478"/>
      <c r="O140" s="2478"/>
    </row>
    <row r="142" spans="1:17" ht="51.5" customHeight="1">
      <c r="A142" s="2464" t="s">
        <v>136</v>
      </c>
      <c r="B142" s="2464"/>
      <c r="C142" s="2464"/>
      <c r="D142" s="2464"/>
      <c r="E142" s="2464"/>
      <c r="F142" s="2464"/>
      <c r="G142" s="2464"/>
      <c r="H142" s="2464"/>
      <c r="I142" s="2464"/>
      <c r="J142" s="2464"/>
      <c r="K142" s="2464"/>
      <c r="L142" s="2464"/>
      <c r="M142" s="2464"/>
      <c r="N142" s="2464"/>
      <c r="O142" s="2464"/>
    </row>
    <row r="145" spans="1:17">
      <c r="A145" s="2485" t="s">
        <v>137</v>
      </c>
      <c r="B145" s="2485"/>
      <c r="C145" s="2485"/>
      <c r="D145" s="2485"/>
      <c r="E145" s="2485"/>
      <c r="F145" s="2485"/>
      <c r="G145" s="2485"/>
      <c r="H145" s="2485"/>
      <c r="I145" s="2485"/>
      <c r="J145" s="2485"/>
      <c r="K145" s="2485"/>
      <c r="L145" s="2485"/>
      <c r="M145" s="2485"/>
      <c r="N145" s="2485"/>
      <c r="O145" s="2485"/>
    </row>
    <row r="147" spans="1:17" ht="17.5">
      <c r="A147" s="2479" t="s">
        <v>119</v>
      </c>
      <c r="B147" s="2482" t="s">
        <v>104</v>
      </c>
      <c r="C147" s="2483"/>
      <c r="D147" s="2483"/>
      <c r="E147" s="2483"/>
      <c r="F147" s="2483"/>
      <c r="G147" s="2483"/>
      <c r="H147" s="2483"/>
      <c r="I147" s="2483"/>
      <c r="J147" s="2483"/>
      <c r="K147" s="2483"/>
      <c r="L147" s="2483"/>
      <c r="M147" s="2483"/>
      <c r="N147" s="2483"/>
      <c r="O147" s="2484"/>
      <c r="Q147" s="29"/>
    </row>
    <row r="148" spans="1:17" ht="17.5">
      <c r="A148" s="2480"/>
      <c r="B148" s="2473" t="s">
        <v>105</v>
      </c>
      <c r="C148" s="2474"/>
      <c r="D148" s="2473" t="s">
        <v>128</v>
      </c>
      <c r="E148" s="2474"/>
      <c r="F148" s="2473" t="s">
        <v>107</v>
      </c>
      <c r="G148" s="2474"/>
      <c r="H148" s="2473" t="s">
        <v>129</v>
      </c>
      <c r="I148" s="2474"/>
      <c r="J148" s="2473" t="s">
        <v>130</v>
      </c>
      <c r="K148" s="2487"/>
      <c r="L148" s="2487"/>
      <c r="M148" s="2489"/>
      <c r="N148" s="2473" t="s">
        <v>131</v>
      </c>
      <c r="O148" s="2488"/>
      <c r="Q148" s="29"/>
    </row>
    <row r="149" spans="1:17" ht="27.5">
      <c r="A149" s="2480"/>
      <c r="B149" s="2473"/>
      <c r="C149" s="2474"/>
      <c r="D149" s="2473"/>
      <c r="E149" s="2474"/>
      <c r="F149" s="2473"/>
      <c r="G149" s="2474"/>
      <c r="H149" s="2473"/>
      <c r="I149" s="2474"/>
      <c r="J149" s="2473" t="s">
        <v>132</v>
      </c>
      <c r="K149" s="2474"/>
      <c r="L149" s="2473" t="s">
        <v>133</v>
      </c>
      <c r="M149" s="2489"/>
      <c r="N149" s="2473"/>
      <c r="O149" s="2488"/>
      <c r="Q149" s="49"/>
    </row>
    <row r="150" spans="1:17" ht="17.5">
      <c r="A150" s="2481"/>
      <c r="B150" s="88" t="s">
        <v>112</v>
      </c>
      <c r="C150" s="89" t="s">
        <v>86</v>
      </c>
      <c r="D150" s="88" t="s">
        <v>112</v>
      </c>
      <c r="E150" s="89" t="s">
        <v>86</v>
      </c>
      <c r="F150" s="88" t="s">
        <v>112</v>
      </c>
      <c r="G150" s="89" t="s">
        <v>86</v>
      </c>
      <c r="H150" s="88" t="s">
        <v>112</v>
      </c>
      <c r="I150" s="89" t="s">
        <v>86</v>
      </c>
      <c r="J150" s="88" t="s">
        <v>112</v>
      </c>
      <c r="K150" s="89" t="s">
        <v>86</v>
      </c>
      <c r="L150" s="88" t="s">
        <v>112</v>
      </c>
      <c r="M150" s="90" t="s">
        <v>86</v>
      </c>
      <c r="N150" s="88" t="s">
        <v>112</v>
      </c>
      <c r="O150" s="91" t="s">
        <v>86</v>
      </c>
      <c r="Q150" s="29"/>
    </row>
    <row r="151" spans="1:17">
      <c r="A151" s="226" t="s">
        <v>89</v>
      </c>
      <c r="B151" s="227">
        <v>4433</v>
      </c>
      <c r="C151" s="228">
        <v>0.24</v>
      </c>
      <c r="D151" s="229">
        <v>8</v>
      </c>
      <c r="E151" s="188">
        <f>D151/B151</f>
        <v>1.8046469659372885E-3</v>
      </c>
      <c r="F151" s="253">
        <v>217</v>
      </c>
      <c r="G151" s="193">
        <f t="shared" ref="G151:G157" si="16">F151/B151</f>
        <v>4.8951048951048952E-2</v>
      </c>
      <c r="H151" s="189" t="s">
        <v>113</v>
      </c>
      <c r="I151" s="231" t="s">
        <v>113</v>
      </c>
      <c r="J151" s="232">
        <v>3515</v>
      </c>
      <c r="K151" s="193">
        <f t="shared" ref="K151:K157" si="17">J151/B151</f>
        <v>0.7929167606586961</v>
      </c>
      <c r="L151" s="233">
        <v>691</v>
      </c>
      <c r="M151" s="193">
        <f t="shared" ref="M151:M157" si="18">L151/B151</f>
        <v>0.1558763816828333</v>
      </c>
      <c r="N151" s="234">
        <v>236</v>
      </c>
      <c r="O151" s="194">
        <f t="shared" ref="O151:O157" si="19">N151/B151</f>
        <v>5.3237085495150015E-2</v>
      </c>
    </row>
    <row r="152" spans="1:17">
      <c r="A152" s="235" t="s">
        <v>85</v>
      </c>
      <c r="B152" s="236">
        <v>4752</v>
      </c>
      <c r="C152" s="237">
        <v>0.25700000000000001</v>
      </c>
      <c r="D152" s="238">
        <v>123</v>
      </c>
      <c r="E152" s="198">
        <f t="shared" ref="E152:E157" si="20">D152/B152</f>
        <v>2.5883838383838384E-2</v>
      </c>
      <c r="F152" s="254">
        <v>1172</v>
      </c>
      <c r="G152" s="202">
        <f t="shared" si="16"/>
        <v>0.24663299663299662</v>
      </c>
      <c r="H152" s="199" t="s">
        <v>113</v>
      </c>
      <c r="I152" s="240" t="s">
        <v>113</v>
      </c>
      <c r="J152" s="241">
        <v>3094</v>
      </c>
      <c r="K152" s="202">
        <f t="shared" si="17"/>
        <v>0.65109427609427606</v>
      </c>
      <c r="L152" s="242">
        <v>1325</v>
      </c>
      <c r="M152" s="202">
        <f t="shared" si="18"/>
        <v>0.27882996632996632</v>
      </c>
      <c r="N152" s="243">
        <v>414</v>
      </c>
      <c r="O152" s="203">
        <f t="shared" si="19"/>
        <v>8.7121212121212127E-2</v>
      </c>
    </row>
    <row r="153" spans="1:17">
      <c r="A153" s="244" t="s">
        <v>90</v>
      </c>
      <c r="B153" s="245">
        <v>851</v>
      </c>
      <c r="C153" s="228">
        <v>4.5999999999999999E-2</v>
      </c>
      <c r="D153" s="229">
        <v>7</v>
      </c>
      <c r="E153" s="188">
        <f t="shared" si="20"/>
        <v>8.2256169212690956E-3</v>
      </c>
      <c r="F153" s="253">
        <v>151</v>
      </c>
      <c r="G153" s="193">
        <f t="shared" si="16"/>
        <v>0.17743830787309048</v>
      </c>
      <c r="H153" s="189" t="s">
        <v>113</v>
      </c>
      <c r="I153" s="246" t="s">
        <v>113</v>
      </c>
      <c r="J153" s="247">
        <v>522</v>
      </c>
      <c r="K153" s="193">
        <f t="shared" si="17"/>
        <v>0.61339600470035249</v>
      </c>
      <c r="L153" s="233">
        <v>259</v>
      </c>
      <c r="M153" s="193">
        <f t="shared" si="18"/>
        <v>0.30434782608695654</v>
      </c>
      <c r="N153" s="234">
        <v>64</v>
      </c>
      <c r="O153" s="194">
        <f t="shared" si="19"/>
        <v>7.5205640423031725E-2</v>
      </c>
    </row>
    <row r="154" spans="1:17">
      <c r="A154" s="235" t="s">
        <v>91</v>
      </c>
      <c r="B154" s="236">
        <v>3150</v>
      </c>
      <c r="C154" s="237">
        <v>0.17100000000000001</v>
      </c>
      <c r="D154" s="238">
        <v>34</v>
      </c>
      <c r="E154" s="198">
        <f t="shared" si="20"/>
        <v>1.0793650793650795E-2</v>
      </c>
      <c r="F154" s="254">
        <v>508</v>
      </c>
      <c r="G154" s="202">
        <f t="shared" si="16"/>
        <v>0.16126984126984126</v>
      </c>
      <c r="H154" s="199" t="s">
        <v>113</v>
      </c>
      <c r="I154" s="240" t="s">
        <v>113</v>
      </c>
      <c r="J154" s="241">
        <v>2203</v>
      </c>
      <c r="K154" s="202">
        <f t="shared" si="17"/>
        <v>0.69936507936507941</v>
      </c>
      <c r="L154" s="242">
        <v>743</v>
      </c>
      <c r="M154" s="202">
        <f t="shared" si="18"/>
        <v>0.23587301587301587</v>
      </c>
      <c r="N154" s="243">
        <v>332</v>
      </c>
      <c r="O154" s="203">
        <f t="shared" si="19"/>
        <v>0.10539682539682539</v>
      </c>
    </row>
    <row r="155" spans="1:17">
      <c r="A155" s="244" t="s">
        <v>92</v>
      </c>
      <c r="B155" s="227">
        <v>1627</v>
      </c>
      <c r="C155" s="228">
        <v>8.7999999999999995E-2</v>
      </c>
      <c r="D155" s="229">
        <v>8</v>
      </c>
      <c r="E155" s="188">
        <f t="shared" si="20"/>
        <v>4.9170251997541483E-3</v>
      </c>
      <c r="F155" s="255">
        <v>113</v>
      </c>
      <c r="G155" s="193">
        <f t="shared" si="16"/>
        <v>6.9452980946527354E-2</v>
      </c>
      <c r="H155" s="189" t="s">
        <v>113</v>
      </c>
      <c r="I155" s="246" t="s">
        <v>113</v>
      </c>
      <c r="J155" s="232">
        <v>1195</v>
      </c>
      <c r="K155" s="193">
        <f t="shared" si="17"/>
        <v>0.734480639213276</v>
      </c>
      <c r="L155" s="233">
        <v>326</v>
      </c>
      <c r="M155" s="193">
        <f t="shared" si="18"/>
        <v>0.20036877688998156</v>
      </c>
      <c r="N155" s="234">
        <v>127</v>
      </c>
      <c r="O155" s="194">
        <f t="shared" si="19"/>
        <v>7.8057775046097108E-2</v>
      </c>
    </row>
    <row r="156" spans="1:17">
      <c r="A156" s="235" t="s">
        <v>134</v>
      </c>
      <c r="B156" s="236">
        <v>3645</v>
      </c>
      <c r="C156" s="237">
        <v>0.19700000000000001</v>
      </c>
      <c r="D156" s="238">
        <v>53</v>
      </c>
      <c r="E156" s="198">
        <f t="shared" si="20"/>
        <v>1.4540466392318244E-2</v>
      </c>
      <c r="F156" s="254">
        <v>1082</v>
      </c>
      <c r="G156" s="202">
        <f t="shared" si="16"/>
        <v>0.29684499314128943</v>
      </c>
      <c r="H156" s="199" t="s">
        <v>113</v>
      </c>
      <c r="I156" s="240" t="s">
        <v>113</v>
      </c>
      <c r="J156" s="241">
        <v>1992</v>
      </c>
      <c r="K156" s="202">
        <f t="shared" si="17"/>
        <v>0.54650205761316872</v>
      </c>
      <c r="L156" s="242">
        <v>1328</v>
      </c>
      <c r="M156" s="202">
        <f t="shared" si="18"/>
        <v>0.3643347050754458</v>
      </c>
      <c r="N156" s="243">
        <v>280</v>
      </c>
      <c r="O156" s="203">
        <f t="shared" si="19"/>
        <v>7.6817558299039787E-2</v>
      </c>
    </row>
    <row r="157" spans="1:17">
      <c r="A157" s="213" t="s">
        <v>115</v>
      </c>
      <c r="B157" s="249">
        <v>18458</v>
      </c>
      <c r="C157" s="250"/>
      <c r="D157" s="251">
        <f>SUM(D151:D156)</f>
        <v>233</v>
      </c>
      <c r="E157" s="188">
        <f t="shared" si="20"/>
        <v>1.2623252790118106E-2</v>
      </c>
      <c r="F157" s="251">
        <f>SUM(F151:F156)</f>
        <v>3243</v>
      </c>
      <c r="G157" s="193">
        <f t="shared" si="16"/>
        <v>0.17569617510022753</v>
      </c>
      <c r="H157" s="252">
        <v>6915</v>
      </c>
      <c r="I157" s="188">
        <v>0.374</v>
      </c>
      <c r="J157" s="251">
        <f>SUM(J151:J156)</f>
        <v>12521</v>
      </c>
      <c r="K157" s="193">
        <f t="shared" si="17"/>
        <v>0.67835085057969446</v>
      </c>
      <c r="L157" s="251">
        <f>SUM(L151:L156)</f>
        <v>4672</v>
      </c>
      <c r="M157" s="193">
        <f t="shared" si="18"/>
        <v>0.25311518040957848</v>
      </c>
      <c r="N157" s="251">
        <f>SUM(N151:N156)</f>
        <v>1453</v>
      </c>
      <c r="O157" s="194">
        <f t="shared" si="19"/>
        <v>7.8719254523783727E-2</v>
      </c>
    </row>
    <row r="158" spans="1:17">
      <c r="A158" s="2478" t="s">
        <v>135</v>
      </c>
      <c r="B158" s="2478"/>
      <c r="C158" s="2478"/>
      <c r="D158" s="2478"/>
      <c r="E158" s="2478"/>
      <c r="F158" s="2478"/>
      <c r="G158" s="2478"/>
      <c r="H158" s="2478"/>
      <c r="I158" s="2478"/>
      <c r="J158" s="2478"/>
      <c r="K158" s="2478"/>
      <c r="L158" s="2478"/>
      <c r="M158" s="2478"/>
      <c r="N158" s="2478"/>
      <c r="O158" s="2478"/>
    </row>
    <row r="160" spans="1:17" ht="51.5" customHeight="1">
      <c r="A160" s="2464" t="s">
        <v>138</v>
      </c>
      <c r="B160" s="2464"/>
      <c r="C160" s="2464"/>
      <c r="D160" s="2464"/>
      <c r="E160" s="2464"/>
      <c r="F160" s="2464"/>
      <c r="G160" s="2464"/>
      <c r="H160" s="2464"/>
      <c r="I160" s="2464"/>
      <c r="J160" s="2464"/>
      <c r="K160" s="2464"/>
      <c r="L160" s="2464"/>
      <c r="M160" s="2464"/>
      <c r="N160" s="2464"/>
      <c r="O160" s="2464"/>
    </row>
    <row r="161" spans="1:17">
      <c r="A161" s="217"/>
      <c r="B161" s="217"/>
      <c r="C161" s="217"/>
      <c r="D161" s="217"/>
      <c r="E161" s="217"/>
      <c r="F161" s="217"/>
      <c r="G161" s="217"/>
      <c r="H161" s="217"/>
      <c r="I161" s="217"/>
      <c r="J161" s="217"/>
      <c r="K161" s="217"/>
      <c r="L161" s="217"/>
      <c r="M161" s="217"/>
      <c r="N161" s="217"/>
      <c r="O161" s="217"/>
    </row>
    <row r="163" spans="1:17">
      <c r="A163" s="2485" t="s">
        <v>139</v>
      </c>
      <c r="B163" s="2485"/>
      <c r="C163" s="2485"/>
      <c r="D163" s="2485"/>
      <c r="E163" s="2485"/>
      <c r="F163" s="2485"/>
      <c r="G163" s="2485"/>
      <c r="H163" s="2485"/>
      <c r="I163" s="2485"/>
      <c r="J163" s="2485"/>
      <c r="K163" s="2485"/>
      <c r="L163" s="2485"/>
      <c r="M163" s="2485"/>
      <c r="N163" s="2485"/>
      <c r="O163" s="2485"/>
    </row>
    <row r="165" spans="1:17" ht="17.5">
      <c r="A165" s="2486" t="s">
        <v>119</v>
      </c>
      <c r="B165" s="2483" t="s">
        <v>104</v>
      </c>
      <c r="C165" s="2483"/>
      <c r="D165" s="2483"/>
      <c r="E165" s="2483"/>
      <c r="F165" s="2483"/>
      <c r="G165" s="2483"/>
      <c r="H165" s="2483"/>
      <c r="I165" s="2483"/>
      <c r="J165" s="2483"/>
      <c r="K165" s="2483"/>
      <c r="L165" s="2483"/>
      <c r="M165" s="2483"/>
      <c r="N165" s="2483"/>
      <c r="O165" s="2484"/>
      <c r="Q165" s="29"/>
    </row>
    <row r="166" spans="1:17" ht="17.5">
      <c r="A166" s="2480"/>
      <c r="B166" s="2473" t="s">
        <v>105</v>
      </c>
      <c r="C166" s="2474"/>
      <c r="D166" s="2473" t="s">
        <v>128</v>
      </c>
      <c r="E166" s="2474"/>
      <c r="F166" s="2473" t="s">
        <v>107</v>
      </c>
      <c r="G166" s="2474"/>
      <c r="H166" s="2473" t="s">
        <v>129</v>
      </c>
      <c r="I166" s="2474"/>
      <c r="J166" s="2473" t="s">
        <v>130</v>
      </c>
      <c r="K166" s="2487"/>
      <c r="L166" s="2487"/>
      <c r="M166" s="2474"/>
      <c r="N166" s="2473" t="s">
        <v>131</v>
      </c>
      <c r="O166" s="2488"/>
      <c r="Q166" s="29"/>
    </row>
    <row r="167" spans="1:17" ht="27.5">
      <c r="A167" s="2480"/>
      <c r="B167" s="2473"/>
      <c r="C167" s="2474"/>
      <c r="D167" s="2473"/>
      <c r="E167" s="2474"/>
      <c r="F167" s="2473"/>
      <c r="G167" s="2474"/>
      <c r="H167" s="2473"/>
      <c r="I167" s="2474"/>
      <c r="J167" s="2473" t="s">
        <v>132</v>
      </c>
      <c r="K167" s="2474"/>
      <c r="L167" s="2473" t="s">
        <v>133</v>
      </c>
      <c r="M167" s="2489"/>
      <c r="N167" s="2473"/>
      <c r="O167" s="2488"/>
      <c r="Q167" s="49"/>
    </row>
    <row r="168" spans="1:17" ht="17.5">
      <c r="A168" s="2481"/>
      <c r="B168" s="88" t="s">
        <v>112</v>
      </c>
      <c r="C168" s="89" t="s">
        <v>86</v>
      </c>
      <c r="D168" s="88" t="s">
        <v>112</v>
      </c>
      <c r="E168" s="89" t="s">
        <v>86</v>
      </c>
      <c r="F168" s="88" t="s">
        <v>112</v>
      </c>
      <c r="G168" s="89" t="s">
        <v>86</v>
      </c>
      <c r="H168" s="88" t="s">
        <v>112</v>
      </c>
      <c r="I168" s="89" t="s">
        <v>86</v>
      </c>
      <c r="J168" s="88" t="s">
        <v>112</v>
      </c>
      <c r="K168" s="89" t="s">
        <v>86</v>
      </c>
      <c r="L168" s="88" t="s">
        <v>112</v>
      </c>
      <c r="M168" s="90" t="s">
        <v>86</v>
      </c>
      <c r="N168" s="88" t="s">
        <v>112</v>
      </c>
      <c r="O168" s="91" t="s">
        <v>86</v>
      </c>
      <c r="Q168" s="29"/>
    </row>
    <row r="169" spans="1:17">
      <c r="A169" s="226" t="s">
        <v>89</v>
      </c>
      <c r="B169" s="251">
        <v>4494</v>
      </c>
      <c r="C169" s="193">
        <v>0.23799999999999999</v>
      </c>
      <c r="D169" s="256">
        <v>14</v>
      </c>
      <c r="E169" s="193">
        <f>D169/B169</f>
        <v>3.1152647975077881E-3</v>
      </c>
      <c r="F169" s="256">
        <v>107</v>
      </c>
      <c r="G169" s="193">
        <f>F169/B169</f>
        <v>2.3809523809523808E-2</v>
      </c>
      <c r="H169" s="189" t="s">
        <v>113</v>
      </c>
      <c r="I169" s="231" t="s">
        <v>113</v>
      </c>
      <c r="J169" s="251">
        <v>3981</v>
      </c>
      <c r="K169" s="193">
        <f>J169/B169</f>
        <v>0.8858477970627503</v>
      </c>
      <c r="L169" s="256">
        <v>429</v>
      </c>
      <c r="M169" s="193">
        <f>L169/B169</f>
        <v>9.5460614152202944E-2</v>
      </c>
      <c r="N169" s="256">
        <v>264</v>
      </c>
      <c r="O169" s="194">
        <f>N169/B169</f>
        <v>5.8744993324432573E-2</v>
      </c>
    </row>
    <row r="170" spans="1:17">
      <c r="A170" s="235" t="s">
        <v>85</v>
      </c>
      <c r="B170" s="257">
        <v>5066</v>
      </c>
      <c r="C170" s="258">
        <v>0.26800000000000002</v>
      </c>
      <c r="D170" s="259">
        <v>146</v>
      </c>
      <c r="E170" s="202">
        <f t="shared" ref="E170:E175" si="21">D170/B170</f>
        <v>2.8819581523884721E-2</v>
      </c>
      <c r="F170" s="259">
        <v>526</v>
      </c>
      <c r="G170" s="202">
        <f t="shared" ref="G170:G175" si="22">F170/B170</f>
        <v>0.10382945124358468</v>
      </c>
      <c r="H170" s="199" t="s">
        <v>113</v>
      </c>
      <c r="I170" s="240" t="s">
        <v>113</v>
      </c>
      <c r="J170" s="257">
        <v>4141</v>
      </c>
      <c r="K170" s="202">
        <f t="shared" ref="K170:K175" si="23">J170/B170</f>
        <v>0.81741018555073031</v>
      </c>
      <c r="L170" s="259">
        <v>762</v>
      </c>
      <c r="M170" s="202">
        <f>L170/B170</f>
        <v>0.15041452822739834</v>
      </c>
      <c r="N170" s="259">
        <v>421</v>
      </c>
      <c r="O170" s="203">
        <f t="shared" ref="O170:O175" si="24">N170/B170</f>
        <v>8.3103039873667586E-2</v>
      </c>
    </row>
    <row r="171" spans="1:17">
      <c r="A171" s="244" t="s">
        <v>90</v>
      </c>
      <c r="B171" s="256">
        <v>844</v>
      </c>
      <c r="C171" s="250">
        <v>4.4999999999999998E-2</v>
      </c>
      <c r="D171" s="256">
        <v>7</v>
      </c>
      <c r="E171" s="193">
        <f t="shared" si="21"/>
        <v>8.2938388625592423E-3</v>
      </c>
      <c r="F171" s="256">
        <v>25</v>
      </c>
      <c r="G171" s="193">
        <f t="shared" si="22"/>
        <v>2.9620853080568721E-2</v>
      </c>
      <c r="H171" s="189" t="s">
        <v>113</v>
      </c>
      <c r="I171" s="246" t="s">
        <v>113</v>
      </c>
      <c r="J171" s="256">
        <v>754</v>
      </c>
      <c r="K171" s="193">
        <f t="shared" si="23"/>
        <v>0.89336492890995256</v>
      </c>
      <c r="L171" s="256">
        <v>76</v>
      </c>
      <c r="M171" s="250" t="s">
        <v>140</v>
      </c>
      <c r="N171" s="256">
        <v>72</v>
      </c>
      <c r="O171" s="194">
        <f t="shared" si="24"/>
        <v>8.5308056872037921E-2</v>
      </c>
    </row>
    <row r="172" spans="1:17">
      <c r="A172" s="235" t="s">
        <v>91</v>
      </c>
      <c r="B172" s="257">
        <v>3201</v>
      </c>
      <c r="C172" s="258">
        <v>0.16900000000000001</v>
      </c>
      <c r="D172" s="259">
        <v>43</v>
      </c>
      <c r="E172" s="202">
        <f t="shared" si="21"/>
        <v>1.3433302093095907E-2</v>
      </c>
      <c r="F172" s="259">
        <v>125</v>
      </c>
      <c r="G172" s="202">
        <f t="shared" si="22"/>
        <v>3.9050296782255543E-2</v>
      </c>
      <c r="H172" s="199" t="s">
        <v>113</v>
      </c>
      <c r="I172" s="240" t="s">
        <v>113</v>
      </c>
      <c r="J172" s="257">
        <v>2800</v>
      </c>
      <c r="K172" s="202">
        <f t="shared" si="23"/>
        <v>0.87472664792252419</v>
      </c>
      <c r="L172" s="259">
        <v>329</v>
      </c>
      <c r="M172" s="202">
        <f t="shared" ref="M172:M175" si="25">L172/B172</f>
        <v>0.10278038113089659</v>
      </c>
      <c r="N172" s="259">
        <v>350</v>
      </c>
      <c r="O172" s="203">
        <f t="shared" si="24"/>
        <v>0.10934083099031552</v>
      </c>
    </row>
    <row r="173" spans="1:17">
      <c r="A173" s="244" t="s">
        <v>92</v>
      </c>
      <c r="B173" s="251">
        <v>1602</v>
      </c>
      <c r="C173" s="250">
        <v>8.5000000000000006E-2</v>
      </c>
      <c r="D173" s="189" t="s">
        <v>113</v>
      </c>
      <c r="E173" s="190" t="s">
        <v>113</v>
      </c>
      <c r="F173" s="229">
        <v>20</v>
      </c>
      <c r="G173" s="193">
        <f t="shared" si="22"/>
        <v>1.2484394506866416E-2</v>
      </c>
      <c r="H173" s="189" t="s">
        <v>113</v>
      </c>
      <c r="I173" s="246" t="s">
        <v>113</v>
      </c>
      <c r="J173" s="251">
        <v>1426</v>
      </c>
      <c r="K173" s="193">
        <f t="shared" si="23"/>
        <v>0.89013732833957548</v>
      </c>
      <c r="L173" s="256">
        <v>139</v>
      </c>
      <c r="M173" s="193">
        <f t="shared" si="25"/>
        <v>8.6766541822721602E-2</v>
      </c>
      <c r="N173" s="256">
        <v>139</v>
      </c>
      <c r="O173" s="194">
        <f t="shared" si="24"/>
        <v>8.6766541822721602E-2</v>
      </c>
    </row>
    <row r="174" spans="1:17" ht="14.5" thickBot="1">
      <c r="A174" s="235" t="s">
        <v>134</v>
      </c>
      <c r="B174" s="260">
        <v>3700</v>
      </c>
      <c r="C174" s="211">
        <v>0.19600000000000001</v>
      </c>
      <c r="D174" s="261">
        <v>43</v>
      </c>
      <c r="E174" s="211">
        <f t="shared" si="21"/>
        <v>1.1621621621621621E-2</v>
      </c>
      <c r="F174" s="261">
        <v>438</v>
      </c>
      <c r="G174" s="211">
        <f t="shared" si="22"/>
        <v>0.11837837837837838</v>
      </c>
      <c r="H174" s="208" t="s">
        <v>113</v>
      </c>
      <c r="I174" s="262" t="s">
        <v>113</v>
      </c>
      <c r="J174" s="260">
        <v>2714</v>
      </c>
      <c r="K174" s="211">
        <f t="shared" si="23"/>
        <v>0.73351351351351346</v>
      </c>
      <c r="L174" s="261">
        <v>858</v>
      </c>
      <c r="M174" s="211">
        <f t="shared" si="25"/>
        <v>0.23189189189189188</v>
      </c>
      <c r="N174" s="261">
        <v>311</v>
      </c>
      <c r="O174" s="212">
        <f t="shared" si="24"/>
        <v>8.4054054054054056E-2</v>
      </c>
    </row>
    <row r="175" spans="1:17">
      <c r="A175" s="213" t="s">
        <v>115</v>
      </c>
      <c r="B175" s="263">
        <v>18907</v>
      </c>
      <c r="C175" s="193">
        <v>1</v>
      </c>
      <c r="D175" s="264">
        <v>258</v>
      </c>
      <c r="E175" s="193">
        <f t="shared" si="21"/>
        <v>1.3645739673136934E-2</v>
      </c>
      <c r="F175" s="265">
        <v>1247</v>
      </c>
      <c r="G175" s="193">
        <f t="shared" si="22"/>
        <v>6.5954408420161842E-2</v>
      </c>
      <c r="H175" s="266">
        <v>7083</v>
      </c>
      <c r="I175" s="267">
        <v>0.374</v>
      </c>
      <c r="J175" s="265">
        <v>15816</v>
      </c>
      <c r="K175" s="193">
        <f t="shared" si="23"/>
        <v>0.83651557624160366</v>
      </c>
      <c r="L175" s="265">
        <v>2600</v>
      </c>
      <c r="M175" s="193">
        <f t="shared" si="25"/>
        <v>0.13751520600835671</v>
      </c>
      <c r="N175" s="265">
        <v>1563</v>
      </c>
      <c r="O175" s="194">
        <f t="shared" si="24"/>
        <v>8.2667794996562113E-2</v>
      </c>
    </row>
    <row r="176" spans="1:17">
      <c r="A176" s="2478" t="s">
        <v>135</v>
      </c>
      <c r="B176" s="2478"/>
      <c r="C176" s="2478"/>
      <c r="D176" s="2478"/>
      <c r="E176" s="2478"/>
      <c r="F176" s="2478"/>
      <c r="G176" s="2478"/>
      <c r="H176" s="2478"/>
      <c r="I176" s="2478"/>
      <c r="J176" s="2478"/>
      <c r="K176" s="2478"/>
      <c r="L176" s="2478"/>
      <c r="M176" s="2478"/>
      <c r="N176" s="2478"/>
      <c r="O176" s="2478"/>
    </row>
    <row r="178" spans="1:15" ht="56.5" customHeight="1">
      <c r="A178" s="2464" t="s">
        <v>141</v>
      </c>
      <c r="B178" s="2464"/>
      <c r="C178" s="2464"/>
      <c r="D178" s="2464"/>
      <c r="E178" s="2464"/>
      <c r="F178" s="2464"/>
      <c r="G178" s="2464"/>
      <c r="H178" s="2464"/>
      <c r="I178" s="2464"/>
      <c r="J178" s="2464"/>
      <c r="K178" s="2464"/>
      <c r="L178" s="2464"/>
      <c r="M178" s="2464"/>
      <c r="N178" s="2464"/>
      <c r="O178" s="2464"/>
    </row>
  </sheetData>
  <mergeCells count="111">
    <mergeCell ref="A1:O1"/>
    <mergeCell ref="A3:A5"/>
    <mergeCell ref="B3:O3"/>
    <mergeCell ref="B4:C4"/>
    <mergeCell ref="D4:E4"/>
    <mergeCell ref="F4:G4"/>
    <mergeCell ref="H4:I4"/>
    <mergeCell ref="J4:K4"/>
    <mergeCell ref="L4:M4"/>
    <mergeCell ref="N4:O4"/>
    <mergeCell ref="A17:O17"/>
    <mergeCell ref="A19:O19"/>
    <mergeCell ref="A22:O22"/>
    <mergeCell ref="A24:A26"/>
    <mergeCell ref="B24:O24"/>
    <mergeCell ref="B25:C25"/>
    <mergeCell ref="D25:E25"/>
    <mergeCell ref="F25:G25"/>
    <mergeCell ref="H25:I25"/>
    <mergeCell ref="J25:K25"/>
    <mergeCell ref="A61:O61"/>
    <mergeCell ref="L25:M25"/>
    <mergeCell ref="N25:O25"/>
    <mergeCell ref="A38:O38"/>
    <mergeCell ref="A40:O40"/>
    <mergeCell ref="A43:O43"/>
    <mergeCell ref="A45:A47"/>
    <mergeCell ref="B45:O45"/>
    <mergeCell ref="B46:C46"/>
    <mergeCell ref="D46:E46"/>
    <mergeCell ref="F46:G46"/>
    <mergeCell ref="H46:I46"/>
    <mergeCell ref="J46:K46"/>
    <mergeCell ref="L46:M46"/>
    <mergeCell ref="N46:O46"/>
    <mergeCell ref="A59:O59"/>
    <mergeCell ref="A64:O64"/>
    <mergeCell ref="A66:A68"/>
    <mergeCell ref="B66:O66"/>
    <mergeCell ref="B67:C67"/>
    <mergeCell ref="D67:E67"/>
    <mergeCell ref="F67:G67"/>
    <mergeCell ref="H67:I67"/>
    <mergeCell ref="J67:K67"/>
    <mergeCell ref="L67:M67"/>
    <mergeCell ref="N67:O67"/>
    <mergeCell ref="A80:O80"/>
    <mergeCell ref="A82:O82"/>
    <mergeCell ref="A85:O85"/>
    <mergeCell ref="A87:A89"/>
    <mergeCell ref="B87:O87"/>
    <mergeCell ref="B88:C88"/>
    <mergeCell ref="D88:E88"/>
    <mergeCell ref="F88:G88"/>
    <mergeCell ref="H88:I88"/>
    <mergeCell ref="J88:K88"/>
    <mergeCell ref="L88:M88"/>
    <mergeCell ref="N88:O88"/>
    <mergeCell ref="A101:O101"/>
    <mergeCell ref="A103:O103"/>
    <mergeCell ref="A106:O106"/>
    <mergeCell ref="B108:O108"/>
    <mergeCell ref="F130:G131"/>
    <mergeCell ref="H130:I131"/>
    <mergeCell ref="J130:M130"/>
    <mergeCell ref="N130:O131"/>
    <mergeCell ref="J131:K131"/>
    <mergeCell ref="L131:M131"/>
    <mergeCell ref="J109:K109"/>
    <mergeCell ref="L109:M109"/>
    <mergeCell ref="N109:O109"/>
    <mergeCell ref="A122:O122"/>
    <mergeCell ref="A127:O127"/>
    <mergeCell ref="A108:A110"/>
    <mergeCell ref="B109:C109"/>
    <mergeCell ref="D109:E109"/>
    <mergeCell ref="F109:G109"/>
    <mergeCell ref="H109:I109"/>
    <mergeCell ref="B147:O147"/>
    <mergeCell ref="B148:C149"/>
    <mergeCell ref="D148:E149"/>
    <mergeCell ref="F148:G149"/>
    <mergeCell ref="H148:I149"/>
    <mergeCell ref="J148:M148"/>
    <mergeCell ref="N148:O149"/>
    <mergeCell ref="J149:K149"/>
    <mergeCell ref="L149:M149"/>
    <mergeCell ref="A142:O142"/>
    <mergeCell ref="A140:O140"/>
    <mergeCell ref="A124:O124"/>
    <mergeCell ref="A129:A132"/>
    <mergeCell ref="B129:O129"/>
    <mergeCell ref="B130:C131"/>
    <mergeCell ref="D130:E131"/>
    <mergeCell ref="A176:O176"/>
    <mergeCell ref="A178:O178"/>
    <mergeCell ref="A158:O158"/>
    <mergeCell ref="A160:O160"/>
    <mergeCell ref="A163:O163"/>
    <mergeCell ref="A165:A168"/>
    <mergeCell ref="B165:O165"/>
    <mergeCell ref="B166:C167"/>
    <mergeCell ref="D166:E167"/>
    <mergeCell ref="F166:G167"/>
    <mergeCell ref="H166:I167"/>
    <mergeCell ref="J166:M166"/>
    <mergeCell ref="N166:O167"/>
    <mergeCell ref="J167:K167"/>
    <mergeCell ref="L167:M167"/>
    <mergeCell ref="A145:O145"/>
    <mergeCell ref="A147:A150"/>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844A4-AF4B-41D9-9A30-3B2AE2F9616E}">
  <dimension ref="A1:N122"/>
  <sheetViews>
    <sheetView workbookViewId="0">
      <selection sqref="A1:XFD1048576"/>
    </sheetView>
  </sheetViews>
  <sheetFormatPr defaultRowHeight="13"/>
  <cols>
    <col min="1" max="1" width="11.83203125" style="270" customWidth="1"/>
    <col min="2" max="9" width="11.83203125" style="344" customWidth="1"/>
    <col min="10" max="13" width="8.6640625" style="344"/>
    <col min="14" max="14" width="12.5" style="344" customWidth="1"/>
    <col min="15" max="16384" width="8.6640625" style="344"/>
  </cols>
  <sheetData>
    <row r="1" spans="1:14" ht="25">
      <c r="A1" s="2453" t="s">
        <v>1403</v>
      </c>
      <c r="B1" s="2453"/>
      <c r="C1" s="2453"/>
      <c r="D1" s="2453"/>
      <c r="E1" s="2453"/>
      <c r="F1" s="2453"/>
      <c r="G1" s="2453"/>
      <c r="H1" s="2453"/>
      <c r="I1" s="2453"/>
      <c r="J1" s="1634"/>
      <c r="K1" s="22"/>
      <c r="L1" s="22"/>
      <c r="M1" s="22"/>
      <c r="N1" s="22"/>
    </row>
    <row r="2" spans="1:14" ht="13.5" thickBot="1"/>
    <row r="3" spans="1:14" ht="23.25" customHeight="1" thickTop="1" thickBot="1">
      <c r="A3" s="2709" t="s">
        <v>1404</v>
      </c>
      <c r="B3" s="2710"/>
      <c r="C3" s="2710"/>
      <c r="D3" s="2710"/>
      <c r="E3" s="2710"/>
      <c r="F3" s="2710"/>
      <c r="G3" s="2710"/>
      <c r="H3" s="2710"/>
      <c r="I3" s="2711"/>
    </row>
    <row r="4" spans="1:14" ht="13.5" thickTop="1"/>
    <row r="5" spans="1:14" s="270" customFormat="1" ht="18" customHeight="1">
      <c r="A5" s="2454" t="s">
        <v>338</v>
      </c>
      <c r="B5" s="2695" t="s">
        <v>1405</v>
      </c>
      <c r="C5" s="2696"/>
      <c r="D5" s="2696"/>
      <c r="E5" s="2696"/>
      <c r="F5" s="2696"/>
      <c r="G5" s="2696"/>
      <c r="H5" s="2696"/>
      <c r="I5" s="2696"/>
      <c r="K5" s="45"/>
    </row>
    <row r="6" spans="1:14" s="270" customFormat="1" ht="18" customHeight="1">
      <c r="A6" s="2455"/>
      <c r="B6" s="2640" t="s">
        <v>173</v>
      </c>
      <c r="C6" s="2641"/>
      <c r="D6" s="2641"/>
      <c r="E6" s="2642"/>
      <c r="F6" s="2640" t="s">
        <v>85</v>
      </c>
      <c r="G6" s="2641"/>
      <c r="H6" s="2641"/>
      <c r="I6" s="2643"/>
      <c r="J6" s="54"/>
      <c r="K6" s="29"/>
    </row>
    <row r="7" spans="1:14" s="270" customFormat="1" ht="27.5">
      <c r="A7" s="2456"/>
      <c r="B7" s="1031" t="s">
        <v>112</v>
      </c>
      <c r="C7" s="1032" t="s">
        <v>86</v>
      </c>
      <c r="D7" s="1032" t="s">
        <v>662</v>
      </c>
      <c r="E7" s="1033" t="s">
        <v>663</v>
      </c>
      <c r="F7" s="1031" t="s">
        <v>112</v>
      </c>
      <c r="G7" s="1032" t="s">
        <v>86</v>
      </c>
      <c r="H7" s="1032" t="s">
        <v>662</v>
      </c>
      <c r="I7" s="1034" t="s">
        <v>663</v>
      </c>
      <c r="J7" s="54"/>
      <c r="K7" s="49"/>
    </row>
    <row r="8" spans="1:14" s="270" customFormat="1">
      <c r="A8" s="50">
        <v>2000</v>
      </c>
      <c r="B8" s="1043">
        <v>10200</v>
      </c>
      <c r="C8" s="1035">
        <v>0.63300000000000001</v>
      </c>
      <c r="D8" s="1035">
        <v>0.61</v>
      </c>
      <c r="E8" s="341">
        <v>0.65500000000000003</v>
      </c>
      <c r="F8" s="366">
        <v>2400</v>
      </c>
      <c r="G8" s="1035">
        <v>0.55000000000000004</v>
      </c>
      <c r="H8" s="1035">
        <v>0.52</v>
      </c>
      <c r="I8" s="1035">
        <v>0.57899999999999996</v>
      </c>
    </row>
    <row r="9" spans="1:14" s="270" customFormat="1">
      <c r="A9" s="55">
        <v>2001</v>
      </c>
      <c r="B9" s="1045">
        <v>9900</v>
      </c>
      <c r="C9" s="1037">
        <v>0.623</v>
      </c>
      <c r="D9" s="1037">
        <v>0.6</v>
      </c>
      <c r="E9" s="343">
        <v>0.64600000000000002</v>
      </c>
      <c r="F9" s="374">
        <v>2300</v>
      </c>
      <c r="G9" s="1037">
        <v>0.53</v>
      </c>
      <c r="H9" s="1037">
        <v>0.501</v>
      </c>
      <c r="I9" s="1037">
        <v>0.55900000000000005</v>
      </c>
    </row>
    <row r="10" spans="1:14" s="270" customFormat="1">
      <c r="A10" s="50">
        <v>2002</v>
      </c>
      <c r="B10" s="1043">
        <v>10800</v>
      </c>
      <c r="C10" s="1035">
        <v>0.66700000000000004</v>
      </c>
      <c r="D10" s="1035">
        <v>0.63900000000000001</v>
      </c>
      <c r="E10" s="341">
        <v>0.69299999999999995</v>
      </c>
      <c r="F10" s="366">
        <v>2500</v>
      </c>
      <c r="G10" s="1035">
        <v>0.57499999999999996</v>
      </c>
      <c r="H10" s="1035">
        <v>0.54</v>
      </c>
      <c r="I10" s="1035">
        <v>0.60799999999999998</v>
      </c>
    </row>
    <row r="11" spans="1:14" s="270" customFormat="1">
      <c r="A11" s="55">
        <v>2003</v>
      </c>
      <c r="B11" s="1045">
        <v>11500</v>
      </c>
      <c r="C11" s="1037">
        <v>0.68700000000000006</v>
      </c>
      <c r="D11" s="1037">
        <v>0.66</v>
      </c>
      <c r="E11" s="343">
        <v>0.71199999999999997</v>
      </c>
      <c r="F11" s="374">
        <v>2700</v>
      </c>
      <c r="G11" s="1037">
        <v>0.60099999999999998</v>
      </c>
      <c r="H11" s="1037">
        <v>0.56699999999999995</v>
      </c>
      <c r="I11" s="1037">
        <v>0.63400000000000001</v>
      </c>
    </row>
    <row r="12" spans="1:14" s="270" customFormat="1">
      <c r="A12" s="50">
        <v>2004</v>
      </c>
      <c r="B12" s="1043">
        <v>11800</v>
      </c>
      <c r="C12" s="1035">
        <v>0.67600000000000005</v>
      </c>
      <c r="D12" s="1035">
        <v>0.65400000000000003</v>
      </c>
      <c r="E12" s="341">
        <v>0.69799999999999995</v>
      </c>
      <c r="F12" s="366">
        <v>3000</v>
      </c>
      <c r="G12" s="1035">
        <v>0.61799999999999999</v>
      </c>
      <c r="H12" s="1035">
        <v>0.57099999999999995</v>
      </c>
      <c r="I12" s="1035">
        <v>0.66400000000000003</v>
      </c>
    </row>
    <row r="13" spans="1:14" s="270" customFormat="1">
      <c r="A13" s="55">
        <v>2005</v>
      </c>
      <c r="B13" s="1045">
        <v>11400</v>
      </c>
      <c r="C13" s="1037">
        <v>0.67200000000000004</v>
      </c>
      <c r="D13" s="1037">
        <v>0.64800000000000002</v>
      </c>
      <c r="E13" s="343">
        <v>0.69599999999999995</v>
      </c>
      <c r="F13" s="374">
        <v>2900</v>
      </c>
      <c r="G13" s="1037">
        <v>0.60899999999999999</v>
      </c>
      <c r="H13" s="1037">
        <v>0.55800000000000005</v>
      </c>
      <c r="I13" s="1037">
        <v>0.65800000000000003</v>
      </c>
    </row>
    <row r="14" spans="1:14" s="270" customFormat="1">
      <c r="A14" s="50">
        <v>2006</v>
      </c>
      <c r="B14" s="1043">
        <v>11800</v>
      </c>
      <c r="C14" s="1035">
        <v>0.67</v>
      </c>
      <c r="D14" s="1035">
        <v>0.64500000000000002</v>
      </c>
      <c r="E14" s="341">
        <v>0.69399999999999995</v>
      </c>
      <c r="F14" s="366">
        <v>2900</v>
      </c>
      <c r="G14" s="1035">
        <v>0.60499999999999998</v>
      </c>
      <c r="H14" s="1035">
        <v>0.55200000000000005</v>
      </c>
      <c r="I14" s="1035">
        <v>0.65600000000000003</v>
      </c>
    </row>
    <row r="15" spans="1:14" s="270" customFormat="1">
      <c r="A15" s="55">
        <v>2007</v>
      </c>
      <c r="B15" s="1045">
        <v>12800</v>
      </c>
      <c r="C15" s="1037">
        <v>0.71699999999999997</v>
      </c>
      <c r="D15" s="1037">
        <v>0.69399999999999995</v>
      </c>
      <c r="E15" s="343">
        <v>0.74</v>
      </c>
      <c r="F15" s="374">
        <v>3100</v>
      </c>
      <c r="G15" s="1037">
        <v>0.61799999999999999</v>
      </c>
      <c r="H15" s="1037">
        <v>0.56599999999999995</v>
      </c>
      <c r="I15" s="1037">
        <v>0.66600000000000004</v>
      </c>
    </row>
    <row r="16" spans="1:14" s="270" customFormat="1">
      <c r="A16" s="50">
        <v>2008</v>
      </c>
      <c r="B16" s="1043">
        <v>13100</v>
      </c>
      <c r="C16" s="1035">
        <v>0.71599999999999997</v>
      </c>
      <c r="D16" s="1035">
        <v>0.69199999999999995</v>
      </c>
      <c r="E16" s="341">
        <v>0.73799999999999999</v>
      </c>
      <c r="F16" s="366">
        <v>3200</v>
      </c>
      <c r="G16" s="1035">
        <v>0.622</v>
      </c>
      <c r="H16" s="1035">
        <v>0.57099999999999995</v>
      </c>
      <c r="I16" s="1035">
        <v>0.67</v>
      </c>
    </row>
    <row r="17" spans="1:9" s="270" customFormat="1">
      <c r="A17" s="55">
        <v>2009</v>
      </c>
      <c r="B17" s="1045">
        <v>13900</v>
      </c>
      <c r="C17" s="1037">
        <v>0.76900000000000002</v>
      </c>
      <c r="D17" s="1037">
        <v>0.74199999999999999</v>
      </c>
      <c r="E17" s="343">
        <v>0.79500000000000004</v>
      </c>
      <c r="F17" s="374">
        <v>4100</v>
      </c>
      <c r="G17" s="1037">
        <v>0.70899999999999996</v>
      </c>
      <c r="H17" s="1037">
        <v>0.65500000000000003</v>
      </c>
      <c r="I17" s="1037">
        <v>0.75800000000000001</v>
      </c>
    </row>
    <row r="18" spans="1:9" s="270" customFormat="1">
      <c r="A18" s="50">
        <v>2010</v>
      </c>
      <c r="B18" s="1043">
        <v>13600</v>
      </c>
      <c r="C18" s="1035">
        <v>0.745</v>
      </c>
      <c r="D18" s="1035">
        <v>0.71499999999999997</v>
      </c>
      <c r="E18" s="341">
        <v>0.77300000000000002</v>
      </c>
      <c r="F18" s="366">
        <v>3900</v>
      </c>
      <c r="G18" s="1035">
        <v>0.71699999999999997</v>
      </c>
      <c r="H18" s="1035">
        <v>0.66200000000000003</v>
      </c>
      <c r="I18" s="1035">
        <v>0.76600000000000001</v>
      </c>
    </row>
    <row r="19" spans="1:9" s="270" customFormat="1">
      <c r="A19" s="55">
        <v>2011</v>
      </c>
      <c r="B19" s="1045">
        <v>14300</v>
      </c>
      <c r="C19" s="1037">
        <v>0.78100000000000003</v>
      </c>
      <c r="D19" s="1037">
        <v>0.753</v>
      </c>
      <c r="E19" s="343">
        <v>0.80800000000000005</v>
      </c>
      <c r="F19" s="374">
        <v>3800</v>
      </c>
      <c r="G19" s="1037">
        <v>0.749</v>
      </c>
      <c r="H19" s="1037">
        <v>0.69399999999999995</v>
      </c>
      <c r="I19" s="1037">
        <v>0.79700000000000004</v>
      </c>
    </row>
    <row r="20" spans="1:9" s="270" customFormat="1">
      <c r="A20" s="50">
        <v>2012</v>
      </c>
      <c r="B20" s="1043">
        <v>14900</v>
      </c>
      <c r="C20" s="1035">
        <v>0.82</v>
      </c>
      <c r="D20" s="1035">
        <v>0.79400000000000004</v>
      </c>
      <c r="E20" s="341">
        <v>0.84399999999999997</v>
      </c>
      <c r="F20" s="366">
        <v>3900</v>
      </c>
      <c r="G20" s="1035">
        <v>0.75600000000000001</v>
      </c>
      <c r="H20" s="1035">
        <v>0.7</v>
      </c>
      <c r="I20" s="1035">
        <v>0.80600000000000005</v>
      </c>
    </row>
    <row r="21" spans="1:9" s="270" customFormat="1">
      <c r="A21" s="55">
        <v>2013</v>
      </c>
      <c r="B21" s="1045">
        <v>14200</v>
      </c>
      <c r="C21" s="1037">
        <v>0.79200000000000004</v>
      </c>
      <c r="D21" s="1037">
        <v>0.76200000000000001</v>
      </c>
      <c r="E21" s="343">
        <v>0.82</v>
      </c>
      <c r="F21" s="374">
        <v>3800</v>
      </c>
      <c r="G21" s="1037">
        <v>0.71699999999999997</v>
      </c>
      <c r="H21" s="1037">
        <v>0.65600000000000003</v>
      </c>
      <c r="I21" s="1037">
        <v>0.77100000000000002</v>
      </c>
    </row>
    <row r="22" spans="1:9" s="270" customFormat="1">
      <c r="A22" s="50">
        <v>2014</v>
      </c>
      <c r="B22" s="1043">
        <v>13900</v>
      </c>
      <c r="C22" s="1035">
        <v>0.78600000000000003</v>
      </c>
      <c r="D22" s="1035">
        <v>0.752</v>
      </c>
      <c r="E22" s="341">
        <v>0.81599999999999995</v>
      </c>
      <c r="F22" s="366">
        <v>3300</v>
      </c>
      <c r="G22" s="1035">
        <v>0.71</v>
      </c>
      <c r="H22" s="1035">
        <v>0.64</v>
      </c>
      <c r="I22" s="1035">
        <v>0.77100000000000002</v>
      </c>
    </row>
    <row r="23" spans="1:9" s="270" customFormat="1">
      <c r="A23" s="55">
        <v>2015</v>
      </c>
      <c r="B23" s="1045">
        <v>14400</v>
      </c>
      <c r="C23" s="1037">
        <v>0.81499999999999995</v>
      </c>
      <c r="D23" s="1037">
        <v>0.78400000000000003</v>
      </c>
      <c r="E23" s="343">
        <v>0.84299999999999997</v>
      </c>
      <c r="F23" s="374">
        <v>3300</v>
      </c>
      <c r="G23" s="1037">
        <v>0.73099999999999998</v>
      </c>
      <c r="H23" s="1037">
        <v>0.66200000000000003</v>
      </c>
      <c r="I23" s="1037">
        <v>0.79</v>
      </c>
    </row>
    <row r="24" spans="1:9" s="270" customFormat="1">
      <c r="A24" s="392">
        <v>2016</v>
      </c>
      <c r="B24" s="1043">
        <v>13300</v>
      </c>
      <c r="C24" s="1035">
        <v>0.77900000000000003</v>
      </c>
      <c r="D24" s="1035">
        <v>0.74</v>
      </c>
      <c r="E24" s="341">
        <v>0.81299999999999994</v>
      </c>
      <c r="F24" s="366">
        <v>3700</v>
      </c>
      <c r="G24" s="1035">
        <v>0.73</v>
      </c>
      <c r="H24" s="1035">
        <v>0.65400000000000003</v>
      </c>
      <c r="I24" s="1035">
        <v>0.79500000000000004</v>
      </c>
    </row>
    <row r="25" spans="1:9" s="270" customFormat="1">
      <c r="A25" s="1570">
        <v>2017</v>
      </c>
      <c r="B25" s="1547" t="s">
        <v>1312</v>
      </c>
      <c r="C25" s="1547" t="s">
        <v>1312</v>
      </c>
      <c r="D25" s="1547" t="s">
        <v>1312</v>
      </c>
      <c r="E25" s="1548" t="s">
        <v>1312</v>
      </c>
      <c r="F25" s="1547" t="s">
        <v>1312</v>
      </c>
      <c r="G25" s="1547" t="s">
        <v>1312</v>
      </c>
      <c r="H25" s="1547" t="s">
        <v>1312</v>
      </c>
      <c r="I25" s="1547" t="s">
        <v>1312</v>
      </c>
    </row>
    <row r="26" spans="1:9" s="270" customFormat="1">
      <c r="A26" s="1569">
        <v>2018</v>
      </c>
      <c r="B26" s="1549" t="s">
        <v>1312</v>
      </c>
      <c r="C26" s="1549" t="s">
        <v>1312</v>
      </c>
      <c r="D26" s="1549" t="s">
        <v>1312</v>
      </c>
      <c r="E26" s="1550" t="s">
        <v>1312</v>
      </c>
      <c r="F26" s="1549" t="s">
        <v>1312</v>
      </c>
      <c r="G26" s="1549" t="s">
        <v>1312</v>
      </c>
      <c r="H26" s="1549" t="s">
        <v>1312</v>
      </c>
      <c r="I26" s="1549" t="s">
        <v>1312</v>
      </c>
    </row>
    <row r="27" spans="1:9" s="270" customFormat="1">
      <c r="A27" s="1570">
        <v>2019</v>
      </c>
      <c r="B27" s="56">
        <v>13800</v>
      </c>
      <c r="C27" s="1517">
        <v>0.84</v>
      </c>
      <c r="D27" s="1517">
        <v>0.79100000000000004</v>
      </c>
      <c r="E27" s="1551">
        <v>0.878</v>
      </c>
      <c r="F27" s="74">
        <v>3600</v>
      </c>
      <c r="G27" s="1517">
        <v>0.73899999999999999</v>
      </c>
      <c r="H27" s="1517">
        <v>0.63</v>
      </c>
      <c r="I27" s="1517">
        <v>0.82399999999999995</v>
      </c>
    </row>
    <row r="28" spans="1:9" s="270" customFormat="1">
      <c r="A28" s="1060">
        <v>2020</v>
      </c>
      <c r="B28" s="51">
        <v>12000</v>
      </c>
      <c r="C28" s="1515">
        <v>0.80100000000000005</v>
      </c>
      <c r="D28" s="1515">
        <v>0.76800000000000002</v>
      </c>
      <c r="E28" s="1516">
        <v>0.83</v>
      </c>
      <c r="F28" s="458">
        <v>2800</v>
      </c>
      <c r="G28" s="1515">
        <v>0.77</v>
      </c>
      <c r="H28" s="1515">
        <v>0.70399999999999996</v>
      </c>
      <c r="I28" s="1515">
        <v>0.82599999999999996</v>
      </c>
    </row>
    <row r="29" spans="1:9" s="270" customFormat="1">
      <c r="A29" s="369">
        <v>2021</v>
      </c>
      <c r="B29" s="56">
        <v>12400</v>
      </c>
      <c r="C29" s="1517">
        <v>0.83</v>
      </c>
      <c r="D29" s="1517">
        <v>0.8</v>
      </c>
      <c r="E29" s="1518">
        <v>0.85699999999999998</v>
      </c>
      <c r="F29" s="74">
        <v>3000</v>
      </c>
      <c r="G29" s="1517">
        <v>0.80200000000000005</v>
      </c>
      <c r="H29" s="1517">
        <v>0.74199999999999999</v>
      </c>
      <c r="I29" s="1517">
        <v>0.85199999999999998</v>
      </c>
    </row>
    <row r="30" spans="1:9" s="270" customFormat="1">
      <c r="A30" s="2680" t="s">
        <v>1315</v>
      </c>
      <c r="B30" s="2681"/>
      <c r="C30" s="2681"/>
      <c r="D30" s="2681"/>
      <c r="E30" s="2681"/>
      <c r="F30" s="2681"/>
      <c r="G30" s="2681"/>
      <c r="H30" s="2681"/>
      <c r="I30" s="2682"/>
    </row>
    <row r="31" spans="1:9" s="270" customFormat="1"/>
    <row r="32" spans="1:9" s="270" customFormat="1">
      <c r="A32" s="2778" t="s">
        <v>1340</v>
      </c>
      <c r="B32" s="2515"/>
      <c r="C32" s="2515"/>
      <c r="D32" s="2515"/>
      <c r="E32" s="2515"/>
      <c r="F32" s="2515"/>
      <c r="G32" s="2515"/>
      <c r="H32" s="2515"/>
      <c r="I32" s="2515"/>
    </row>
    <row r="35" spans="1:11" s="270" customFormat="1" ht="18" customHeight="1">
      <c r="A35" s="2454" t="s">
        <v>338</v>
      </c>
      <c r="B35" s="2695" t="s">
        <v>1406</v>
      </c>
      <c r="C35" s="2696"/>
      <c r="D35" s="2696"/>
      <c r="E35" s="2696"/>
      <c r="F35" s="2696"/>
      <c r="G35" s="2696"/>
      <c r="H35" s="2696"/>
      <c r="I35" s="2696"/>
    </row>
    <row r="36" spans="1:11" s="270" customFormat="1" ht="18" customHeight="1">
      <c r="A36" s="2455"/>
      <c r="B36" s="2640" t="s">
        <v>173</v>
      </c>
      <c r="C36" s="2641"/>
      <c r="D36" s="2641"/>
      <c r="E36" s="2642"/>
      <c r="F36" s="2640" t="s">
        <v>85</v>
      </c>
      <c r="G36" s="2641"/>
      <c r="H36" s="2641"/>
      <c r="I36" s="2643"/>
      <c r="J36" s="54"/>
      <c r="K36" s="29"/>
    </row>
    <row r="37" spans="1:11" s="270" customFormat="1" ht="27.5">
      <c r="A37" s="2456"/>
      <c r="B37" s="1031" t="s">
        <v>112</v>
      </c>
      <c r="C37" s="1032" t="s">
        <v>86</v>
      </c>
      <c r="D37" s="1032" t="s">
        <v>662</v>
      </c>
      <c r="E37" s="1033" t="s">
        <v>663</v>
      </c>
      <c r="F37" s="1031" t="s">
        <v>112</v>
      </c>
      <c r="G37" s="1032" t="s">
        <v>86</v>
      </c>
      <c r="H37" s="1032" t="s">
        <v>662</v>
      </c>
      <c r="I37" s="1034" t="s">
        <v>663</v>
      </c>
      <c r="J37" s="54"/>
      <c r="K37" s="49"/>
    </row>
    <row r="38" spans="1:11" s="270" customFormat="1">
      <c r="A38" s="50">
        <v>2000</v>
      </c>
      <c r="B38" s="1043">
        <v>3000</v>
      </c>
      <c r="C38" s="1035">
        <v>0.185</v>
      </c>
      <c r="D38" s="1035">
        <v>0.16700000000000001</v>
      </c>
      <c r="E38" s="341">
        <v>0.20399999999999999</v>
      </c>
      <c r="F38" s="366">
        <v>900</v>
      </c>
      <c r="G38" s="1035">
        <v>0.19800000000000001</v>
      </c>
      <c r="H38" s="1035">
        <v>0.17499999999999999</v>
      </c>
      <c r="I38" s="1035">
        <v>0.223</v>
      </c>
    </row>
    <row r="39" spans="1:11" s="270" customFormat="1">
      <c r="A39" s="55">
        <v>2001</v>
      </c>
      <c r="B39" s="1045">
        <v>2700</v>
      </c>
      <c r="C39" s="1037">
        <v>0.16900000000000001</v>
      </c>
      <c r="D39" s="1037">
        <v>0.152</v>
      </c>
      <c r="E39" s="343">
        <v>0.189</v>
      </c>
      <c r="F39" s="374">
        <v>700</v>
      </c>
      <c r="G39" s="1037">
        <v>0.17299999999999999</v>
      </c>
      <c r="H39" s="1037">
        <v>0.152</v>
      </c>
      <c r="I39" s="1037">
        <v>0.19600000000000001</v>
      </c>
    </row>
    <row r="40" spans="1:11" s="270" customFormat="1">
      <c r="A40" s="50">
        <v>2002</v>
      </c>
      <c r="B40" s="1043">
        <v>2600</v>
      </c>
      <c r="C40" s="1035">
        <v>0.158</v>
      </c>
      <c r="D40" s="1035">
        <v>0.13800000000000001</v>
      </c>
      <c r="E40" s="341">
        <v>0.18</v>
      </c>
      <c r="F40" s="366">
        <v>800</v>
      </c>
      <c r="G40" s="1035">
        <v>0.17</v>
      </c>
      <c r="H40" s="1035">
        <v>0.14599999999999999</v>
      </c>
      <c r="I40" s="1035">
        <v>0.19700000000000001</v>
      </c>
    </row>
    <row r="41" spans="1:11" s="270" customFormat="1">
      <c r="A41" s="55">
        <v>2003</v>
      </c>
      <c r="B41" s="1045">
        <v>3200</v>
      </c>
      <c r="C41" s="1037">
        <v>0.19</v>
      </c>
      <c r="D41" s="1037">
        <v>0.16800000000000001</v>
      </c>
      <c r="E41" s="343">
        <v>0.21299999999999999</v>
      </c>
      <c r="F41" s="374">
        <v>900</v>
      </c>
      <c r="G41" s="1037">
        <v>0.20499999999999999</v>
      </c>
      <c r="H41" s="1037">
        <v>0.17899999999999999</v>
      </c>
      <c r="I41" s="1037">
        <v>0.23400000000000001</v>
      </c>
    </row>
    <row r="42" spans="1:11" s="270" customFormat="1">
      <c r="A42" s="50">
        <v>2004</v>
      </c>
      <c r="B42" s="1043">
        <v>3100</v>
      </c>
      <c r="C42" s="1035">
        <v>0.17599999999999999</v>
      </c>
      <c r="D42" s="1035">
        <v>0.159</v>
      </c>
      <c r="E42" s="341">
        <v>0.19500000000000001</v>
      </c>
      <c r="F42" s="366">
        <v>900</v>
      </c>
      <c r="G42" s="1035">
        <v>0.17799999999999999</v>
      </c>
      <c r="H42" s="1035">
        <v>0.14499999999999999</v>
      </c>
      <c r="I42" s="1035">
        <v>0.218</v>
      </c>
    </row>
    <row r="43" spans="1:11" s="270" customFormat="1">
      <c r="A43" s="55">
        <v>2005</v>
      </c>
      <c r="B43" s="1045">
        <v>2200</v>
      </c>
      <c r="C43" s="1037">
        <v>0.13300000000000001</v>
      </c>
      <c r="D43" s="1037">
        <v>0.11600000000000001</v>
      </c>
      <c r="E43" s="343">
        <v>0.151</v>
      </c>
      <c r="F43" s="374">
        <v>700</v>
      </c>
      <c r="G43" s="1037">
        <v>0.14899999999999999</v>
      </c>
      <c r="H43" s="1037">
        <v>0.11600000000000001</v>
      </c>
      <c r="I43" s="1037">
        <v>0.19</v>
      </c>
    </row>
    <row r="44" spans="1:11" s="270" customFormat="1">
      <c r="A44" s="50">
        <v>2006</v>
      </c>
      <c r="B44" s="1043">
        <v>2800</v>
      </c>
      <c r="C44" s="1035">
        <v>0.158</v>
      </c>
      <c r="D44" s="1035">
        <v>0.14000000000000001</v>
      </c>
      <c r="E44" s="341">
        <v>0.17799999999999999</v>
      </c>
      <c r="F44" s="366">
        <v>800</v>
      </c>
      <c r="G44" s="1035">
        <v>0.161</v>
      </c>
      <c r="H44" s="1035">
        <v>0.126</v>
      </c>
      <c r="I44" s="1035">
        <v>0.20499999999999999</v>
      </c>
    </row>
    <row r="45" spans="1:11" s="270" customFormat="1">
      <c r="A45" s="55">
        <v>2007</v>
      </c>
      <c r="B45" s="1045">
        <v>2400</v>
      </c>
      <c r="C45" s="1037">
        <v>0.13200000000000001</v>
      </c>
      <c r="D45" s="1037">
        <v>0.11600000000000001</v>
      </c>
      <c r="E45" s="343">
        <v>0.15</v>
      </c>
      <c r="F45" s="374">
        <v>800</v>
      </c>
      <c r="G45" s="1037">
        <v>0.159</v>
      </c>
      <c r="H45" s="1037">
        <v>0.125</v>
      </c>
      <c r="I45" s="1037">
        <v>0.2</v>
      </c>
    </row>
    <row r="46" spans="1:11" s="270" customFormat="1">
      <c r="A46" s="50">
        <v>2008</v>
      </c>
      <c r="B46" s="1043">
        <v>2600</v>
      </c>
      <c r="C46" s="1035">
        <v>0.14199999999999999</v>
      </c>
      <c r="D46" s="1035">
        <v>0.125</v>
      </c>
      <c r="E46" s="341">
        <v>0.161</v>
      </c>
      <c r="F46" s="366">
        <v>900</v>
      </c>
      <c r="G46" s="1035">
        <v>0.17799999999999999</v>
      </c>
      <c r="H46" s="1035">
        <v>0.14199999999999999</v>
      </c>
      <c r="I46" s="1035">
        <v>0.221</v>
      </c>
    </row>
    <row r="47" spans="1:11" s="270" customFormat="1">
      <c r="A47" s="55">
        <v>2009</v>
      </c>
      <c r="B47" s="1045">
        <v>2000</v>
      </c>
      <c r="C47" s="1037">
        <v>0.109</v>
      </c>
      <c r="D47" s="1037">
        <v>9.0999999999999998E-2</v>
      </c>
      <c r="E47" s="343">
        <v>0.13</v>
      </c>
      <c r="F47" s="374">
        <v>800</v>
      </c>
      <c r="G47" s="1037">
        <v>0.14099999999999999</v>
      </c>
      <c r="H47" s="1037">
        <v>0.106</v>
      </c>
      <c r="I47" s="1037">
        <v>0.186</v>
      </c>
    </row>
    <row r="48" spans="1:11" s="270" customFormat="1">
      <c r="A48" s="50">
        <v>2010</v>
      </c>
      <c r="B48" s="1043">
        <v>2300</v>
      </c>
      <c r="C48" s="1035">
        <v>0.126</v>
      </c>
      <c r="D48" s="1035">
        <v>0.105</v>
      </c>
      <c r="E48" s="341">
        <v>0.15</v>
      </c>
      <c r="F48" s="366">
        <v>700</v>
      </c>
      <c r="G48" s="1035">
        <v>0.125</v>
      </c>
      <c r="H48" s="1035">
        <v>9.0999999999999998E-2</v>
      </c>
      <c r="I48" s="1035">
        <v>0.16800000000000001</v>
      </c>
    </row>
    <row r="49" spans="1:9" s="270" customFormat="1">
      <c r="A49" s="55">
        <v>2011</v>
      </c>
      <c r="B49" s="1045">
        <v>2200</v>
      </c>
      <c r="C49" s="1037">
        <v>0.122</v>
      </c>
      <c r="D49" s="1037">
        <v>0.10199999999999999</v>
      </c>
      <c r="E49" s="343">
        <v>0.14599999999999999</v>
      </c>
      <c r="F49" s="374">
        <v>600</v>
      </c>
      <c r="G49" s="1037">
        <v>0.11600000000000001</v>
      </c>
      <c r="H49" s="1037">
        <v>8.4000000000000005E-2</v>
      </c>
      <c r="I49" s="1037">
        <v>0.158</v>
      </c>
    </row>
    <row r="50" spans="1:9" s="270" customFormat="1">
      <c r="A50" s="50">
        <v>2012</v>
      </c>
      <c r="B50" s="1043">
        <v>1900</v>
      </c>
      <c r="C50" s="1035">
        <v>0.106</v>
      </c>
      <c r="D50" s="1035">
        <v>8.6999999999999994E-2</v>
      </c>
      <c r="E50" s="341">
        <v>0.128</v>
      </c>
      <c r="F50" s="366">
        <v>600</v>
      </c>
      <c r="G50" s="1035">
        <v>0.11899999999999999</v>
      </c>
      <c r="H50" s="1035">
        <v>8.5999999999999993E-2</v>
      </c>
      <c r="I50" s="1035">
        <v>0.16400000000000001</v>
      </c>
    </row>
    <row r="51" spans="1:9" s="270" customFormat="1">
      <c r="A51" s="55">
        <v>2013</v>
      </c>
      <c r="B51" s="1045">
        <v>2100</v>
      </c>
      <c r="C51" s="1037">
        <v>0.115</v>
      </c>
      <c r="D51" s="1037">
        <v>9.2999999999999999E-2</v>
      </c>
      <c r="E51" s="343">
        <v>0.14000000000000001</v>
      </c>
      <c r="F51" s="374">
        <v>800</v>
      </c>
      <c r="G51" s="1037">
        <v>0.154</v>
      </c>
      <c r="H51" s="1037">
        <v>0.113</v>
      </c>
      <c r="I51" s="1037">
        <v>0.20699999999999999</v>
      </c>
    </row>
    <row r="52" spans="1:9" s="270" customFormat="1">
      <c r="A52" s="50">
        <v>2014</v>
      </c>
      <c r="B52" s="1043">
        <v>2200</v>
      </c>
      <c r="C52" s="1035">
        <v>0.123</v>
      </c>
      <c r="D52" s="1035">
        <v>0.1</v>
      </c>
      <c r="E52" s="341">
        <v>0.15</v>
      </c>
      <c r="F52" s="366">
        <v>800</v>
      </c>
      <c r="G52" s="1035">
        <v>0.17599999999999999</v>
      </c>
      <c r="H52" s="1035">
        <v>0.126</v>
      </c>
      <c r="I52" s="1035">
        <v>0.24</v>
      </c>
    </row>
    <row r="53" spans="1:9" s="270" customFormat="1">
      <c r="A53" s="55">
        <v>2015</v>
      </c>
      <c r="B53" s="1045">
        <v>2000</v>
      </c>
      <c r="C53" s="1037">
        <v>0.112</v>
      </c>
      <c r="D53" s="1037">
        <v>9.0999999999999998E-2</v>
      </c>
      <c r="E53" s="343">
        <v>0.13900000000000001</v>
      </c>
      <c r="F53" s="374">
        <v>600</v>
      </c>
      <c r="G53" s="1037">
        <v>0.13600000000000001</v>
      </c>
      <c r="H53" s="1037">
        <v>9.2999999999999999E-2</v>
      </c>
      <c r="I53" s="1037">
        <v>0.19400000000000001</v>
      </c>
    </row>
    <row r="54" spans="1:9" s="270" customFormat="1">
      <c r="A54" s="392">
        <v>2016</v>
      </c>
      <c r="B54" s="1043">
        <v>1500</v>
      </c>
      <c r="C54" s="1035">
        <v>8.7999999999999995E-2</v>
      </c>
      <c r="D54" s="1035">
        <v>6.7000000000000004E-2</v>
      </c>
      <c r="E54" s="341">
        <v>0.11600000000000001</v>
      </c>
      <c r="F54" s="366">
        <v>300</v>
      </c>
      <c r="G54" s="1035">
        <v>6.0999999999999999E-2</v>
      </c>
      <c r="H54" s="1035">
        <v>3.7999999999999999E-2</v>
      </c>
      <c r="I54" s="1035">
        <v>9.7000000000000003E-2</v>
      </c>
    </row>
    <row r="55" spans="1:9" s="270" customFormat="1">
      <c r="A55" s="1570">
        <v>2017</v>
      </c>
      <c r="B55" s="1547" t="s">
        <v>1312</v>
      </c>
      <c r="C55" s="1547" t="s">
        <v>1312</v>
      </c>
      <c r="D55" s="1547" t="s">
        <v>1312</v>
      </c>
      <c r="E55" s="1548" t="s">
        <v>1312</v>
      </c>
      <c r="F55" s="1547" t="s">
        <v>1312</v>
      </c>
      <c r="G55" s="1547" t="s">
        <v>1312</v>
      </c>
      <c r="H55" s="1547" t="s">
        <v>1312</v>
      </c>
      <c r="I55" s="1547" t="s">
        <v>1312</v>
      </c>
    </row>
    <row r="56" spans="1:9" s="270" customFormat="1">
      <c r="A56" s="1569">
        <v>2018</v>
      </c>
      <c r="B56" s="1549" t="s">
        <v>1312</v>
      </c>
      <c r="C56" s="1549" t="s">
        <v>1312</v>
      </c>
      <c r="D56" s="1549" t="s">
        <v>1312</v>
      </c>
      <c r="E56" s="1550" t="s">
        <v>1312</v>
      </c>
      <c r="F56" s="1549" t="s">
        <v>1312</v>
      </c>
      <c r="G56" s="1549" t="s">
        <v>1312</v>
      </c>
      <c r="H56" s="1549" t="s">
        <v>1312</v>
      </c>
      <c r="I56" s="1549" t="s">
        <v>1312</v>
      </c>
    </row>
    <row r="57" spans="1:9" s="270" customFormat="1">
      <c r="A57" s="1570">
        <v>2019</v>
      </c>
      <c r="B57" s="56">
        <v>1400</v>
      </c>
      <c r="C57" s="1517">
        <v>8.7999999999999995E-2</v>
      </c>
      <c r="D57" s="1517">
        <v>0.06</v>
      </c>
      <c r="E57" s="1551">
        <v>0.128</v>
      </c>
      <c r="F57" s="74">
        <v>700</v>
      </c>
      <c r="G57" s="1517">
        <v>0.13800000000000001</v>
      </c>
      <c r="H57" s="1517">
        <v>7.4999999999999997E-2</v>
      </c>
      <c r="I57" s="1517">
        <v>0.24099999999999999</v>
      </c>
    </row>
    <row r="58" spans="1:9" s="270" customFormat="1">
      <c r="A58" s="1060">
        <v>2020</v>
      </c>
      <c r="B58" s="51">
        <v>1200</v>
      </c>
      <c r="C58" s="1515">
        <v>7.6999999999999999E-2</v>
      </c>
      <c r="D58" s="1515">
        <v>0.06</v>
      </c>
      <c r="E58" s="1516">
        <v>0.1</v>
      </c>
      <c r="F58" s="458">
        <v>300</v>
      </c>
      <c r="G58" s="1515">
        <v>7.2999999999999995E-2</v>
      </c>
      <c r="H58" s="1515">
        <v>4.7E-2</v>
      </c>
      <c r="I58" s="1515">
        <v>0.11</v>
      </c>
    </row>
    <row r="59" spans="1:9" s="270" customFormat="1">
      <c r="A59" s="369">
        <v>2021</v>
      </c>
      <c r="B59" s="56">
        <v>1200</v>
      </c>
      <c r="C59" s="1517">
        <v>7.8E-2</v>
      </c>
      <c r="D59" s="1517">
        <v>6.0999999999999999E-2</v>
      </c>
      <c r="E59" s="1518">
        <v>0.1</v>
      </c>
      <c r="F59" s="74">
        <v>400</v>
      </c>
      <c r="G59" s="1517">
        <v>9.6000000000000002E-2</v>
      </c>
      <c r="H59" s="1517">
        <v>6.3E-2</v>
      </c>
      <c r="I59" s="1517">
        <v>0.14299999999999999</v>
      </c>
    </row>
    <row r="60" spans="1:9" s="270" customFormat="1">
      <c r="A60" s="2680" t="s">
        <v>1315</v>
      </c>
      <c r="B60" s="2681"/>
      <c r="C60" s="2681"/>
      <c r="D60" s="2681"/>
      <c r="E60" s="2681"/>
      <c r="F60" s="2681"/>
      <c r="G60" s="2681"/>
      <c r="H60" s="2681"/>
      <c r="I60" s="2682"/>
    </row>
    <row r="61" spans="1:9" s="270" customFormat="1"/>
    <row r="62" spans="1:9" s="270" customFormat="1">
      <c r="A62" s="2778" t="s">
        <v>1340</v>
      </c>
      <c r="B62" s="2515"/>
      <c r="C62" s="2515"/>
      <c r="D62" s="2515"/>
      <c r="E62" s="2515"/>
      <c r="F62" s="2515"/>
      <c r="G62" s="2515"/>
      <c r="H62" s="2515"/>
      <c r="I62" s="2515"/>
    </row>
    <row r="65" spans="1:11" s="270" customFormat="1" ht="18" customHeight="1">
      <c r="A65" s="2454" t="s">
        <v>338</v>
      </c>
      <c r="B65" s="2695" t="s">
        <v>1407</v>
      </c>
      <c r="C65" s="2696"/>
      <c r="D65" s="2696"/>
      <c r="E65" s="2696"/>
      <c r="F65" s="2696"/>
      <c r="G65" s="2696"/>
      <c r="H65" s="2696"/>
      <c r="I65" s="2696"/>
    </row>
    <row r="66" spans="1:11" s="270" customFormat="1" ht="18" customHeight="1">
      <c r="A66" s="2455"/>
      <c r="B66" s="2640" t="s">
        <v>173</v>
      </c>
      <c r="C66" s="2641"/>
      <c r="D66" s="2641"/>
      <c r="E66" s="2642"/>
      <c r="F66" s="2640" t="s">
        <v>85</v>
      </c>
      <c r="G66" s="2641"/>
      <c r="H66" s="2641"/>
      <c r="I66" s="2643"/>
      <c r="J66" s="54"/>
      <c r="K66" s="29"/>
    </row>
    <row r="67" spans="1:11" s="270" customFormat="1" ht="27.5">
      <c r="A67" s="2456"/>
      <c r="B67" s="1031" t="s">
        <v>112</v>
      </c>
      <c r="C67" s="1032" t="s">
        <v>86</v>
      </c>
      <c r="D67" s="1032" t="s">
        <v>662</v>
      </c>
      <c r="E67" s="1033" t="s">
        <v>663</v>
      </c>
      <c r="F67" s="1031" t="s">
        <v>112</v>
      </c>
      <c r="G67" s="1032" t="s">
        <v>86</v>
      </c>
      <c r="H67" s="1032" t="s">
        <v>662</v>
      </c>
      <c r="I67" s="1034" t="s">
        <v>663</v>
      </c>
      <c r="J67" s="54"/>
      <c r="K67" s="49"/>
    </row>
    <row r="68" spans="1:11" s="270" customFormat="1">
      <c r="A68" s="50">
        <v>2000</v>
      </c>
      <c r="B68" s="1043">
        <v>2200</v>
      </c>
      <c r="C68" s="1035">
        <v>0.13800000000000001</v>
      </c>
      <c r="D68" s="1035">
        <v>0.123</v>
      </c>
      <c r="E68" s="341">
        <v>0.154</v>
      </c>
      <c r="F68" s="366">
        <v>800</v>
      </c>
      <c r="G68" s="1035">
        <v>0.19600000000000001</v>
      </c>
      <c r="H68" s="1035">
        <v>0.17399999999999999</v>
      </c>
      <c r="I68" s="1035">
        <v>0.221</v>
      </c>
    </row>
    <row r="69" spans="1:11" s="270" customFormat="1">
      <c r="A69" s="55">
        <v>2001</v>
      </c>
      <c r="B69" s="1045">
        <v>1900</v>
      </c>
      <c r="C69" s="1037">
        <v>0.11899999999999999</v>
      </c>
      <c r="D69" s="1037">
        <v>0.105</v>
      </c>
      <c r="E69" s="343">
        <v>0.13400000000000001</v>
      </c>
      <c r="F69" s="374">
        <v>700</v>
      </c>
      <c r="G69" s="1037">
        <v>0.17399999999999999</v>
      </c>
      <c r="H69" s="1037">
        <v>0.153</v>
      </c>
      <c r="I69" s="1037">
        <v>0.19700000000000001</v>
      </c>
    </row>
    <row r="70" spans="1:11" s="270" customFormat="1">
      <c r="A70" s="50">
        <v>2002</v>
      </c>
      <c r="B70" s="1043">
        <v>2000</v>
      </c>
      <c r="C70" s="1035">
        <v>0.123</v>
      </c>
      <c r="D70" s="1035">
        <v>0.106</v>
      </c>
      <c r="E70" s="341">
        <v>0.14299999999999999</v>
      </c>
      <c r="F70" s="366">
        <v>800</v>
      </c>
      <c r="G70" s="1035">
        <v>0.17899999999999999</v>
      </c>
      <c r="H70" s="1035">
        <v>0.154</v>
      </c>
      <c r="I70" s="1035">
        <v>0.20699999999999999</v>
      </c>
    </row>
    <row r="71" spans="1:11" s="270" customFormat="1">
      <c r="A71" s="55">
        <v>2003</v>
      </c>
      <c r="B71" s="1045">
        <v>1900</v>
      </c>
      <c r="C71" s="1037">
        <v>0.11600000000000001</v>
      </c>
      <c r="D71" s="1037">
        <v>0.1</v>
      </c>
      <c r="E71" s="343">
        <v>0.13400000000000001</v>
      </c>
      <c r="F71" s="374">
        <v>800</v>
      </c>
      <c r="G71" s="1037">
        <v>0.184</v>
      </c>
      <c r="H71" s="1037">
        <v>0.16</v>
      </c>
      <c r="I71" s="1037">
        <v>0.21199999999999999</v>
      </c>
    </row>
    <row r="72" spans="1:11" s="270" customFormat="1">
      <c r="A72" s="50">
        <v>2004</v>
      </c>
      <c r="B72" s="1043">
        <v>2200</v>
      </c>
      <c r="C72" s="1035">
        <v>0.126</v>
      </c>
      <c r="D72" s="1035">
        <v>0.111</v>
      </c>
      <c r="E72" s="341">
        <v>0.14299999999999999</v>
      </c>
      <c r="F72" s="366">
        <v>800</v>
      </c>
      <c r="G72" s="1035">
        <v>0.17199999999999999</v>
      </c>
      <c r="H72" s="1035">
        <v>0.13900000000000001</v>
      </c>
      <c r="I72" s="1035">
        <v>0.21099999999999999</v>
      </c>
    </row>
    <row r="73" spans="1:11" s="270" customFormat="1">
      <c r="A73" s="55">
        <v>2005</v>
      </c>
      <c r="B73" s="1045">
        <v>2000</v>
      </c>
      <c r="C73" s="1037">
        <v>0.11600000000000001</v>
      </c>
      <c r="D73" s="1037">
        <v>0.1</v>
      </c>
      <c r="E73" s="343">
        <v>0.13300000000000001</v>
      </c>
      <c r="F73" s="374">
        <v>700</v>
      </c>
      <c r="G73" s="1037">
        <v>0.153</v>
      </c>
      <c r="H73" s="1037">
        <v>0.11899999999999999</v>
      </c>
      <c r="I73" s="1037">
        <v>0.19400000000000001</v>
      </c>
    </row>
    <row r="74" spans="1:11" s="270" customFormat="1">
      <c r="A74" s="50">
        <v>2006</v>
      </c>
      <c r="B74" s="1043">
        <v>2100</v>
      </c>
      <c r="C74" s="1035">
        <v>0.11899999999999999</v>
      </c>
      <c r="D74" s="1035">
        <v>0.10299999999999999</v>
      </c>
      <c r="E74" s="341">
        <v>0.13700000000000001</v>
      </c>
      <c r="F74" s="366">
        <v>800</v>
      </c>
      <c r="G74" s="1035">
        <v>0.16400000000000001</v>
      </c>
      <c r="H74" s="1035">
        <v>0.128</v>
      </c>
      <c r="I74" s="1035">
        <v>0.20699999999999999</v>
      </c>
    </row>
    <row r="75" spans="1:11" s="270" customFormat="1">
      <c r="A75" s="55">
        <v>2007</v>
      </c>
      <c r="B75" s="1045">
        <v>2000</v>
      </c>
      <c r="C75" s="1037">
        <v>0.115</v>
      </c>
      <c r="D75" s="1037">
        <v>9.9000000000000005E-2</v>
      </c>
      <c r="E75" s="343">
        <v>0.13200000000000001</v>
      </c>
      <c r="F75" s="374">
        <v>900</v>
      </c>
      <c r="G75" s="1037">
        <v>0.17199999999999999</v>
      </c>
      <c r="H75" s="1037">
        <v>0.13600000000000001</v>
      </c>
      <c r="I75" s="1037">
        <v>0.215</v>
      </c>
    </row>
    <row r="76" spans="1:11" s="270" customFormat="1">
      <c r="A76" s="50">
        <v>2008</v>
      </c>
      <c r="B76" s="1043">
        <v>2100</v>
      </c>
      <c r="C76" s="1035">
        <v>0.113</v>
      </c>
      <c r="D76" s="1035">
        <v>9.8000000000000004E-2</v>
      </c>
      <c r="E76" s="341">
        <v>0.13</v>
      </c>
      <c r="F76" s="366">
        <v>800</v>
      </c>
      <c r="G76" s="1035">
        <v>0.16</v>
      </c>
      <c r="H76" s="1035">
        <v>0.126</v>
      </c>
      <c r="I76" s="1035">
        <v>0.20200000000000001</v>
      </c>
    </row>
    <row r="77" spans="1:11" s="270" customFormat="1">
      <c r="A77" s="55">
        <v>2009</v>
      </c>
      <c r="B77" s="1045">
        <v>1700</v>
      </c>
      <c r="C77" s="1037">
        <v>9.4E-2</v>
      </c>
      <c r="D77" s="1037">
        <v>7.6999999999999999E-2</v>
      </c>
      <c r="E77" s="343">
        <v>0.114</v>
      </c>
      <c r="F77" s="374">
        <v>600</v>
      </c>
      <c r="G77" s="1037">
        <v>0.111</v>
      </c>
      <c r="H77" s="1037">
        <v>8.1000000000000003E-2</v>
      </c>
      <c r="I77" s="1037">
        <v>0.15</v>
      </c>
    </row>
    <row r="78" spans="1:11" s="270" customFormat="1">
      <c r="A78" s="50">
        <v>2010</v>
      </c>
      <c r="B78" s="1043">
        <v>1700</v>
      </c>
      <c r="C78" s="1035">
        <v>9.4E-2</v>
      </c>
      <c r="D78" s="1035">
        <v>7.5999999999999998E-2</v>
      </c>
      <c r="E78" s="341">
        <v>0.115</v>
      </c>
      <c r="F78" s="366">
        <v>600</v>
      </c>
      <c r="G78" s="1035">
        <v>0.11899999999999999</v>
      </c>
      <c r="H78" s="1035">
        <v>8.5999999999999993E-2</v>
      </c>
      <c r="I78" s="1035">
        <v>0.16300000000000001</v>
      </c>
    </row>
    <row r="79" spans="1:11" s="270" customFormat="1">
      <c r="A79" s="55">
        <v>2011</v>
      </c>
      <c r="B79" s="1045">
        <v>1100</v>
      </c>
      <c r="C79" s="1037">
        <v>6.2E-2</v>
      </c>
      <c r="D79" s="1037">
        <v>4.8000000000000001E-2</v>
      </c>
      <c r="E79" s="343">
        <v>0.08</v>
      </c>
      <c r="F79" s="374">
        <v>400</v>
      </c>
      <c r="G79" s="1037">
        <v>0.08</v>
      </c>
      <c r="H79" s="1037">
        <v>5.3999999999999999E-2</v>
      </c>
      <c r="I79" s="1037">
        <v>0.11799999999999999</v>
      </c>
    </row>
    <row r="80" spans="1:11" s="270" customFormat="1">
      <c r="A80" s="50">
        <v>2012</v>
      </c>
      <c r="B80" s="1043">
        <v>1100</v>
      </c>
      <c r="C80" s="1035">
        <v>0.06</v>
      </c>
      <c r="D80" s="1035">
        <v>4.5999999999999999E-2</v>
      </c>
      <c r="E80" s="341">
        <v>7.8E-2</v>
      </c>
      <c r="F80" s="366">
        <v>500</v>
      </c>
      <c r="G80" s="1035">
        <v>0.1</v>
      </c>
      <c r="H80" s="1035">
        <v>6.8000000000000005E-2</v>
      </c>
      <c r="I80" s="1035">
        <v>0.14499999999999999</v>
      </c>
    </row>
    <row r="81" spans="1:11" s="270" customFormat="1">
      <c r="A81" s="55">
        <v>2013</v>
      </c>
      <c r="B81" s="1045">
        <v>1500</v>
      </c>
      <c r="C81" s="1037">
        <v>8.1000000000000003E-2</v>
      </c>
      <c r="D81" s="1037">
        <v>6.3E-2</v>
      </c>
      <c r="E81" s="343">
        <v>0.10299999999999999</v>
      </c>
      <c r="F81" s="374">
        <v>600</v>
      </c>
      <c r="G81" s="1037">
        <v>0.109</v>
      </c>
      <c r="H81" s="1037">
        <v>7.3999999999999996E-2</v>
      </c>
      <c r="I81" s="1037">
        <v>0.156</v>
      </c>
    </row>
    <row r="82" spans="1:11" s="270" customFormat="1">
      <c r="A82" s="50">
        <v>2014</v>
      </c>
      <c r="B82" s="1043">
        <v>1300</v>
      </c>
      <c r="C82" s="1035">
        <v>7.4999999999999997E-2</v>
      </c>
      <c r="D82" s="1035">
        <v>5.7000000000000002E-2</v>
      </c>
      <c r="E82" s="341">
        <v>9.7000000000000003E-2</v>
      </c>
      <c r="F82" s="366">
        <v>500</v>
      </c>
      <c r="G82" s="1035">
        <v>0.1</v>
      </c>
      <c r="H82" s="1035">
        <v>6.6000000000000003E-2</v>
      </c>
      <c r="I82" s="1035">
        <v>0.14699999999999999</v>
      </c>
    </row>
    <row r="83" spans="1:11" s="270" customFormat="1">
      <c r="A83" s="55">
        <v>2015</v>
      </c>
      <c r="B83" s="1045">
        <v>1000</v>
      </c>
      <c r="C83" s="1037">
        <v>5.8000000000000003E-2</v>
      </c>
      <c r="D83" s="1037">
        <v>4.2999999999999997E-2</v>
      </c>
      <c r="E83" s="343">
        <v>7.8E-2</v>
      </c>
      <c r="F83" s="374">
        <v>500</v>
      </c>
      <c r="G83" s="1037">
        <v>0.10299999999999999</v>
      </c>
      <c r="H83" s="1037">
        <v>6.7000000000000004E-2</v>
      </c>
      <c r="I83" s="1037">
        <v>0.156</v>
      </c>
    </row>
    <row r="84" spans="1:11" s="270" customFormat="1">
      <c r="A84" s="392">
        <v>2016</v>
      </c>
      <c r="B84" s="1043">
        <v>1600</v>
      </c>
      <c r="C84" s="1035">
        <v>9.4E-2</v>
      </c>
      <c r="D84" s="1035">
        <v>7.0999999999999994E-2</v>
      </c>
      <c r="E84" s="341">
        <v>0.124</v>
      </c>
      <c r="F84" s="366">
        <v>800</v>
      </c>
      <c r="G84" s="1035">
        <v>0.158</v>
      </c>
      <c r="H84" s="1035">
        <v>0.106</v>
      </c>
      <c r="I84" s="1035">
        <v>0.23</v>
      </c>
    </row>
    <row r="85" spans="1:11" s="270" customFormat="1">
      <c r="A85" s="1570">
        <v>2017</v>
      </c>
      <c r="B85" s="1547" t="s">
        <v>1312</v>
      </c>
      <c r="C85" s="1547" t="s">
        <v>1312</v>
      </c>
      <c r="D85" s="1547" t="s">
        <v>1312</v>
      </c>
      <c r="E85" s="1548" t="s">
        <v>1312</v>
      </c>
      <c r="F85" s="1547" t="s">
        <v>1312</v>
      </c>
      <c r="G85" s="1547" t="s">
        <v>1312</v>
      </c>
      <c r="H85" s="1547" t="s">
        <v>1312</v>
      </c>
      <c r="I85" s="1547" t="s">
        <v>1312</v>
      </c>
    </row>
    <row r="86" spans="1:11" s="270" customFormat="1">
      <c r="A86" s="1569">
        <v>2018</v>
      </c>
      <c r="B86" s="1549" t="s">
        <v>1312</v>
      </c>
      <c r="C86" s="1549" t="s">
        <v>1312</v>
      </c>
      <c r="D86" s="1549" t="s">
        <v>1312</v>
      </c>
      <c r="E86" s="1550" t="s">
        <v>1312</v>
      </c>
      <c r="F86" s="1549" t="s">
        <v>1312</v>
      </c>
      <c r="G86" s="1549" t="s">
        <v>1312</v>
      </c>
      <c r="H86" s="1549" t="s">
        <v>1312</v>
      </c>
      <c r="I86" s="1549" t="s">
        <v>1312</v>
      </c>
    </row>
    <row r="87" spans="1:11" s="270" customFormat="1">
      <c r="A87" s="1570">
        <v>2019</v>
      </c>
      <c r="B87" s="56">
        <v>800</v>
      </c>
      <c r="C87" s="1517">
        <v>4.5999999999999999E-2</v>
      </c>
      <c r="D87" s="1517">
        <v>2.5999999999999999E-2</v>
      </c>
      <c r="E87" s="1551">
        <v>0.08</v>
      </c>
      <c r="F87" s="74">
        <v>300</v>
      </c>
      <c r="G87" s="1517">
        <v>5.8999999999999997E-2</v>
      </c>
      <c r="H87" s="1517">
        <v>2.5000000000000001E-2</v>
      </c>
      <c r="I87" s="1517">
        <v>0.13100000000000001</v>
      </c>
    </row>
    <row r="88" spans="1:11" s="270" customFormat="1">
      <c r="A88" s="1060">
        <v>2020</v>
      </c>
      <c r="B88" s="51">
        <v>900</v>
      </c>
      <c r="C88" s="1515">
        <v>0.06</v>
      </c>
      <c r="D88" s="1515">
        <v>4.3999999999999997E-2</v>
      </c>
      <c r="E88" s="1516">
        <v>8.1000000000000003E-2</v>
      </c>
      <c r="F88" s="458">
        <v>300</v>
      </c>
      <c r="G88" s="1515">
        <v>8.5000000000000006E-2</v>
      </c>
      <c r="H88" s="1515">
        <v>5.0999999999999997E-2</v>
      </c>
      <c r="I88" s="1515">
        <v>0.13700000000000001</v>
      </c>
    </row>
    <row r="89" spans="1:11" s="270" customFormat="1">
      <c r="A89" s="369">
        <v>2021</v>
      </c>
      <c r="B89" s="56">
        <v>500</v>
      </c>
      <c r="C89" s="1517">
        <v>3.4000000000000002E-2</v>
      </c>
      <c r="D89" s="1517">
        <v>2.3E-2</v>
      </c>
      <c r="E89" s="1518">
        <v>0.05</v>
      </c>
      <c r="F89" s="74">
        <v>200</v>
      </c>
      <c r="G89" s="1517">
        <v>5.1999999999999998E-2</v>
      </c>
      <c r="H89" s="1517">
        <v>2.9000000000000001E-2</v>
      </c>
      <c r="I89" s="1517">
        <v>9.4E-2</v>
      </c>
    </row>
    <row r="90" spans="1:11" s="270" customFormat="1">
      <c r="A90" s="2680" t="s">
        <v>1315</v>
      </c>
      <c r="B90" s="2681"/>
      <c r="C90" s="2681"/>
      <c r="D90" s="2681"/>
      <c r="E90" s="2681"/>
      <c r="F90" s="2681"/>
      <c r="G90" s="2681"/>
      <c r="H90" s="2681"/>
      <c r="I90" s="2682"/>
    </row>
    <row r="91" spans="1:11" s="270" customFormat="1"/>
    <row r="92" spans="1:11" s="270" customFormat="1">
      <c r="A92" s="2778" t="s">
        <v>1340</v>
      </c>
      <c r="B92" s="2515"/>
      <c r="C92" s="2515"/>
      <c r="D92" s="2515"/>
      <c r="E92" s="2515"/>
      <c r="F92" s="2515"/>
      <c r="G92" s="2515"/>
      <c r="H92" s="2515"/>
      <c r="I92" s="2515"/>
    </row>
    <row r="95" spans="1:11" s="270" customFormat="1" ht="18" customHeight="1">
      <c r="A95" s="2454" t="s">
        <v>338</v>
      </c>
      <c r="B95" s="2695" t="s">
        <v>1408</v>
      </c>
      <c r="C95" s="2696"/>
      <c r="D95" s="2696"/>
      <c r="E95" s="2696"/>
      <c r="F95" s="2696"/>
      <c r="G95" s="2696"/>
      <c r="H95" s="2696"/>
      <c r="I95" s="2696"/>
    </row>
    <row r="96" spans="1:11" s="270" customFormat="1" ht="18" customHeight="1">
      <c r="A96" s="2455"/>
      <c r="B96" s="2640" t="s">
        <v>173</v>
      </c>
      <c r="C96" s="2641"/>
      <c r="D96" s="2641"/>
      <c r="E96" s="2642"/>
      <c r="F96" s="2640" t="s">
        <v>85</v>
      </c>
      <c r="G96" s="2641"/>
      <c r="H96" s="2641"/>
      <c r="I96" s="2643"/>
      <c r="J96" s="54"/>
      <c r="K96" s="29"/>
    </row>
    <row r="97" spans="1:11" s="270" customFormat="1" ht="27.5">
      <c r="A97" s="2456"/>
      <c r="B97" s="1031" t="s">
        <v>112</v>
      </c>
      <c r="C97" s="1032" t="s">
        <v>86</v>
      </c>
      <c r="D97" s="1032" t="s">
        <v>662</v>
      </c>
      <c r="E97" s="1033" t="s">
        <v>663</v>
      </c>
      <c r="F97" s="1031" t="s">
        <v>112</v>
      </c>
      <c r="G97" s="1032" t="s">
        <v>86</v>
      </c>
      <c r="H97" s="1032" t="s">
        <v>662</v>
      </c>
      <c r="I97" s="1034" t="s">
        <v>663</v>
      </c>
      <c r="J97" s="54"/>
      <c r="K97" s="49"/>
    </row>
    <row r="98" spans="1:11" s="270" customFormat="1">
      <c r="A98" s="50">
        <v>2000</v>
      </c>
      <c r="B98" s="1043">
        <v>700</v>
      </c>
      <c r="C98" s="1035">
        <v>4.4999999999999998E-2</v>
      </c>
      <c r="D98" s="1035">
        <v>3.5999999999999997E-2</v>
      </c>
      <c r="E98" s="341">
        <v>5.5E-2</v>
      </c>
      <c r="F98" s="366">
        <v>200</v>
      </c>
      <c r="G98" s="1035">
        <v>5.6000000000000001E-2</v>
      </c>
      <c r="H98" s="1035">
        <v>4.3999999999999997E-2</v>
      </c>
      <c r="I98" s="1035">
        <v>7.0999999999999994E-2</v>
      </c>
    </row>
    <row r="99" spans="1:11" s="270" customFormat="1">
      <c r="A99" s="55">
        <v>2001</v>
      </c>
      <c r="B99" s="1045">
        <v>1400</v>
      </c>
      <c r="C99" s="1037">
        <v>8.8999999999999996E-2</v>
      </c>
      <c r="D99" s="1037">
        <v>7.5999999999999998E-2</v>
      </c>
      <c r="E99" s="343">
        <v>0.10299999999999999</v>
      </c>
      <c r="F99" s="374">
        <v>500</v>
      </c>
      <c r="G99" s="1037">
        <v>0.123</v>
      </c>
      <c r="H99" s="1037">
        <v>0.105</v>
      </c>
      <c r="I99" s="1037">
        <v>0.14299999999999999</v>
      </c>
    </row>
    <row r="100" spans="1:11" s="270" customFormat="1">
      <c r="A100" s="50">
        <v>2002</v>
      </c>
      <c r="B100" s="1043">
        <v>800</v>
      </c>
      <c r="C100" s="1035">
        <v>5.1999999999999998E-2</v>
      </c>
      <c r="D100" s="1035">
        <v>4.1000000000000002E-2</v>
      </c>
      <c r="E100" s="341">
        <v>6.5000000000000002E-2</v>
      </c>
      <c r="F100" s="366">
        <v>300</v>
      </c>
      <c r="G100" s="1035">
        <v>7.5999999999999998E-2</v>
      </c>
      <c r="H100" s="1035">
        <v>0.06</v>
      </c>
      <c r="I100" s="1035">
        <v>9.7000000000000003E-2</v>
      </c>
    </row>
    <row r="101" spans="1:11" s="270" customFormat="1">
      <c r="A101" s="55">
        <v>2003</v>
      </c>
      <c r="B101" s="1045">
        <v>100</v>
      </c>
      <c r="C101" s="1037">
        <v>8.0000000000000002E-3</v>
      </c>
      <c r="D101" s="1037">
        <v>4.0000000000000001E-3</v>
      </c>
      <c r="E101" s="343">
        <v>1.4999999999999999E-2</v>
      </c>
      <c r="F101" s="374">
        <v>50</v>
      </c>
      <c r="G101" s="1037">
        <v>8.9999999999999993E-3</v>
      </c>
      <c r="H101" s="1037">
        <v>5.0000000000000001E-3</v>
      </c>
      <c r="I101" s="1037">
        <v>1.7999999999999999E-2</v>
      </c>
    </row>
    <row r="102" spans="1:11" s="270" customFormat="1">
      <c r="A102" s="50">
        <v>2004</v>
      </c>
      <c r="B102" s="1043">
        <v>400</v>
      </c>
      <c r="C102" s="1035">
        <v>2.1000000000000001E-2</v>
      </c>
      <c r="D102" s="1035">
        <v>1.4999999999999999E-2</v>
      </c>
      <c r="E102" s="341">
        <v>2.9000000000000001E-2</v>
      </c>
      <c r="F102" s="366">
        <v>200</v>
      </c>
      <c r="G102" s="1035">
        <v>3.1E-2</v>
      </c>
      <c r="H102" s="1035">
        <v>1.7999999999999999E-2</v>
      </c>
      <c r="I102" s="1035">
        <v>5.3999999999999999E-2</v>
      </c>
    </row>
    <row r="103" spans="1:11" s="270" customFormat="1">
      <c r="A103" s="55">
        <v>2005</v>
      </c>
      <c r="B103" s="1045">
        <v>1300</v>
      </c>
      <c r="C103" s="1037">
        <v>7.9000000000000001E-2</v>
      </c>
      <c r="D103" s="1037">
        <v>6.7000000000000004E-2</v>
      </c>
      <c r="E103" s="343">
        <v>9.4E-2</v>
      </c>
      <c r="F103" s="374">
        <v>400</v>
      </c>
      <c r="G103" s="1037">
        <v>8.8999999999999996E-2</v>
      </c>
      <c r="H103" s="1037">
        <v>6.4000000000000001E-2</v>
      </c>
      <c r="I103" s="1037">
        <v>0.123</v>
      </c>
    </row>
    <row r="104" spans="1:11" s="270" customFormat="1">
      <c r="A104" s="50">
        <v>2006</v>
      </c>
      <c r="B104" s="1043">
        <v>900</v>
      </c>
      <c r="C104" s="1035">
        <v>5.2999999999999999E-2</v>
      </c>
      <c r="D104" s="1035">
        <v>4.2000000000000003E-2</v>
      </c>
      <c r="E104" s="341">
        <v>6.6000000000000003E-2</v>
      </c>
      <c r="F104" s="366">
        <v>300</v>
      </c>
      <c r="G104" s="1035">
        <v>6.9000000000000006E-2</v>
      </c>
      <c r="H104" s="1035">
        <v>4.7E-2</v>
      </c>
      <c r="I104" s="1035">
        <v>0.10199999999999999</v>
      </c>
    </row>
    <row r="105" spans="1:11" s="270" customFormat="1">
      <c r="A105" s="55">
        <v>2007</v>
      </c>
      <c r="B105" s="1045">
        <v>600</v>
      </c>
      <c r="C105" s="1037">
        <v>3.5999999999999997E-2</v>
      </c>
      <c r="D105" s="1037">
        <v>2.7E-2</v>
      </c>
      <c r="E105" s="343">
        <v>4.8000000000000001E-2</v>
      </c>
      <c r="F105" s="374">
        <v>300</v>
      </c>
      <c r="G105" s="1037">
        <v>5.0999999999999997E-2</v>
      </c>
      <c r="H105" s="1037">
        <v>3.2000000000000001E-2</v>
      </c>
      <c r="I105" s="1037">
        <v>0.08</v>
      </c>
    </row>
    <row r="106" spans="1:11" s="270" customFormat="1">
      <c r="A106" s="50">
        <v>2008</v>
      </c>
      <c r="B106" s="1043">
        <v>500</v>
      </c>
      <c r="C106" s="1035">
        <v>0.03</v>
      </c>
      <c r="D106" s="1035">
        <v>2.1999999999999999E-2</v>
      </c>
      <c r="E106" s="341">
        <v>0.04</v>
      </c>
      <c r="F106" s="366">
        <v>200</v>
      </c>
      <c r="G106" s="1035">
        <v>3.9E-2</v>
      </c>
      <c r="H106" s="1035">
        <v>2.3E-2</v>
      </c>
      <c r="I106" s="1035">
        <v>6.5000000000000002E-2</v>
      </c>
    </row>
    <row r="107" spans="1:11" s="270" customFormat="1">
      <c r="A107" s="55">
        <v>2009</v>
      </c>
      <c r="B107" s="1045">
        <v>500</v>
      </c>
      <c r="C107" s="1037">
        <v>2.8000000000000001E-2</v>
      </c>
      <c r="D107" s="1037">
        <v>1.9E-2</v>
      </c>
      <c r="E107" s="343">
        <v>4.1000000000000002E-2</v>
      </c>
      <c r="F107" s="374">
        <v>200</v>
      </c>
      <c r="G107" s="1037">
        <v>3.7999999999999999E-2</v>
      </c>
      <c r="H107" s="1037">
        <v>2.1000000000000001E-2</v>
      </c>
      <c r="I107" s="1037">
        <v>6.8000000000000005E-2</v>
      </c>
    </row>
    <row r="108" spans="1:11" s="270" customFormat="1">
      <c r="A108" s="50">
        <v>2010</v>
      </c>
      <c r="B108" s="1043">
        <v>600</v>
      </c>
      <c r="C108" s="1035">
        <v>3.5000000000000003E-2</v>
      </c>
      <c r="D108" s="1035">
        <v>2.5000000000000001E-2</v>
      </c>
      <c r="E108" s="341">
        <v>4.9000000000000002E-2</v>
      </c>
      <c r="F108" s="366">
        <v>200</v>
      </c>
      <c r="G108" s="1035">
        <v>0.04</v>
      </c>
      <c r="H108" s="1035">
        <v>2.4E-2</v>
      </c>
      <c r="I108" s="1035">
        <v>6.6000000000000003E-2</v>
      </c>
    </row>
    <row r="109" spans="1:11" s="270" customFormat="1">
      <c r="A109" s="55">
        <v>2011</v>
      </c>
      <c r="B109" s="1045">
        <v>600</v>
      </c>
      <c r="C109" s="1037">
        <v>3.5000000000000003E-2</v>
      </c>
      <c r="D109" s="1037">
        <v>2.4E-2</v>
      </c>
      <c r="E109" s="343">
        <v>4.9000000000000002E-2</v>
      </c>
      <c r="F109" s="374">
        <v>300</v>
      </c>
      <c r="G109" s="1037">
        <v>5.5E-2</v>
      </c>
      <c r="H109" s="1037">
        <v>3.2000000000000001E-2</v>
      </c>
      <c r="I109" s="1037">
        <v>9.0999999999999998E-2</v>
      </c>
    </row>
    <row r="110" spans="1:11" s="270" customFormat="1">
      <c r="A110" s="50">
        <v>2012</v>
      </c>
      <c r="B110" s="1043">
        <v>300</v>
      </c>
      <c r="C110" s="1035">
        <v>1.4E-2</v>
      </c>
      <c r="D110" s="1035">
        <v>8.0000000000000002E-3</v>
      </c>
      <c r="E110" s="341">
        <v>2.5000000000000001E-2</v>
      </c>
      <c r="F110" s="366">
        <v>100</v>
      </c>
      <c r="G110" s="1035">
        <v>2.4E-2</v>
      </c>
      <c r="H110" s="1035">
        <v>1.0999999999999999E-2</v>
      </c>
      <c r="I110" s="1035">
        <v>5.5E-2</v>
      </c>
    </row>
    <row r="111" spans="1:11" s="270" customFormat="1">
      <c r="A111" s="55">
        <v>2013</v>
      </c>
      <c r="B111" s="1045">
        <v>200</v>
      </c>
      <c r="C111" s="1037">
        <v>1.2E-2</v>
      </c>
      <c r="D111" s="1037">
        <v>7.0000000000000001E-3</v>
      </c>
      <c r="E111" s="343">
        <v>2.1999999999999999E-2</v>
      </c>
      <c r="F111" s="374">
        <v>100</v>
      </c>
      <c r="G111" s="1037">
        <v>0.02</v>
      </c>
      <c r="H111" s="1037">
        <v>8.9999999999999993E-3</v>
      </c>
      <c r="I111" s="1037">
        <v>4.2999999999999997E-2</v>
      </c>
    </row>
    <row r="112" spans="1:11" s="270" customFormat="1">
      <c r="A112" s="50">
        <v>2014</v>
      </c>
      <c r="B112" s="1043">
        <v>300</v>
      </c>
      <c r="C112" s="1035">
        <v>1.7000000000000001E-2</v>
      </c>
      <c r="D112" s="1035">
        <v>8.9999999999999993E-3</v>
      </c>
      <c r="E112" s="341">
        <v>3.1E-2</v>
      </c>
      <c r="F112" s="366">
        <v>100</v>
      </c>
      <c r="G112" s="1035">
        <v>1.4999999999999999E-2</v>
      </c>
      <c r="H112" s="1035">
        <v>5.0000000000000001E-3</v>
      </c>
      <c r="I112" s="1035">
        <v>4.8000000000000001E-2</v>
      </c>
    </row>
    <row r="113" spans="1:9" s="270" customFormat="1">
      <c r="A113" s="55">
        <v>2015</v>
      </c>
      <c r="B113" s="1045">
        <v>300</v>
      </c>
      <c r="C113" s="1037">
        <v>1.4E-2</v>
      </c>
      <c r="D113" s="1037">
        <v>8.0000000000000002E-3</v>
      </c>
      <c r="E113" s="343">
        <v>2.5999999999999999E-2</v>
      </c>
      <c r="F113" s="374">
        <v>100</v>
      </c>
      <c r="G113" s="1037">
        <v>0.03</v>
      </c>
      <c r="H113" s="1037">
        <v>1.2E-2</v>
      </c>
      <c r="I113" s="1037">
        <v>7.1999999999999995E-2</v>
      </c>
    </row>
    <row r="114" spans="1:9" s="270" customFormat="1">
      <c r="A114" s="392">
        <v>2016</v>
      </c>
      <c r="B114" s="1043">
        <v>700</v>
      </c>
      <c r="C114" s="1035">
        <v>3.9E-2</v>
      </c>
      <c r="D114" s="1035">
        <v>2.5000000000000001E-2</v>
      </c>
      <c r="E114" s="341">
        <v>0.06</v>
      </c>
      <c r="F114" s="366">
        <v>300</v>
      </c>
      <c r="G114" s="1035">
        <v>0.05</v>
      </c>
      <c r="H114" s="1035">
        <v>2.5000000000000001E-2</v>
      </c>
      <c r="I114" s="1035">
        <v>9.9000000000000005E-2</v>
      </c>
    </row>
    <row r="115" spans="1:9" s="270" customFormat="1">
      <c r="A115" s="1570">
        <v>2017</v>
      </c>
      <c r="B115" s="1547" t="s">
        <v>1312</v>
      </c>
      <c r="C115" s="1547" t="s">
        <v>1312</v>
      </c>
      <c r="D115" s="1547" t="s">
        <v>1312</v>
      </c>
      <c r="E115" s="1548" t="s">
        <v>1312</v>
      </c>
      <c r="F115" s="1547" t="s">
        <v>1312</v>
      </c>
      <c r="G115" s="1547" t="s">
        <v>1312</v>
      </c>
      <c r="H115" s="1547" t="s">
        <v>1312</v>
      </c>
      <c r="I115" s="1547" t="s">
        <v>1312</v>
      </c>
    </row>
    <row r="116" spans="1:9" s="270" customFormat="1">
      <c r="A116" s="1569">
        <v>2018</v>
      </c>
      <c r="B116" s="1549" t="s">
        <v>1312</v>
      </c>
      <c r="C116" s="1549" t="s">
        <v>1312</v>
      </c>
      <c r="D116" s="1549" t="s">
        <v>1312</v>
      </c>
      <c r="E116" s="1550" t="s">
        <v>1312</v>
      </c>
      <c r="F116" s="1549" t="s">
        <v>1312</v>
      </c>
      <c r="G116" s="1549" t="s">
        <v>1312</v>
      </c>
      <c r="H116" s="1549" t="s">
        <v>1312</v>
      </c>
      <c r="I116" s="1549" t="s">
        <v>1312</v>
      </c>
    </row>
    <row r="117" spans="1:9" s="270" customFormat="1">
      <c r="A117" s="1570">
        <v>2019</v>
      </c>
      <c r="B117" s="56">
        <v>400</v>
      </c>
      <c r="C117" s="1517">
        <v>2.5999999999999999E-2</v>
      </c>
      <c r="D117" s="1517">
        <v>1.2999999999999999E-2</v>
      </c>
      <c r="E117" s="1551">
        <v>5.0999999999999997E-2</v>
      </c>
      <c r="F117" s="74">
        <v>300</v>
      </c>
      <c r="G117" s="1517">
        <v>6.4000000000000001E-2</v>
      </c>
      <c r="H117" s="1517">
        <v>2.5999999999999999E-2</v>
      </c>
      <c r="I117" s="1517">
        <v>0.14699999999999999</v>
      </c>
    </row>
    <row r="118" spans="1:9" s="270" customFormat="1">
      <c r="A118" s="1060">
        <v>2020</v>
      </c>
      <c r="B118" s="51">
        <v>900</v>
      </c>
      <c r="C118" s="1515">
        <v>6.0999999999999999E-2</v>
      </c>
      <c r="D118" s="1515">
        <v>4.4999999999999998E-2</v>
      </c>
      <c r="E118" s="1516">
        <v>8.3000000000000004E-2</v>
      </c>
      <c r="F118" s="458">
        <v>300</v>
      </c>
      <c r="G118" s="1515">
        <v>7.1999999999999995E-2</v>
      </c>
      <c r="H118" s="1515">
        <v>0.04</v>
      </c>
      <c r="I118" s="1515">
        <v>0.126</v>
      </c>
    </row>
    <row r="119" spans="1:9" s="270" customFormat="1">
      <c r="A119" s="369">
        <v>2021</v>
      </c>
      <c r="B119" s="56">
        <v>900</v>
      </c>
      <c r="C119" s="1517">
        <v>5.7000000000000002E-2</v>
      </c>
      <c r="D119" s="1517">
        <v>4.2000000000000003E-2</v>
      </c>
      <c r="E119" s="1518">
        <v>7.9000000000000001E-2</v>
      </c>
      <c r="F119" s="74">
        <v>200</v>
      </c>
      <c r="G119" s="1517">
        <v>4.9000000000000002E-2</v>
      </c>
      <c r="H119" s="1517">
        <v>2.5999999999999999E-2</v>
      </c>
      <c r="I119" s="1517">
        <v>9.0999999999999998E-2</v>
      </c>
    </row>
    <row r="120" spans="1:9" s="270" customFormat="1">
      <c r="A120" s="2680" t="s">
        <v>1315</v>
      </c>
      <c r="B120" s="2681"/>
      <c r="C120" s="2681"/>
      <c r="D120" s="2681"/>
      <c r="E120" s="2681"/>
      <c r="F120" s="2681"/>
      <c r="G120" s="2681"/>
      <c r="H120" s="2681"/>
      <c r="I120" s="2682"/>
    </row>
    <row r="121" spans="1:9" s="270" customFormat="1"/>
    <row r="122" spans="1:9" s="270" customFormat="1">
      <c r="A122" s="2778" t="s">
        <v>1340</v>
      </c>
      <c r="B122" s="2515"/>
      <c r="C122" s="2515"/>
      <c r="D122" s="2515"/>
      <c r="E122" s="2515"/>
      <c r="F122" s="2515"/>
      <c r="G122" s="2515"/>
      <c r="H122" s="2515"/>
      <c r="I122" s="2515"/>
    </row>
  </sheetData>
  <mergeCells count="26">
    <mergeCell ref="A120:I120"/>
    <mergeCell ref="A122:I122"/>
    <mergeCell ref="A90:I90"/>
    <mergeCell ref="A92:I92"/>
    <mergeCell ref="A95:A97"/>
    <mergeCell ref="B95:I95"/>
    <mergeCell ref="B96:E96"/>
    <mergeCell ref="F96:I96"/>
    <mergeCell ref="A60:I60"/>
    <mergeCell ref="A62:I62"/>
    <mergeCell ref="A65:A67"/>
    <mergeCell ref="B65:I65"/>
    <mergeCell ref="B66:E66"/>
    <mergeCell ref="F66:I66"/>
    <mergeCell ref="A30:I30"/>
    <mergeCell ref="A32:I32"/>
    <mergeCell ref="A35:A37"/>
    <mergeCell ref="B35:I35"/>
    <mergeCell ref="B36:E36"/>
    <mergeCell ref="F36:I36"/>
    <mergeCell ref="A1:I1"/>
    <mergeCell ref="A3:I3"/>
    <mergeCell ref="A5:A7"/>
    <mergeCell ref="B5:I5"/>
    <mergeCell ref="B6:E6"/>
    <mergeCell ref="F6:I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C87BB-CDD9-438B-9EA5-F0046ED8D2EE}">
  <dimension ref="A1:L31"/>
  <sheetViews>
    <sheetView workbookViewId="0">
      <selection sqref="A1:XFD1048576"/>
    </sheetView>
  </sheetViews>
  <sheetFormatPr defaultRowHeight="13"/>
  <cols>
    <col min="1" max="1" width="10.58203125" style="344" customWidth="1"/>
    <col min="2" max="11" width="11.08203125" style="344" customWidth="1"/>
    <col min="12" max="16384" width="8.6640625" style="344"/>
  </cols>
  <sheetData>
    <row r="1" spans="1:12" ht="25">
      <c r="A1" s="2453" t="s">
        <v>1409</v>
      </c>
      <c r="B1" s="2453"/>
      <c r="C1" s="2453"/>
      <c r="D1" s="2453"/>
      <c r="E1" s="2453"/>
      <c r="F1" s="2453"/>
      <c r="G1" s="2453"/>
      <c r="H1" s="2453"/>
      <c r="I1" s="2453"/>
      <c r="J1" s="2453"/>
      <c r="K1" s="2453"/>
      <c r="L1" s="1636"/>
    </row>
    <row r="2" spans="1:12" ht="13.5" thickBot="1"/>
    <row r="3" spans="1:12" ht="26" thickTop="1" thickBot="1">
      <c r="A3" s="2709" t="s">
        <v>1404</v>
      </c>
      <c r="B3" s="2710"/>
      <c r="C3" s="2710"/>
      <c r="D3" s="2710"/>
      <c r="E3" s="2710"/>
      <c r="F3" s="2710"/>
      <c r="G3" s="2710"/>
      <c r="H3" s="2710"/>
      <c r="I3" s="2710"/>
      <c r="J3" s="2710"/>
      <c r="K3" s="2711"/>
      <c r="L3" s="1636"/>
    </row>
    <row r="4" spans="1:12" ht="13.5" thickTop="1"/>
    <row r="5" spans="1:12">
      <c r="A5" s="2499" t="s">
        <v>338</v>
      </c>
      <c r="B5" s="2578" t="s">
        <v>1410</v>
      </c>
      <c r="C5" s="2579"/>
      <c r="D5" s="2579"/>
      <c r="E5" s="2579"/>
      <c r="F5" s="2579"/>
      <c r="G5" s="2579"/>
      <c r="H5" s="2579"/>
      <c r="I5" s="2579"/>
      <c r="J5" s="2579"/>
      <c r="K5" s="2528"/>
    </row>
    <row r="6" spans="1:12" ht="46">
      <c r="A6" s="2501"/>
      <c r="B6" s="46" t="s">
        <v>89</v>
      </c>
      <c r="C6" s="563" t="s">
        <v>85</v>
      </c>
      <c r="D6" s="1169" t="s">
        <v>90</v>
      </c>
      <c r="E6" s="271" t="s">
        <v>91</v>
      </c>
      <c r="F6" s="271" t="s">
        <v>92</v>
      </c>
      <c r="G6" s="563" t="s">
        <v>93</v>
      </c>
      <c r="H6" s="1169" t="s">
        <v>94</v>
      </c>
      <c r="I6" s="271" t="s">
        <v>95</v>
      </c>
      <c r="J6" s="271" t="s">
        <v>96</v>
      </c>
      <c r="K6" s="272" t="s">
        <v>97</v>
      </c>
    </row>
    <row r="7" spans="1:12">
      <c r="A7" s="50">
        <v>2000</v>
      </c>
      <c r="B7" s="1035">
        <v>0.69</v>
      </c>
      <c r="C7" s="1035">
        <v>0.55000000000000004</v>
      </c>
      <c r="D7" s="1035">
        <v>0.77300000000000002</v>
      </c>
      <c r="E7" s="1035">
        <v>0.61099999999999999</v>
      </c>
      <c r="F7" s="1035">
        <v>0.76200000000000001</v>
      </c>
      <c r="G7" s="1035">
        <v>0.627</v>
      </c>
      <c r="H7" s="639" t="s">
        <v>114</v>
      </c>
      <c r="I7" s="1035">
        <v>0.56000000000000005</v>
      </c>
      <c r="J7" s="1549" t="s">
        <v>1312</v>
      </c>
      <c r="K7" s="1549" t="s">
        <v>1312</v>
      </c>
    </row>
    <row r="8" spans="1:12">
      <c r="A8" s="55">
        <v>2001</v>
      </c>
      <c r="B8" s="1037">
        <v>0.68600000000000005</v>
      </c>
      <c r="C8" s="1037">
        <v>0.53</v>
      </c>
      <c r="D8" s="1037">
        <v>0.75600000000000001</v>
      </c>
      <c r="E8" s="1037">
        <v>0.63900000000000001</v>
      </c>
      <c r="F8" s="1037">
        <v>0.79</v>
      </c>
      <c r="G8" s="1037">
        <v>0.34699999999999998</v>
      </c>
      <c r="H8" s="640" t="s">
        <v>114</v>
      </c>
      <c r="I8" s="1037">
        <v>0.52700000000000002</v>
      </c>
      <c r="J8" s="1547" t="s">
        <v>1312</v>
      </c>
      <c r="K8" s="1547" t="s">
        <v>1312</v>
      </c>
    </row>
    <row r="9" spans="1:12">
      <c r="A9" s="50">
        <v>2002</v>
      </c>
      <c r="B9" s="1035">
        <v>0.70099999999999996</v>
      </c>
      <c r="C9" s="1035">
        <v>0.57499999999999996</v>
      </c>
      <c r="D9" s="1035">
        <v>0.871</v>
      </c>
      <c r="E9" s="1035">
        <v>0.68700000000000006</v>
      </c>
      <c r="F9" s="1035">
        <v>0.76300000000000001</v>
      </c>
      <c r="G9" s="639" t="s">
        <v>114</v>
      </c>
      <c r="H9" s="639" t="s">
        <v>114</v>
      </c>
      <c r="I9" s="1035">
        <v>0.55300000000000005</v>
      </c>
      <c r="J9" s="1549" t="s">
        <v>1312</v>
      </c>
      <c r="K9" s="1549" t="s">
        <v>1312</v>
      </c>
    </row>
    <row r="10" spans="1:12">
      <c r="A10" s="55">
        <v>2003</v>
      </c>
      <c r="B10" s="1037">
        <v>0.72499999999999998</v>
      </c>
      <c r="C10" s="1037">
        <v>0.60099999999999998</v>
      </c>
      <c r="D10" s="1037">
        <v>0.76100000000000001</v>
      </c>
      <c r="E10" s="1037">
        <v>0.70099999999999996</v>
      </c>
      <c r="F10" s="1037">
        <v>0.90600000000000003</v>
      </c>
      <c r="G10" s="640" t="s">
        <v>114</v>
      </c>
      <c r="H10" s="640" t="s">
        <v>114</v>
      </c>
      <c r="I10" s="1037">
        <v>0.55400000000000005</v>
      </c>
      <c r="J10" s="1547" t="s">
        <v>1312</v>
      </c>
      <c r="K10" s="1547" t="s">
        <v>1312</v>
      </c>
    </row>
    <row r="11" spans="1:12">
      <c r="A11" s="50">
        <v>2004</v>
      </c>
      <c r="B11" s="1035">
        <v>0.70199999999999996</v>
      </c>
      <c r="C11" s="1035">
        <v>0.61799999999999999</v>
      </c>
      <c r="D11" s="1035">
        <v>0.79</v>
      </c>
      <c r="E11" s="1035">
        <v>0.69699999999999995</v>
      </c>
      <c r="F11" s="1035">
        <v>0.79</v>
      </c>
      <c r="G11" s="1035">
        <v>0.51200000000000001</v>
      </c>
      <c r="H11" s="639" t="s">
        <v>114</v>
      </c>
      <c r="I11" s="1035">
        <v>0.68700000000000006</v>
      </c>
      <c r="J11" s="1035">
        <v>0.56399999999999995</v>
      </c>
      <c r="K11" s="1035">
        <v>0.627</v>
      </c>
    </row>
    <row r="12" spans="1:12">
      <c r="A12" s="55">
        <v>2005</v>
      </c>
      <c r="B12" s="1037">
        <v>0.754</v>
      </c>
      <c r="C12" s="1037">
        <v>0.60899999999999999</v>
      </c>
      <c r="D12" s="1037">
        <v>0.80200000000000005</v>
      </c>
      <c r="E12" s="1037">
        <v>0.69099999999999995</v>
      </c>
      <c r="F12" s="1037">
        <v>0.79800000000000004</v>
      </c>
      <c r="G12" s="1037">
        <v>0.56699999999999995</v>
      </c>
      <c r="H12" s="640" t="s">
        <v>114</v>
      </c>
      <c r="I12" s="1037">
        <v>0.71599999999999997</v>
      </c>
      <c r="J12" s="1037">
        <v>0.38700000000000001</v>
      </c>
      <c r="K12" s="1037">
        <v>0.69199999999999995</v>
      </c>
    </row>
    <row r="13" spans="1:12">
      <c r="A13" s="50">
        <v>2006</v>
      </c>
      <c r="B13" s="1035">
        <v>0.74399999999999999</v>
      </c>
      <c r="C13" s="1035">
        <v>0.60499999999999998</v>
      </c>
      <c r="D13" s="1035">
        <v>0.752</v>
      </c>
      <c r="E13" s="1035">
        <v>0.65900000000000003</v>
      </c>
      <c r="F13" s="1035">
        <v>0.78700000000000003</v>
      </c>
      <c r="G13" s="639" t="s">
        <v>114</v>
      </c>
      <c r="H13" s="639" t="s">
        <v>114</v>
      </c>
      <c r="I13" s="1035">
        <v>0.68300000000000005</v>
      </c>
      <c r="J13" s="1035">
        <v>0.52200000000000002</v>
      </c>
      <c r="K13" s="639" t="s">
        <v>114</v>
      </c>
    </row>
    <row r="14" spans="1:12">
      <c r="A14" s="55">
        <v>2007</v>
      </c>
      <c r="B14" s="1037">
        <v>0.79400000000000004</v>
      </c>
      <c r="C14" s="1037">
        <v>0.61799999999999999</v>
      </c>
      <c r="D14" s="1037">
        <v>0.83</v>
      </c>
      <c r="E14" s="1037">
        <v>0.72499999999999998</v>
      </c>
      <c r="F14" s="1037">
        <v>0.85899999999999999</v>
      </c>
      <c r="G14" s="1037">
        <v>0.51300000000000001</v>
      </c>
      <c r="H14" s="640" t="s">
        <v>114</v>
      </c>
      <c r="I14" s="1037">
        <v>0.83</v>
      </c>
      <c r="J14" s="1037">
        <v>0.64600000000000002</v>
      </c>
      <c r="K14" s="640" t="s">
        <v>114</v>
      </c>
    </row>
    <row r="15" spans="1:12">
      <c r="A15" s="50">
        <v>2008</v>
      </c>
      <c r="B15" s="1035">
        <v>0.78</v>
      </c>
      <c r="C15" s="1035">
        <v>0.622</v>
      </c>
      <c r="D15" s="1035">
        <v>0.79700000000000004</v>
      </c>
      <c r="E15" s="1035">
        <v>0.75600000000000001</v>
      </c>
      <c r="F15" s="1035">
        <v>0.79700000000000004</v>
      </c>
      <c r="G15" s="639" t="s">
        <v>114</v>
      </c>
      <c r="H15" s="639" t="s">
        <v>114</v>
      </c>
      <c r="I15" s="1035">
        <v>0.73099999999999998</v>
      </c>
      <c r="J15" s="1035">
        <v>0.64</v>
      </c>
      <c r="K15" s="639" t="s">
        <v>114</v>
      </c>
    </row>
    <row r="16" spans="1:12">
      <c r="A16" s="55">
        <v>2009</v>
      </c>
      <c r="B16" s="1037">
        <v>0.82499999999999996</v>
      </c>
      <c r="C16" s="1037">
        <v>0.70899999999999996</v>
      </c>
      <c r="D16" s="1037">
        <v>0.81100000000000005</v>
      </c>
      <c r="E16" s="1037">
        <v>0.77100000000000002</v>
      </c>
      <c r="F16" s="1037">
        <v>0.86799999999999999</v>
      </c>
      <c r="G16" s="1037">
        <v>0.64700000000000002</v>
      </c>
      <c r="H16" s="640" t="s">
        <v>114</v>
      </c>
      <c r="I16" s="1037">
        <v>0.93100000000000005</v>
      </c>
      <c r="J16" s="1037">
        <v>0.64300000000000002</v>
      </c>
      <c r="K16" s="640" t="s">
        <v>114</v>
      </c>
    </row>
    <row r="17" spans="1:11">
      <c r="A17" s="50">
        <v>2010</v>
      </c>
      <c r="B17" s="1035">
        <v>0.77600000000000002</v>
      </c>
      <c r="C17" s="1035">
        <v>0.71699999999999997</v>
      </c>
      <c r="D17" s="1035">
        <v>0.68100000000000005</v>
      </c>
      <c r="E17" s="1035">
        <v>0.73499999999999999</v>
      </c>
      <c r="F17" s="1035">
        <v>0.82299999999999995</v>
      </c>
      <c r="G17" s="639" t="s">
        <v>114</v>
      </c>
      <c r="H17" s="639" t="s">
        <v>114</v>
      </c>
      <c r="I17" s="1035">
        <v>0.82799999999999996</v>
      </c>
      <c r="J17" s="1035">
        <v>0.70499999999999996</v>
      </c>
      <c r="K17" s="639" t="s">
        <v>114</v>
      </c>
    </row>
    <row r="18" spans="1:11">
      <c r="A18" s="55">
        <v>2011</v>
      </c>
      <c r="B18" s="1037">
        <v>0.83099999999999996</v>
      </c>
      <c r="C18" s="1037">
        <v>0.749</v>
      </c>
      <c r="D18" s="1037">
        <v>0.89700000000000002</v>
      </c>
      <c r="E18" s="1037">
        <v>0.78800000000000003</v>
      </c>
      <c r="F18" s="1037">
        <v>0.86299999999999999</v>
      </c>
      <c r="G18" s="1037">
        <v>0.33300000000000002</v>
      </c>
      <c r="H18" s="640" t="s">
        <v>114</v>
      </c>
      <c r="I18" s="1037">
        <v>0.85799999999999998</v>
      </c>
      <c r="J18" s="1037">
        <v>0.68200000000000005</v>
      </c>
      <c r="K18" s="640" t="s">
        <v>114</v>
      </c>
    </row>
    <row r="19" spans="1:11">
      <c r="A19" s="50">
        <v>2012</v>
      </c>
      <c r="B19" s="1035">
        <v>0.86499999999999999</v>
      </c>
      <c r="C19" s="1035">
        <v>0.75600000000000001</v>
      </c>
      <c r="D19" s="1035">
        <v>0.94799999999999995</v>
      </c>
      <c r="E19" s="1035">
        <v>0.82299999999999995</v>
      </c>
      <c r="F19" s="1035">
        <v>0.872</v>
      </c>
      <c r="G19" s="639" t="s">
        <v>114</v>
      </c>
      <c r="H19" s="639" t="s">
        <v>114</v>
      </c>
      <c r="I19" s="1035">
        <v>0.85599999999999998</v>
      </c>
      <c r="J19" s="1035">
        <v>0.745</v>
      </c>
      <c r="K19" s="639" t="s">
        <v>114</v>
      </c>
    </row>
    <row r="20" spans="1:11">
      <c r="A20" s="55">
        <v>2013</v>
      </c>
      <c r="B20" s="1037">
        <v>0.84399999999999997</v>
      </c>
      <c r="C20" s="1037">
        <v>0.71699999999999997</v>
      </c>
      <c r="D20" s="1037">
        <v>0.83599999999999997</v>
      </c>
      <c r="E20" s="1037">
        <v>0.83499999999999996</v>
      </c>
      <c r="F20" s="1037">
        <v>0.85299999999999998</v>
      </c>
      <c r="G20" s="640" t="s">
        <v>114</v>
      </c>
      <c r="H20" s="640" t="s">
        <v>114</v>
      </c>
      <c r="I20" s="1037">
        <v>0.71899999999999997</v>
      </c>
      <c r="J20" s="1037">
        <v>0.80700000000000005</v>
      </c>
      <c r="K20" s="640" t="s">
        <v>114</v>
      </c>
    </row>
    <row r="21" spans="1:11">
      <c r="A21" s="50">
        <v>2014</v>
      </c>
      <c r="B21" s="1035">
        <v>0.84599999999999997</v>
      </c>
      <c r="C21" s="1035">
        <v>0.71</v>
      </c>
      <c r="D21" s="1035">
        <v>0.75</v>
      </c>
      <c r="E21" s="1035">
        <v>0.79100000000000004</v>
      </c>
      <c r="F21" s="1035">
        <v>0.95699999999999996</v>
      </c>
      <c r="G21" s="1035">
        <v>0.65800000000000003</v>
      </c>
      <c r="H21" s="639" t="s">
        <v>114</v>
      </c>
      <c r="I21" s="1035">
        <v>0.85899999999999999</v>
      </c>
      <c r="J21" s="1035">
        <v>0.67800000000000005</v>
      </c>
      <c r="K21" s="639" t="s">
        <v>114</v>
      </c>
    </row>
    <row r="22" spans="1:11">
      <c r="A22" s="55">
        <v>2015</v>
      </c>
      <c r="B22" s="1037">
        <v>0.89500000000000002</v>
      </c>
      <c r="C22" s="1037">
        <v>0.73099999999999998</v>
      </c>
      <c r="D22" s="1037">
        <v>0.94199999999999995</v>
      </c>
      <c r="E22" s="1037">
        <v>0.81200000000000006</v>
      </c>
      <c r="F22" s="1037">
        <v>0.88300000000000001</v>
      </c>
      <c r="G22" s="640" t="s">
        <v>114</v>
      </c>
      <c r="H22" s="640" t="s">
        <v>114</v>
      </c>
      <c r="I22" s="1037">
        <v>0.66700000000000004</v>
      </c>
      <c r="J22" s="1037">
        <v>0.80100000000000005</v>
      </c>
      <c r="K22" s="640" t="s">
        <v>114</v>
      </c>
    </row>
    <row r="23" spans="1:11">
      <c r="A23" s="392">
        <v>2016</v>
      </c>
      <c r="B23" s="1035">
        <v>0.81</v>
      </c>
      <c r="C23" s="1035">
        <v>0.73</v>
      </c>
      <c r="D23" s="1035">
        <v>0.748</v>
      </c>
      <c r="E23" s="1035">
        <v>0.79600000000000004</v>
      </c>
      <c r="F23" s="1035">
        <v>0.86199999999999999</v>
      </c>
      <c r="G23" s="639" t="s">
        <v>114</v>
      </c>
      <c r="H23" s="639" t="s">
        <v>114</v>
      </c>
      <c r="I23" s="639" t="s">
        <v>114</v>
      </c>
      <c r="J23" s="1035">
        <v>0.61199999999999999</v>
      </c>
      <c r="K23" s="639" t="s">
        <v>114</v>
      </c>
    </row>
    <row r="24" spans="1:11">
      <c r="A24" s="1570">
        <v>2017</v>
      </c>
      <c r="B24" s="1547" t="s">
        <v>1312</v>
      </c>
      <c r="C24" s="1547" t="s">
        <v>1312</v>
      </c>
      <c r="D24" s="1547" t="s">
        <v>1312</v>
      </c>
      <c r="E24" s="1547" t="s">
        <v>1312</v>
      </c>
      <c r="F24" s="1547" t="s">
        <v>1312</v>
      </c>
      <c r="G24" s="1547" t="s">
        <v>1312</v>
      </c>
      <c r="H24" s="1547" t="s">
        <v>1312</v>
      </c>
      <c r="I24" s="1547" t="s">
        <v>1312</v>
      </c>
      <c r="J24" s="1547" t="s">
        <v>1312</v>
      </c>
      <c r="K24" s="1547" t="s">
        <v>1312</v>
      </c>
    </row>
    <row r="25" spans="1:11">
      <c r="A25" s="1569">
        <v>2018</v>
      </c>
      <c r="B25" s="1549" t="s">
        <v>1312</v>
      </c>
      <c r="C25" s="1549" t="s">
        <v>1312</v>
      </c>
      <c r="D25" s="1549" t="s">
        <v>1312</v>
      </c>
      <c r="E25" s="1549" t="s">
        <v>1312</v>
      </c>
      <c r="F25" s="1549" t="s">
        <v>1312</v>
      </c>
      <c r="G25" s="1549" t="s">
        <v>1312</v>
      </c>
      <c r="H25" s="1549" t="s">
        <v>1312</v>
      </c>
      <c r="I25" s="1549" t="s">
        <v>1312</v>
      </c>
      <c r="J25" s="1549" t="s">
        <v>1312</v>
      </c>
      <c r="K25" s="1549" t="s">
        <v>1312</v>
      </c>
    </row>
    <row r="26" spans="1:11">
      <c r="A26" s="1570">
        <v>2019</v>
      </c>
      <c r="B26" s="1037">
        <v>0.86</v>
      </c>
      <c r="C26" s="1037">
        <v>0.73899999999999999</v>
      </c>
      <c r="D26" s="640" t="s">
        <v>114</v>
      </c>
      <c r="E26" s="1037">
        <v>0.89</v>
      </c>
      <c r="F26" s="1037">
        <v>0.93500000000000005</v>
      </c>
      <c r="G26" s="640" t="s">
        <v>114</v>
      </c>
      <c r="H26" s="640" t="s">
        <v>114</v>
      </c>
      <c r="I26" s="640" t="s">
        <v>114</v>
      </c>
      <c r="J26" s="640" t="s">
        <v>114</v>
      </c>
      <c r="K26" s="640" t="s">
        <v>114</v>
      </c>
    </row>
    <row r="27" spans="1:11">
      <c r="A27" s="1060">
        <v>2020</v>
      </c>
      <c r="B27" s="1035">
        <v>0.89700000000000002</v>
      </c>
      <c r="C27" s="1035">
        <v>0.77</v>
      </c>
      <c r="D27" s="1035">
        <v>0.83599999999999997</v>
      </c>
      <c r="E27" s="1035">
        <v>0.746</v>
      </c>
      <c r="F27" s="1035">
        <v>0.86699999999999999</v>
      </c>
      <c r="G27" s="1035">
        <v>0.60399999999999998</v>
      </c>
      <c r="H27" s="639" t="s">
        <v>114</v>
      </c>
      <c r="I27" s="1035">
        <v>0.86</v>
      </c>
      <c r="J27" s="1035">
        <v>0.69</v>
      </c>
      <c r="K27" s="639" t="s">
        <v>114</v>
      </c>
    </row>
    <row r="28" spans="1:11">
      <c r="A28" s="369">
        <v>2021</v>
      </c>
      <c r="B28" s="1517">
        <v>0.92200000000000004</v>
      </c>
      <c r="C28" s="1517">
        <v>0.80200000000000005</v>
      </c>
      <c r="D28" s="1517">
        <v>0.79</v>
      </c>
      <c r="E28" s="1517">
        <v>0.83399999999999996</v>
      </c>
      <c r="F28" s="1517">
        <v>0.92</v>
      </c>
      <c r="G28" s="640" t="s">
        <v>114</v>
      </c>
      <c r="H28" s="640" t="s">
        <v>114</v>
      </c>
      <c r="I28" s="1517">
        <v>0.89500000000000002</v>
      </c>
      <c r="J28" s="1517">
        <v>0.56000000000000005</v>
      </c>
      <c r="K28" s="640" t="s">
        <v>114</v>
      </c>
    </row>
    <row r="29" spans="1:11">
      <c r="A29" s="2719" t="s">
        <v>1313</v>
      </c>
      <c r="B29" s="2720"/>
      <c r="C29" s="2720"/>
      <c r="D29" s="2720"/>
      <c r="E29" s="2720"/>
      <c r="F29" s="2720"/>
      <c r="G29" s="2720"/>
      <c r="H29" s="2720"/>
      <c r="I29" s="2720"/>
      <c r="J29" s="2720"/>
      <c r="K29" s="2721"/>
    </row>
    <row r="31" spans="1:11">
      <c r="A31" s="2779" t="s">
        <v>1340</v>
      </c>
      <c r="B31" s="2780"/>
      <c r="C31" s="2780"/>
      <c r="D31" s="2780"/>
      <c r="E31" s="2780"/>
      <c r="F31" s="2780"/>
      <c r="G31" s="2780"/>
      <c r="H31" s="2780"/>
      <c r="I31" s="2780"/>
      <c r="J31" s="2780"/>
      <c r="K31" s="2780"/>
    </row>
  </sheetData>
  <mergeCells count="6">
    <mergeCell ref="A31:K31"/>
    <mergeCell ref="A1:K1"/>
    <mergeCell ref="A3:K3"/>
    <mergeCell ref="A5:A6"/>
    <mergeCell ref="B5:K5"/>
    <mergeCell ref="A29:K29"/>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9D90F-0DC4-49AE-8CA9-19E7427F5F7F}">
  <dimension ref="A1:K61"/>
  <sheetViews>
    <sheetView workbookViewId="0">
      <selection sqref="A1:XFD1048576"/>
    </sheetView>
  </sheetViews>
  <sheetFormatPr defaultColWidth="9" defaultRowHeight="13"/>
  <cols>
    <col min="1" max="1" width="10.33203125" style="63" customWidth="1"/>
    <col min="2" max="9" width="10.5" style="45" customWidth="1"/>
    <col min="10" max="11" width="10.4140625" style="45" customWidth="1"/>
    <col min="12" max="16384" width="9" style="45"/>
  </cols>
  <sheetData>
    <row r="1" spans="1:10" ht="25">
      <c r="A1" s="2453" t="s">
        <v>1411</v>
      </c>
      <c r="B1" s="2453"/>
      <c r="C1" s="2453"/>
      <c r="D1" s="2453"/>
      <c r="E1" s="2453"/>
      <c r="F1" s="2453"/>
      <c r="G1" s="2453"/>
      <c r="H1" s="2453"/>
      <c r="I1" s="2453"/>
      <c r="J1" s="44"/>
    </row>
    <row r="2" spans="1:10" ht="13.5" thickBot="1">
      <c r="A2" s="1124"/>
      <c r="B2" s="1124"/>
      <c r="C2" s="1124"/>
      <c r="D2" s="1124"/>
      <c r="E2" s="1124"/>
      <c r="F2" s="1124"/>
      <c r="G2" s="1124"/>
      <c r="H2" s="1124"/>
      <c r="I2" s="1124"/>
    </row>
    <row r="3" spans="1:10" ht="36.75" customHeight="1" thickTop="1" thickBot="1">
      <c r="A3" s="2730" t="s">
        <v>1412</v>
      </c>
      <c r="B3" s="2745"/>
      <c r="C3" s="2745"/>
      <c r="D3" s="2745"/>
      <c r="E3" s="2745"/>
      <c r="F3" s="2745"/>
      <c r="G3" s="2745"/>
      <c r="H3" s="2745"/>
      <c r="I3" s="2746"/>
    </row>
    <row r="4" spans="1:10" ht="13.5" thickTop="1"/>
    <row r="5" spans="1:10" ht="18" customHeight="1">
      <c r="A5" s="2638" t="s">
        <v>338</v>
      </c>
      <c r="B5" s="2695" t="s">
        <v>1413</v>
      </c>
      <c r="C5" s="2696"/>
      <c r="D5" s="2696"/>
      <c r="E5" s="2696"/>
      <c r="F5" s="2696"/>
      <c r="G5" s="2696"/>
      <c r="H5" s="2696"/>
      <c r="I5" s="2696"/>
      <c r="J5" s="29"/>
    </row>
    <row r="6" spans="1:10" ht="18" customHeight="1">
      <c r="A6" s="2638"/>
      <c r="B6" s="2747" t="s">
        <v>173</v>
      </c>
      <c r="C6" s="2748"/>
      <c r="D6" s="2748"/>
      <c r="E6" s="2748"/>
      <c r="F6" s="2781" t="s">
        <v>85</v>
      </c>
      <c r="G6" s="2782"/>
      <c r="H6" s="2782"/>
      <c r="I6" s="2783"/>
      <c r="J6" s="29"/>
    </row>
    <row r="7" spans="1:10" ht="27.5">
      <c r="A7" s="2639"/>
      <c r="B7" s="1031" t="s">
        <v>661</v>
      </c>
      <c r="C7" s="1032" t="s">
        <v>86</v>
      </c>
      <c r="D7" s="1032" t="s">
        <v>662</v>
      </c>
      <c r="E7" s="1033" t="s">
        <v>663</v>
      </c>
      <c r="F7" s="1031" t="s">
        <v>661</v>
      </c>
      <c r="G7" s="1032" t="s">
        <v>86</v>
      </c>
      <c r="H7" s="1032" t="s">
        <v>662</v>
      </c>
      <c r="I7" s="1034" t="s">
        <v>663</v>
      </c>
      <c r="J7" s="49"/>
    </row>
    <row r="8" spans="1:10">
      <c r="A8" s="50">
        <v>2000</v>
      </c>
      <c r="B8" s="1043">
        <v>3400</v>
      </c>
      <c r="C8" s="1035">
        <v>0.20200000000000001</v>
      </c>
      <c r="D8" s="1035">
        <v>0.184</v>
      </c>
      <c r="E8" s="341">
        <v>0.221</v>
      </c>
      <c r="F8" s="366">
        <v>1300</v>
      </c>
      <c r="G8" s="1035">
        <v>0.28999999999999998</v>
      </c>
      <c r="H8" s="1035">
        <v>0.26300000000000001</v>
      </c>
      <c r="I8" s="1035">
        <v>0.317</v>
      </c>
    </row>
    <row r="9" spans="1:10">
      <c r="A9" s="55">
        <v>2001</v>
      </c>
      <c r="B9" s="1045">
        <v>3400</v>
      </c>
      <c r="C9" s="1037">
        <v>0.20799999999999999</v>
      </c>
      <c r="D9" s="1037">
        <v>0.191</v>
      </c>
      <c r="E9" s="343">
        <v>0.22700000000000001</v>
      </c>
      <c r="F9" s="374">
        <v>1300</v>
      </c>
      <c r="G9" s="1037">
        <v>0.307</v>
      </c>
      <c r="H9" s="1037">
        <v>0.28100000000000003</v>
      </c>
      <c r="I9" s="1037">
        <v>0.33500000000000002</v>
      </c>
    </row>
    <row r="10" spans="1:10">
      <c r="A10" s="50">
        <v>2002</v>
      </c>
      <c r="B10" s="1043">
        <v>3300</v>
      </c>
      <c r="C10" s="1035">
        <v>0.19800000000000001</v>
      </c>
      <c r="D10" s="1035">
        <v>0.17699999999999999</v>
      </c>
      <c r="E10" s="341">
        <v>0.221</v>
      </c>
      <c r="F10" s="366">
        <v>1300</v>
      </c>
      <c r="G10" s="1035">
        <v>0.28699999999999998</v>
      </c>
      <c r="H10" s="1035">
        <v>0.25700000000000001</v>
      </c>
      <c r="I10" s="1035">
        <v>0.31900000000000001</v>
      </c>
    </row>
    <row r="11" spans="1:10">
      <c r="A11" s="55">
        <v>2003</v>
      </c>
      <c r="B11" s="1045">
        <v>3600</v>
      </c>
      <c r="C11" s="1037">
        <v>0.20799999999999999</v>
      </c>
      <c r="D11" s="1037">
        <v>0.187</v>
      </c>
      <c r="E11" s="343">
        <v>0.23100000000000001</v>
      </c>
      <c r="F11" s="374">
        <v>1400</v>
      </c>
      <c r="G11" s="1037">
        <v>0.30199999999999999</v>
      </c>
      <c r="H11" s="1037">
        <v>0.27200000000000002</v>
      </c>
      <c r="I11" s="1037">
        <v>0.33400000000000002</v>
      </c>
    </row>
    <row r="12" spans="1:10">
      <c r="A12" s="50">
        <v>2004</v>
      </c>
      <c r="B12" s="1043">
        <v>3600</v>
      </c>
      <c r="C12" s="1035">
        <v>0.20599999999999999</v>
      </c>
      <c r="D12" s="1035">
        <v>0.188</v>
      </c>
      <c r="E12" s="341">
        <v>0.22600000000000001</v>
      </c>
      <c r="F12" s="366">
        <v>1400</v>
      </c>
      <c r="G12" s="1035">
        <v>0.29199999999999998</v>
      </c>
      <c r="H12" s="1035">
        <v>0.25</v>
      </c>
      <c r="I12" s="1035">
        <v>0.33800000000000002</v>
      </c>
    </row>
    <row r="13" spans="1:10">
      <c r="A13" s="55">
        <v>2005</v>
      </c>
      <c r="B13" s="1045">
        <v>3600</v>
      </c>
      <c r="C13" s="1037">
        <v>0.21199999999999999</v>
      </c>
      <c r="D13" s="1037">
        <v>0.191</v>
      </c>
      <c r="E13" s="343">
        <v>0.23300000000000001</v>
      </c>
      <c r="F13" s="374">
        <v>1500</v>
      </c>
      <c r="G13" s="1037">
        <v>0.30299999999999999</v>
      </c>
      <c r="H13" s="1037">
        <v>0.25800000000000001</v>
      </c>
      <c r="I13" s="1037">
        <v>0.35299999999999998</v>
      </c>
    </row>
    <row r="14" spans="1:10">
      <c r="A14" s="50">
        <v>2006</v>
      </c>
      <c r="B14" s="1043">
        <v>3900</v>
      </c>
      <c r="C14" s="1035">
        <v>0.21199999999999999</v>
      </c>
      <c r="D14" s="1035">
        <v>0.192</v>
      </c>
      <c r="E14" s="341">
        <v>0.23400000000000001</v>
      </c>
      <c r="F14" s="366">
        <v>1500</v>
      </c>
      <c r="G14" s="1035">
        <v>0.29399999999999998</v>
      </c>
      <c r="H14" s="1035">
        <v>0.249</v>
      </c>
      <c r="I14" s="1035">
        <v>0.34499999999999997</v>
      </c>
    </row>
    <row r="15" spans="1:10">
      <c r="A15" s="55">
        <v>2007</v>
      </c>
      <c r="B15" s="1045">
        <v>3700</v>
      </c>
      <c r="C15" s="1037">
        <v>0.19800000000000001</v>
      </c>
      <c r="D15" s="1037">
        <v>0.17899999999999999</v>
      </c>
      <c r="E15" s="343">
        <v>0.219</v>
      </c>
      <c r="F15" s="374">
        <v>1400</v>
      </c>
      <c r="G15" s="1037">
        <v>0.27</v>
      </c>
      <c r="H15" s="1037">
        <v>0.22700000000000001</v>
      </c>
      <c r="I15" s="1037">
        <v>0.318</v>
      </c>
    </row>
    <row r="16" spans="1:10">
      <c r="A16" s="50">
        <v>2008</v>
      </c>
      <c r="B16" s="1043">
        <v>3500</v>
      </c>
      <c r="C16" s="1035">
        <v>0.189</v>
      </c>
      <c r="D16" s="1035">
        <v>0.17</v>
      </c>
      <c r="E16" s="341">
        <v>0.21</v>
      </c>
      <c r="F16" s="366">
        <v>1400</v>
      </c>
      <c r="G16" s="1035">
        <v>0.27</v>
      </c>
      <c r="H16" s="1035">
        <v>0.22700000000000001</v>
      </c>
      <c r="I16" s="1035">
        <v>0.317</v>
      </c>
    </row>
    <row r="17" spans="1:9">
      <c r="A17" s="55">
        <v>2009</v>
      </c>
      <c r="B17" s="1045">
        <v>4000</v>
      </c>
      <c r="C17" s="1037">
        <v>0.224</v>
      </c>
      <c r="D17" s="1037">
        <v>0.19900000000000001</v>
      </c>
      <c r="E17" s="343">
        <v>0.252</v>
      </c>
      <c r="F17" s="374">
        <v>1700</v>
      </c>
      <c r="G17" s="1037">
        <v>0.29899999999999999</v>
      </c>
      <c r="H17" s="1037">
        <v>0.251</v>
      </c>
      <c r="I17" s="1037">
        <v>0.35199999999999998</v>
      </c>
    </row>
    <row r="18" spans="1:9">
      <c r="A18" s="50">
        <v>2010</v>
      </c>
      <c r="B18" s="1043">
        <v>3800</v>
      </c>
      <c r="C18" s="1035">
        <v>0.20899999999999999</v>
      </c>
      <c r="D18" s="1035">
        <v>0.184</v>
      </c>
      <c r="E18" s="341">
        <v>0.23699999999999999</v>
      </c>
      <c r="F18" s="366">
        <v>1500</v>
      </c>
      <c r="G18" s="1035">
        <v>0.27200000000000002</v>
      </c>
      <c r="H18" s="1035">
        <v>0.22600000000000001</v>
      </c>
      <c r="I18" s="1035">
        <v>0.32500000000000001</v>
      </c>
    </row>
    <row r="19" spans="1:9">
      <c r="A19" s="55">
        <v>2011</v>
      </c>
      <c r="B19" s="1045">
        <v>3600</v>
      </c>
      <c r="C19" s="1037">
        <v>0.193</v>
      </c>
      <c r="D19" s="1037">
        <v>0.16900000000000001</v>
      </c>
      <c r="E19" s="343">
        <v>0.22</v>
      </c>
      <c r="F19" s="374">
        <v>1400</v>
      </c>
      <c r="G19" s="1037">
        <v>0.26300000000000001</v>
      </c>
      <c r="H19" s="1037">
        <v>0.214</v>
      </c>
      <c r="I19" s="1037">
        <v>0.318</v>
      </c>
    </row>
    <row r="20" spans="1:9">
      <c r="A20" s="50">
        <v>2012</v>
      </c>
      <c r="B20" s="1043">
        <v>2900</v>
      </c>
      <c r="C20" s="1035">
        <v>0.161</v>
      </c>
      <c r="D20" s="1035">
        <v>0.13800000000000001</v>
      </c>
      <c r="E20" s="341">
        <v>0.187</v>
      </c>
      <c r="F20" s="366">
        <v>1300</v>
      </c>
      <c r="G20" s="1035">
        <v>0.253</v>
      </c>
      <c r="H20" s="1035">
        <v>0.20200000000000001</v>
      </c>
      <c r="I20" s="1035">
        <v>0.311</v>
      </c>
    </row>
    <row r="21" spans="1:9">
      <c r="A21" s="55">
        <v>2013</v>
      </c>
      <c r="B21" s="1045">
        <v>3300</v>
      </c>
      <c r="C21" s="1037">
        <v>0.182</v>
      </c>
      <c r="D21" s="1037">
        <v>0.156</v>
      </c>
      <c r="E21" s="343">
        <v>0.21099999999999999</v>
      </c>
      <c r="F21" s="374">
        <v>1400</v>
      </c>
      <c r="G21" s="1037">
        <v>0.249</v>
      </c>
      <c r="H21" s="1037">
        <v>0.2</v>
      </c>
      <c r="I21" s="1037">
        <v>0.30599999999999999</v>
      </c>
    </row>
    <row r="22" spans="1:9">
      <c r="A22" s="50">
        <v>2014</v>
      </c>
      <c r="B22" s="1043">
        <v>2400</v>
      </c>
      <c r="C22" s="1035">
        <v>0.13700000000000001</v>
      </c>
      <c r="D22" s="1035">
        <v>0.113</v>
      </c>
      <c r="E22" s="341">
        <v>0.16500000000000001</v>
      </c>
      <c r="F22" s="366">
        <v>1200</v>
      </c>
      <c r="G22" s="1035">
        <v>0.252</v>
      </c>
      <c r="H22" s="1035">
        <v>0.19400000000000001</v>
      </c>
      <c r="I22" s="1035">
        <v>0.32</v>
      </c>
    </row>
    <row r="23" spans="1:9">
      <c r="A23" s="55">
        <v>2015</v>
      </c>
      <c r="B23" s="1045">
        <v>2100</v>
      </c>
      <c r="C23" s="1037">
        <v>0.12</v>
      </c>
      <c r="D23" s="1037">
        <v>9.8000000000000004E-2</v>
      </c>
      <c r="E23" s="343">
        <v>0.14499999999999999</v>
      </c>
      <c r="F23" s="374">
        <v>700</v>
      </c>
      <c r="G23" s="1037">
        <v>0.16</v>
      </c>
      <c r="H23" s="1037">
        <v>0.12</v>
      </c>
      <c r="I23" s="1037">
        <v>0.21099999999999999</v>
      </c>
    </row>
    <row r="24" spans="1:9">
      <c r="A24" s="392">
        <v>2016</v>
      </c>
      <c r="B24" s="1043">
        <v>2600</v>
      </c>
      <c r="C24" s="1035">
        <v>0.14699999999999999</v>
      </c>
      <c r="D24" s="1035">
        <v>0.11799999999999999</v>
      </c>
      <c r="E24" s="341">
        <v>0.18</v>
      </c>
      <c r="F24" s="366">
        <v>1100</v>
      </c>
      <c r="G24" s="1035">
        <v>0.21299999999999999</v>
      </c>
      <c r="H24" s="1035">
        <v>0.155</v>
      </c>
      <c r="I24" s="1035">
        <v>0.28499999999999998</v>
      </c>
    </row>
    <row r="25" spans="1:9">
      <c r="A25" s="1570">
        <v>2017</v>
      </c>
      <c r="B25" s="1547" t="s">
        <v>1312</v>
      </c>
      <c r="C25" s="1547" t="s">
        <v>1312</v>
      </c>
      <c r="D25" s="1547" t="s">
        <v>1312</v>
      </c>
      <c r="E25" s="1579" t="s">
        <v>1312</v>
      </c>
      <c r="F25" s="1547" t="s">
        <v>1312</v>
      </c>
      <c r="G25" s="1547" t="s">
        <v>1312</v>
      </c>
      <c r="H25" s="1547" t="s">
        <v>1312</v>
      </c>
      <c r="I25" s="1547" t="s">
        <v>1312</v>
      </c>
    </row>
    <row r="26" spans="1:9">
      <c r="A26" s="1569">
        <v>2018</v>
      </c>
      <c r="B26" s="1549" t="s">
        <v>1312</v>
      </c>
      <c r="C26" s="1549" t="s">
        <v>1312</v>
      </c>
      <c r="D26" s="1549" t="s">
        <v>1312</v>
      </c>
      <c r="E26" s="1578" t="s">
        <v>1312</v>
      </c>
      <c r="F26" s="1549" t="s">
        <v>1312</v>
      </c>
      <c r="G26" s="1549" t="s">
        <v>1312</v>
      </c>
      <c r="H26" s="1549" t="s">
        <v>1312</v>
      </c>
      <c r="I26" s="1549" t="s">
        <v>1312</v>
      </c>
    </row>
    <row r="27" spans="1:9">
      <c r="A27" s="393">
        <v>2019</v>
      </c>
      <c r="B27" s="56">
        <v>2400</v>
      </c>
      <c r="C27" s="1517">
        <v>0.14299999999999999</v>
      </c>
      <c r="D27" s="1517">
        <v>0.105</v>
      </c>
      <c r="E27" s="1551">
        <v>0.192</v>
      </c>
      <c r="F27" s="74">
        <v>1000</v>
      </c>
      <c r="G27" s="1517">
        <v>0.2</v>
      </c>
      <c r="H27" s="1517">
        <v>0.125</v>
      </c>
      <c r="I27" s="1517">
        <v>0.30399999999999999</v>
      </c>
    </row>
    <row r="28" spans="1:9">
      <c r="A28" s="1060">
        <v>2020</v>
      </c>
      <c r="B28" s="51">
        <v>1500</v>
      </c>
      <c r="C28" s="1515">
        <v>9.6000000000000002E-2</v>
      </c>
      <c r="D28" s="1515">
        <v>7.6999999999999999E-2</v>
      </c>
      <c r="E28" s="1516">
        <v>0.12</v>
      </c>
      <c r="F28" s="458">
        <v>600</v>
      </c>
      <c r="G28" s="1515">
        <v>0.17100000000000001</v>
      </c>
      <c r="H28" s="1515">
        <v>0.122</v>
      </c>
      <c r="I28" s="1515">
        <v>0.23400000000000001</v>
      </c>
    </row>
    <row r="29" spans="1:9">
      <c r="A29" s="369">
        <v>2021</v>
      </c>
      <c r="B29" s="56">
        <v>1400</v>
      </c>
      <c r="C29" s="1517">
        <v>9.4E-2</v>
      </c>
      <c r="D29" s="1517">
        <v>7.4999999999999997E-2</v>
      </c>
      <c r="E29" s="1518">
        <v>0.11700000000000001</v>
      </c>
      <c r="F29" s="74">
        <v>600</v>
      </c>
      <c r="G29" s="1517">
        <v>0.14799999999999999</v>
      </c>
      <c r="H29" s="1517">
        <v>0.107</v>
      </c>
      <c r="I29" s="1517">
        <v>0.2</v>
      </c>
    </row>
    <row r="30" spans="1:9">
      <c r="A30" s="2680" t="s">
        <v>1315</v>
      </c>
      <c r="B30" s="2681"/>
      <c r="C30" s="2681"/>
      <c r="D30" s="2681"/>
      <c r="E30" s="2681"/>
      <c r="F30" s="2681"/>
      <c r="G30" s="2681"/>
      <c r="H30" s="2681"/>
      <c r="I30" s="2682"/>
    </row>
    <row r="32" spans="1:9" ht="27.5" customHeight="1">
      <c r="A32" s="2515" t="s">
        <v>1340</v>
      </c>
      <c r="B32" s="2515"/>
      <c r="C32" s="2515"/>
      <c r="D32" s="2515"/>
      <c r="E32" s="2515"/>
      <c r="F32" s="2515"/>
      <c r="G32" s="2515"/>
      <c r="H32" s="2515"/>
      <c r="I32" s="2515"/>
    </row>
    <row r="35" spans="1:11" s="270" customFormat="1" ht="18" customHeight="1">
      <c r="A35" s="2499" t="s">
        <v>338</v>
      </c>
      <c r="B35" s="2578" t="s">
        <v>1413</v>
      </c>
      <c r="C35" s="2579"/>
      <c r="D35" s="2579"/>
      <c r="E35" s="2579"/>
      <c r="F35" s="2579"/>
      <c r="G35" s="2579"/>
      <c r="H35" s="2579"/>
      <c r="I35" s="2579"/>
      <c r="J35" s="2579"/>
      <c r="K35" s="2528"/>
    </row>
    <row r="36" spans="1:11" s="270" customFormat="1" ht="46">
      <c r="A36" s="2501"/>
      <c r="B36" s="46" t="s">
        <v>89</v>
      </c>
      <c r="C36" s="563" t="s">
        <v>85</v>
      </c>
      <c r="D36" s="1169" t="s">
        <v>90</v>
      </c>
      <c r="E36" s="271" t="s">
        <v>91</v>
      </c>
      <c r="F36" s="271" t="s">
        <v>92</v>
      </c>
      <c r="G36" s="563" t="s">
        <v>93</v>
      </c>
      <c r="H36" s="1169" t="s">
        <v>94</v>
      </c>
      <c r="I36" s="271" t="s">
        <v>95</v>
      </c>
      <c r="J36" s="271" t="s">
        <v>96</v>
      </c>
      <c r="K36" s="272" t="s">
        <v>97</v>
      </c>
    </row>
    <row r="37" spans="1:11" s="270" customFormat="1">
      <c r="A37" s="50">
        <v>2000</v>
      </c>
      <c r="B37" s="1035">
        <v>0.19700000000000001</v>
      </c>
      <c r="C37" s="1035">
        <v>0.28999999999999998</v>
      </c>
      <c r="D37" s="1035">
        <v>3.6999999999999998E-2</v>
      </c>
      <c r="E37" s="1035">
        <v>0.14899999999999999</v>
      </c>
      <c r="F37" s="1035">
        <v>0.185</v>
      </c>
      <c r="G37" s="1035">
        <v>0.10199999999999999</v>
      </c>
      <c r="H37" s="1637" t="s">
        <v>114</v>
      </c>
      <c r="I37" s="1035">
        <v>0.189</v>
      </c>
      <c r="J37" s="1549" t="s">
        <v>1312</v>
      </c>
      <c r="K37" s="1549" t="s">
        <v>1312</v>
      </c>
    </row>
    <row r="38" spans="1:11" s="270" customFormat="1">
      <c r="A38" s="55">
        <v>2001</v>
      </c>
      <c r="B38" s="1037">
        <v>0.20599999999999999</v>
      </c>
      <c r="C38" s="1037">
        <v>0.307</v>
      </c>
      <c r="D38" s="1037">
        <v>8.4000000000000005E-2</v>
      </c>
      <c r="E38" s="1037">
        <v>0.153</v>
      </c>
      <c r="F38" s="1037">
        <v>0.128</v>
      </c>
      <c r="G38" s="1037">
        <v>0.121</v>
      </c>
      <c r="H38" s="1638" t="s">
        <v>114</v>
      </c>
      <c r="I38" s="1037">
        <v>0.253</v>
      </c>
      <c r="J38" s="1547" t="s">
        <v>1312</v>
      </c>
      <c r="K38" s="1547" t="s">
        <v>1312</v>
      </c>
    </row>
    <row r="39" spans="1:11" s="270" customFormat="1">
      <c r="A39" s="50">
        <v>2002</v>
      </c>
      <c r="B39" s="1035">
        <v>0.224</v>
      </c>
      <c r="C39" s="1035">
        <v>0.28699999999999998</v>
      </c>
      <c r="D39" s="1035">
        <v>4.1000000000000002E-2</v>
      </c>
      <c r="E39" s="1035">
        <v>0.128</v>
      </c>
      <c r="F39" s="1035">
        <v>0.14099999999999999</v>
      </c>
      <c r="G39" s="1637" t="s">
        <v>114</v>
      </c>
      <c r="H39" s="1637" t="s">
        <v>114</v>
      </c>
      <c r="I39" s="1035">
        <v>0.217</v>
      </c>
      <c r="J39" s="1549" t="s">
        <v>1312</v>
      </c>
      <c r="K39" s="1549" t="s">
        <v>1312</v>
      </c>
    </row>
    <row r="40" spans="1:11" s="270" customFormat="1">
      <c r="A40" s="55">
        <v>2003</v>
      </c>
      <c r="B40" s="1037">
        <v>0.21299999999999999</v>
      </c>
      <c r="C40" s="1037">
        <v>0.30199999999999999</v>
      </c>
      <c r="D40" s="1037">
        <v>3.2000000000000001E-2</v>
      </c>
      <c r="E40" s="1037">
        <v>0.16700000000000001</v>
      </c>
      <c r="F40" s="1037">
        <v>0.214</v>
      </c>
      <c r="G40" s="1638" t="s">
        <v>114</v>
      </c>
      <c r="H40" s="1638" t="s">
        <v>114</v>
      </c>
      <c r="I40" s="1037">
        <v>0.112</v>
      </c>
      <c r="J40" s="1547" t="s">
        <v>1312</v>
      </c>
      <c r="K40" s="1547" t="s">
        <v>1312</v>
      </c>
    </row>
    <row r="41" spans="1:11" s="270" customFormat="1">
      <c r="A41" s="50">
        <v>2004</v>
      </c>
      <c r="B41" s="1035">
        <v>0.21199999999999999</v>
      </c>
      <c r="C41" s="1035">
        <v>0.29199999999999998</v>
      </c>
      <c r="D41" s="1035">
        <v>5.8999999999999997E-2</v>
      </c>
      <c r="E41" s="1035">
        <v>0.13800000000000001</v>
      </c>
      <c r="F41" s="1035">
        <v>0.187</v>
      </c>
      <c r="G41" s="1035">
        <v>9.8000000000000004E-2</v>
      </c>
      <c r="H41" s="1637" t="s">
        <v>114</v>
      </c>
      <c r="I41" s="1035">
        <v>0.17</v>
      </c>
      <c r="J41" s="1035">
        <v>0.218</v>
      </c>
      <c r="K41" s="1035">
        <v>8.7999999999999995E-2</v>
      </c>
    </row>
    <row r="42" spans="1:11" s="270" customFormat="1">
      <c r="A42" s="55">
        <v>2005</v>
      </c>
      <c r="B42" s="1037">
        <v>0.217</v>
      </c>
      <c r="C42" s="1037">
        <v>0.30299999999999999</v>
      </c>
      <c r="D42" s="1037">
        <v>0.04</v>
      </c>
      <c r="E42" s="1037">
        <v>0.157</v>
      </c>
      <c r="F42" s="1037">
        <v>0.18</v>
      </c>
      <c r="G42" s="1037">
        <v>9.1999999999999998E-2</v>
      </c>
      <c r="H42" s="1638" t="s">
        <v>114</v>
      </c>
      <c r="I42" s="1037">
        <v>0.14699999999999999</v>
      </c>
      <c r="J42" s="1037">
        <v>0.193</v>
      </c>
      <c r="K42" s="1037">
        <v>0.20599999999999999</v>
      </c>
    </row>
    <row r="43" spans="1:11" s="270" customFormat="1">
      <c r="A43" s="50">
        <v>2006</v>
      </c>
      <c r="B43" s="1035">
        <v>0.23499999999999999</v>
      </c>
      <c r="C43" s="1035">
        <v>0.29399999999999998</v>
      </c>
      <c r="D43" s="1035">
        <v>2.5999999999999999E-2</v>
      </c>
      <c r="E43" s="1035">
        <v>0.127</v>
      </c>
      <c r="F43" s="1035">
        <v>0.18</v>
      </c>
      <c r="G43" s="1035">
        <v>0.223</v>
      </c>
      <c r="H43" s="1637" t="s">
        <v>114</v>
      </c>
      <c r="I43" s="1035">
        <v>0.192</v>
      </c>
      <c r="J43" s="1035">
        <v>0.186</v>
      </c>
      <c r="K43" s="1637" t="s">
        <v>114</v>
      </c>
    </row>
    <row r="44" spans="1:11" s="270" customFormat="1">
      <c r="A44" s="55">
        <v>2007</v>
      </c>
      <c r="B44" s="1037">
        <v>0.217</v>
      </c>
      <c r="C44" s="1037">
        <v>0.27</v>
      </c>
      <c r="D44" s="1037">
        <v>5.8999999999999997E-2</v>
      </c>
      <c r="E44" s="1037">
        <v>0.13300000000000001</v>
      </c>
      <c r="F44" s="1037">
        <v>0.17299999999999999</v>
      </c>
      <c r="G44" s="1037">
        <v>0.28799999999999998</v>
      </c>
      <c r="H44" s="1638" t="s">
        <v>114</v>
      </c>
      <c r="I44" s="1037">
        <v>0.155</v>
      </c>
      <c r="J44" s="1037">
        <v>0.128</v>
      </c>
      <c r="K44" s="1638" t="s">
        <v>114</v>
      </c>
    </row>
    <row r="45" spans="1:11" s="270" customFormat="1">
      <c r="A45" s="50">
        <v>2008</v>
      </c>
      <c r="B45" s="1035">
        <v>0.18</v>
      </c>
      <c r="C45" s="1035">
        <v>0.27</v>
      </c>
      <c r="D45" s="1035">
        <v>7.0999999999999994E-2</v>
      </c>
      <c r="E45" s="1035">
        <v>0.126</v>
      </c>
      <c r="F45" s="1035">
        <v>0.13800000000000001</v>
      </c>
      <c r="G45" s="1637" t="s">
        <v>114</v>
      </c>
      <c r="H45" s="1637" t="s">
        <v>114</v>
      </c>
      <c r="I45" s="1035">
        <v>0.14599999999999999</v>
      </c>
      <c r="J45" s="1035">
        <v>0.19</v>
      </c>
      <c r="K45" s="1637" t="s">
        <v>114</v>
      </c>
    </row>
    <row r="46" spans="1:11" s="270" customFormat="1">
      <c r="A46" s="55">
        <v>2009</v>
      </c>
      <c r="B46" s="1037">
        <v>0.20399999999999999</v>
      </c>
      <c r="C46" s="1037">
        <v>0.29899999999999999</v>
      </c>
      <c r="D46" s="1037">
        <v>0.16800000000000001</v>
      </c>
      <c r="E46" s="1037">
        <v>0.13500000000000001</v>
      </c>
      <c r="F46" s="1037">
        <v>0.26300000000000001</v>
      </c>
      <c r="G46" s="1037">
        <v>0.16500000000000001</v>
      </c>
      <c r="H46" s="1638" t="s">
        <v>114</v>
      </c>
      <c r="I46" s="1037">
        <v>0.121</v>
      </c>
      <c r="J46" s="1037">
        <v>0.21</v>
      </c>
      <c r="K46" s="1638" t="s">
        <v>114</v>
      </c>
    </row>
    <row r="47" spans="1:11" s="270" customFormat="1">
      <c r="A47" s="50">
        <v>2010</v>
      </c>
      <c r="B47" s="1035">
        <v>0.18099999999999999</v>
      </c>
      <c r="C47" s="1035">
        <v>0.27200000000000002</v>
      </c>
      <c r="D47" s="1035">
        <v>0.14599999999999999</v>
      </c>
      <c r="E47" s="1035">
        <v>0.19900000000000001</v>
      </c>
      <c r="F47" s="1035">
        <v>0.19600000000000001</v>
      </c>
      <c r="G47" s="1637" t="s">
        <v>114</v>
      </c>
      <c r="H47" s="1637" t="s">
        <v>114</v>
      </c>
      <c r="I47" s="1035">
        <v>0.14000000000000001</v>
      </c>
      <c r="J47" s="1035">
        <v>0.14499999999999999</v>
      </c>
      <c r="K47" s="1637" t="s">
        <v>114</v>
      </c>
    </row>
    <row r="48" spans="1:11" s="270" customFormat="1">
      <c r="A48" s="55">
        <v>2011</v>
      </c>
      <c r="B48" s="1037">
        <v>0.16600000000000001</v>
      </c>
      <c r="C48" s="1037">
        <v>0.26300000000000001</v>
      </c>
      <c r="D48" s="1037">
        <v>7.6999999999999999E-2</v>
      </c>
      <c r="E48" s="1037">
        <v>0.157</v>
      </c>
      <c r="F48" s="1037">
        <v>0.20200000000000001</v>
      </c>
      <c r="G48" s="1037">
        <v>0.14499999999999999</v>
      </c>
      <c r="H48" s="1638" t="s">
        <v>114</v>
      </c>
      <c r="I48" s="1037">
        <v>0.14899999999999999</v>
      </c>
      <c r="J48" s="1037">
        <v>0.159</v>
      </c>
      <c r="K48" s="1638" t="s">
        <v>114</v>
      </c>
    </row>
    <row r="49" spans="1:11" s="270" customFormat="1">
      <c r="A49" s="50">
        <v>2012</v>
      </c>
      <c r="B49" s="1035">
        <v>0.13700000000000001</v>
      </c>
      <c r="C49" s="1035">
        <v>0.253</v>
      </c>
      <c r="D49" s="1035">
        <v>0.109</v>
      </c>
      <c r="E49" s="1035">
        <v>0.11600000000000001</v>
      </c>
      <c r="F49" s="1035">
        <v>0.1</v>
      </c>
      <c r="G49" s="1637" t="s">
        <v>114</v>
      </c>
      <c r="H49" s="1637" t="s">
        <v>114</v>
      </c>
      <c r="I49" s="1035">
        <v>0.157</v>
      </c>
      <c r="J49" s="1035">
        <v>8.8999999999999996E-2</v>
      </c>
      <c r="K49" s="1637" t="s">
        <v>114</v>
      </c>
    </row>
    <row r="50" spans="1:11" s="270" customFormat="1">
      <c r="A50" s="55">
        <v>2013</v>
      </c>
      <c r="B50" s="1037">
        <v>0.11899999999999999</v>
      </c>
      <c r="C50" s="1037">
        <v>0.249</v>
      </c>
      <c r="D50" s="1037">
        <v>0.11899999999999999</v>
      </c>
      <c r="E50" s="1037">
        <v>0.14299999999999999</v>
      </c>
      <c r="F50" s="1037">
        <v>0.14099999999999999</v>
      </c>
      <c r="G50" s="1037">
        <v>0.28199999999999997</v>
      </c>
      <c r="H50" s="1638" t="s">
        <v>114</v>
      </c>
      <c r="I50" s="1037">
        <v>0.24399999999999999</v>
      </c>
      <c r="J50" s="1037">
        <v>0.26400000000000001</v>
      </c>
      <c r="K50" s="1638" t="s">
        <v>114</v>
      </c>
    </row>
    <row r="51" spans="1:11" s="270" customFormat="1">
      <c r="A51" s="50">
        <v>2014</v>
      </c>
      <c r="B51" s="1035">
        <v>8.5000000000000006E-2</v>
      </c>
      <c r="C51" s="1035">
        <v>0.252</v>
      </c>
      <c r="D51" s="1035">
        <v>0.115</v>
      </c>
      <c r="E51" s="1035">
        <v>0.109</v>
      </c>
      <c r="F51" s="1035">
        <v>0.122</v>
      </c>
      <c r="G51" s="1549" t="s">
        <v>1312</v>
      </c>
      <c r="H51" s="1637" t="s">
        <v>114</v>
      </c>
      <c r="I51" s="1035">
        <v>0.156</v>
      </c>
      <c r="J51" s="1035">
        <v>0.106</v>
      </c>
      <c r="K51" s="1637" t="s">
        <v>114</v>
      </c>
    </row>
    <row r="52" spans="1:11" s="270" customFormat="1">
      <c r="A52" s="55">
        <v>2015</v>
      </c>
      <c r="B52" s="1037">
        <v>9.2999999999999999E-2</v>
      </c>
      <c r="C52" s="1037">
        <v>0.16</v>
      </c>
      <c r="D52" s="1037">
        <v>0.151</v>
      </c>
      <c r="E52" s="1037">
        <v>8.7999999999999995E-2</v>
      </c>
      <c r="F52" s="1037">
        <v>0.187</v>
      </c>
      <c r="G52" s="1037">
        <v>9.0999999999999998E-2</v>
      </c>
      <c r="H52" s="1638" t="s">
        <v>114</v>
      </c>
      <c r="I52" s="1037">
        <v>0.108</v>
      </c>
      <c r="J52" s="1037">
        <v>4.4999999999999998E-2</v>
      </c>
      <c r="K52" s="1638" t="s">
        <v>114</v>
      </c>
    </row>
    <row r="53" spans="1:11" s="270" customFormat="1">
      <c r="A53" s="392">
        <v>2016</v>
      </c>
      <c r="B53" s="1035">
        <v>0.125</v>
      </c>
      <c r="C53" s="1035">
        <v>0.21299999999999999</v>
      </c>
      <c r="D53" s="1035">
        <v>2.8000000000000001E-2</v>
      </c>
      <c r="E53" s="1035">
        <v>0.122</v>
      </c>
      <c r="F53" s="1035">
        <v>0.123</v>
      </c>
      <c r="G53" s="1637" t="s">
        <v>114</v>
      </c>
      <c r="H53" s="1637" t="s">
        <v>114</v>
      </c>
      <c r="I53" s="1637" t="s">
        <v>114</v>
      </c>
      <c r="J53" s="1035">
        <v>0.127</v>
      </c>
      <c r="K53" s="1637" t="s">
        <v>114</v>
      </c>
    </row>
    <row r="54" spans="1:11" s="270" customFormat="1">
      <c r="A54" s="1570">
        <v>2017</v>
      </c>
      <c r="B54" s="1547" t="s">
        <v>1312</v>
      </c>
      <c r="C54" s="1547" t="s">
        <v>1312</v>
      </c>
      <c r="D54" s="1547" t="s">
        <v>1312</v>
      </c>
      <c r="E54" s="1547" t="s">
        <v>1312</v>
      </c>
      <c r="F54" s="1547" t="s">
        <v>1312</v>
      </c>
      <c r="G54" s="1547" t="s">
        <v>1312</v>
      </c>
      <c r="H54" s="1547" t="s">
        <v>1312</v>
      </c>
      <c r="I54" s="1547" t="s">
        <v>1312</v>
      </c>
      <c r="J54" s="1547" t="s">
        <v>1312</v>
      </c>
      <c r="K54" s="1547" t="s">
        <v>1312</v>
      </c>
    </row>
    <row r="55" spans="1:11" s="270" customFormat="1">
      <c r="A55" s="1569">
        <v>2018</v>
      </c>
      <c r="B55" s="1549" t="s">
        <v>1312</v>
      </c>
      <c r="C55" s="1549" t="s">
        <v>1312</v>
      </c>
      <c r="D55" s="1549" t="s">
        <v>1312</v>
      </c>
      <c r="E55" s="1549" t="s">
        <v>1312</v>
      </c>
      <c r="F55" s="1549" t="s">
        <v>1312</v>
      </c>
      <c r="G55" s="1549" t="s">
        <v>1312</v>
      </c>
      <c r="H55" s="1549" t="s">
        <v>1312</v>
      </c>
      <c r="I55" s="1549" t="s">
        <v>1312</v>
      </c>
      <c r="J55" s="1549" t="s">
        <v>1312</v>
      </c>
      <c r="K55" s="1549" t="s">
        <v>1312</v>
      </c>
    </row>
    <row r="56" spans="1:11" s="270" customFormat="1">
      <c r="A56" s="1570">
        <v>2019</v>
      </c>
      <c r="B56" s="1037">
        <v>9.6000000000000002E-2</v>
      </c>
      <c r="C56" s="1037">
        <v>0.2</v>
      </c>
      <c r="D56" s="1638" t="s">
        <v>114</v>
      </c>
      <c r="E56" s="1037">
        <v>0.20899999999999999</v>
      </c>
      <c r="F56" s="1037">
        <v>0.09</v>
      </c>
      <c r="G56" s="1638" t="s">
        <v>114</v>
      </c>
      <c r="H56" s="1638" t="s">
        <v>114</v>
      </c>
      <c r="I56" s="1638" t="s">
        <v>114</v>
      </c>
      <c r="J56" s="1638" t="s">
        <v>114</v>
      </c>
      <c r="K56" s="1638" t="s">
        <v>114</v>
      </c>
    </row>
    <row r="57" spans="1:11" s="270" customFormat="1">
      <c r="A57" s="1060">
        <v>2020</v>
      </c>
      <c r="B57" s="1035">
        <v>0.10100000000000001</v>
      </c>
      <c r="C57" s="1035">
        <v>0.17100000000000001</v>
      </c>
      <c r="D57" s="1035">
        <v>4.8000000000000001E-2</v>
      </c>
      <c r="E57" s="1035">
        <v>4.1000000000000002E-2</v>
      </c>
      <c r="F57" s="1035">
        <v>5.8999999999999997E-2</v>
      </c>
      <c r="G57" s="1035">
        <v>5.0000000000000001E-3</v>
      </c>
      <c r="H57" s="1637" t="s">
        <v>114</v>
      </c>
      <c r="I57" s="1035">
        <v>0.10199999999999999</v>
      </c>
      <c r="J57" s="1035">
        <v>9.7000000000000003E-2</v>
      </c>
      <c r="K57" s="1637" t="s">
        <v>114</v>
      </c>
    </row>
    <row r="58" spans="1:11" s="270" customFormat="1">
      <c r="A58" s="369">
        <v>2021</v>
      </c>
      <c r="B58" s="1517">
        <v>7.1999999999999995E-2</v>
      </c>
      <c r="C58" s="1517">
        <v>0.14799999999999999</v>
      </c>
      <c r="D58" s="1517">
        <v>6.9000000000000006E-2</v>
      </c>
      <c r="E58" s="1517">
        <v>6.9000000000000006E-2</v>
      </c>
      <c r="F58" s="1517">
        <v>1.2E-2</v>
      </c>
      <c r="G58" s="1638" t="s">
        <v>114</v>
      </c>
      <c r="H58" s="1638" t="s">
        <v>114</v>
      </c>
      <c r="I58" s="1517">
        <v>7.3999999999999996E-2</v>
      </c>
      <c r="J58" s="1517">
        <v>0.16900000000000001</v>
      </c>
      <c r="K58" s="1638" t="s">
        <v>114</v>
      </c>
    </row>
    <row r="59" spans="1:11" s="270" customFormat="1" ht="38.25" customHeight="1">
      <c r="A59" s="2719" t="s">
        <v>1313</v>
      </c>
      <c r="B59" s="2720"/>
      <c r="C59" s="2720"/>
      <c r="D59" s="2720"/>
      <c r="E59" s="2720"/>
      <c r="F59" s="2720"/>
      <c r="G59" s="2720"/>
      <c r="H59" s="2720"/>
      <c r="I59" s="2720"/>
      <c r="J59" s="2720"/>
      <c r="K59" s="2721"/>
    </row>
    <row r="60" spans="1:11" s="270" customFormat="1">
      <c r="A60" s="316"/>
    </row>
    <row r="61" spans="1:11" s="270" customFormat="1" ht="14.25" customHeight="1">
      <c r="A61" s="2779" t="s">
        <v>1340</v>
      </c>
      <c r="B61" s="2780"/>
      <c r="C61" s="2780"/>
      <c r="D61" s="2780"/>
      <c r="E61" s="2780"/>
      <c r="F61" s="2780"/>
      <c r="G61" s="2780"/>
      <c r="H61" s="2780"/>
      <c r="I61" s="2780"/>
      <c r="J61" s="2780"/>
      <c r="K61" s="2780"/>
    </row>
  </sheetData>
  <mergeCells count="12">
    <mergeCell ref="A61:K61"/>
    <mergeCell ref="A1:I1"/>
    <mergeCell ref="A3:I3"/>
    <mergeCell ref="A5:A7"/>
    <mergeCell ref="B5:I5"/>
    <mergeCell ref="B6:E6"/>
    <mergeCell ref="F6:I6"/>
    <mergeCell ref="A30:I30"/>
    <mergeCell ref="A32:I32"/>
    <mergeCell ref="A35:A36"/>
    <mergeCell ref="B35:K35"/>
    <mergeCell ref="A59:K5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BFF7-945A-4596-87AE-14E8CB7BC3F0}">
  <dimension ref="A1:K61"/>
  <sheetViews>
    <sheetView workbookViewId="0">
      <selection sqref="A1:XFD1048576"/>
    </sheetView>
  </sheetViews>
  <sheetFormatPr defaultColWidth="9" defaultRowHeight="13"/>
  <cols>
    <col min="1" max="1" width="11.33203125" style="63" customWidth="1"/>
    <col min="2" max="11" width="10.9140625" style="45" customWidth="1"/>
    <col min="12" max="16384" width="9" style="45"/>
  </cols>
  <sheetData>
    <row r="1" spans="1:11" ht="34" customHeight="1">
      <c r="A1" s="2453" t="s">
        <v>1414</v>
      </c>
      <c r="B1" s="2453"/>
      <c r="C1" s="2453"/>
      <c r="D1" s="2453"/>
      <c r="E1" s="2453"/>
      <c r="F1" s="2453"/>
      <c r="G1" s="2453"/>
      <c r="H1" s="2453"/>
      <c r="I1" s="2453"/>
      <c r="J1" s="44"/>
    </row>
    <row r="2" spans="1:11" ht="13.5" thickBot="1">
      <c r="A2" s="22"/>
      <c r="B2" s="22"/>
      <c r="C2" s="22"/>
      <c r="D2" s="22"/>
      <c r="E2" s="22"/>
      <c r="F2" s="22"/>
      <c r="G2" s="22"/>
      <c r="H2" s="22"/>
      <c r="I2" s="22"/>
    </row>
    <row r="3" spans="1:11" ht="37.5" customHeight="1" thickTop="1" thickBot="1">
      <c r="A3" s="2730" t="s">
        <v>1415</v>
      </c>
      <c r="B3" s="2745"/>
      <c r="C3" s="2745"/>
      <c r="D3" s="2745"/>
      <c r="E3" s="2745"/>
      <c r="F3" s="2745"/>
      <c r="G3" s="2745"/>
      <c r="H3" s="2745"/>
      <c r="I3" s="2746"/>
    </row>
    <row r="4" spans="1:11" ht="13.5" thickTop="1"/>
    <row r="5" spans="1:11" ht="18" customHeight="1">
      <c r="A5" s="2638" t="s">
        <v>338</v>
      </c>
      <c r="B5" s="2695" t="s">
        <v>1416</v>
      </c>
      <c r="C5" s="2696"/>
      <c r="D5" s="2696"/>
      <c r="E5" s="2696"/>
      <c r="F5" s="2696"/>
      <c r="G5" s="2696"/>
      <c r="H5" s="2696"/>
      <c r="I5" s="2696"/>
    </row>
    <row r="6" spans="1:11" ht="18" customHeight="1">
      <c r="A6" s="2638"/>
      <c r="B6" s="2640" t="s">
        <v>173</v>
      </c>
      <c r="C6" s="2641"/>
      <c r="D6" s="2641"/>
      <c r="E6" s="2642"/>
      <c r="F6" s="2640" t="s">
        <v>85</v>
      </c>
      <c r="G6" s="2641"/>
      <c r="H6" s="2641"/>
      <c r="I6" s="2643"/>
      <c r="J6" s="54"/>
      <c r="K6" s="29"/>
    </row>
    <row r="7" spans="1:11" ht="27.5">
      <c r="A7" s="2639"/>
      <c r="B7" s="1031" t="s">
        <v>112</v>
      </c>
      <c r="C7" s="1032" t="s">
        <v>86</v>
      </c>
      <c r="D7" s="1032" t="s">
        <v>662</v>
      </c>
      <c r="E7" s="1033" t="s">
        <v>663</v>
      </c>
      <c r="F7" s="1031" t="s">
        <v>112</v>
      </c>
      <c r="G7" s="1032" t="s">
        <v>86</v>
      </c>
      <c r="H7" s="1032" t="s">
        <v>662</v>
      </c>
      <c r="I7" s="1034" t="s">
        <v>663</v>
      </c>
      <c r="J7" s="54"/>
      <c r="K7" s="49"/>
    </row>
    <row r="8" spans="1:11">
      <c r="A8" s="50">
        <v>2000</v>
      </c>
      <c r="B8" s="1053">
        <v>1400</v>
      </c>
      <c r="C8" s="1054">
        <v>8.4000000000000005E-2</v>
      </c>
      <c r="D8" s="1054">
        <v>7.2999999999999995E-2</v>
      </c>
      <c r="E8" s="1055">
        <v>9.7000000000000003E-2</v>
      </c>
      <c r="F8" s="366">
        <v>600</v>
      </c>
      <c r="G8" s="1035">
        <v>0.14099999999999999</v>
      </c>
      <c r="H8" s="1035">
        <v>0.121</v>
      </c>
      <c r="I8" s="1035">
        <v>0.16300000000000001</v>
      </c>
    </row>
    <row r="9" spans="1:11">
      <c r="A9" s="55">
        <v>2001</v>
      </c>
      <c r="B9" s="1056">
        <v>1600</v>
      </c>
      <c r="C9" s="1057">
        <v>9.5000000000000001E-2</v>
      </c>
      <c r="D9" s="1057">
        <v>8.3000000000000004E-2</v>
      </c>
      <c r="E9" s="1058">
        <v>0.109</v>
      </c>
      <c r="F9" s="374">
        <v>700</v>
      </c>
      <c r="G9" s="1037">
        <v>0.16400000000000001</v>
      </c>
      <c r="H9" s="1037">
        <v>0.14399999999999999</v>
      </c>
      <c r="I9" s="1037">
        <v>0.187</v>
      </c>
    </row>
    <row r="10" spans="1:11">
      <c r="A10" s="50">
        <v>2002</v>
      </c>
      <c r="B10" s="1053">
        <v>1400</v>
      </c>
      <c r="C10" s="1054">
        <v>8.1000000000000003E-2</v>
      </c>
      <c r="D10" s="1054">
        <v>6.8000000000000005E-2</v>
      </c>
      <c r="E10" s="1055">
        <v>9.7000000000000003E-2</v>
      </c>
      <c r="F10" s="366">
        <v>600</v>
      </c>
      <c r="G10" s="1035">
        <v>0.14199999999999999</v>
      </c>
      <c r="H10" s="1035">
        <v>0.11899999999999999</v>
      </c>
      <c r="I10" s="1035">
        <v>0.16700000000000001</v>
      </c>
    </row>
    <row r="11" spans="1:11">
      <c r="A11" s="55">
        <v>2003</v>
      </c>
      <c r="B11" s="1056">
        <v>1600</v>
      </c>
      <c r="C11" s="1057">
        <v>9.2999999999999999E-2</v>
      </c>
      <c r="D11" s="1057">
        <v>7.9000000000000001E-2</v>
      </c>
      <c r="E11" s="1058">
        <v>0.11</v>
      </c>
      <c r="F11" s="374">
        <v>700</v>
      </c>
      <c r="G11" s="1037">
        <v>0.14000000000000001</v>
      </c>
      <c r="H11" s="1037">
        <v>0.11799999999999999</v>
      </c>
      <c r="I11" s="1037">
        <v>0.16500000000000001</v>
      </c>
    </row>
    <row r="12" spans="1:11">
      <c r="A12" s="50">
        <v>2004</v>
      </c>
      <c r="B12" s="1053">
        <v>1400</v>
      </c>
      <c r="C12" s="1054">
        <v>8.1000000000000003E-2</v>
      </c>
      <c r="D12" s="1054">
        <v>6.8000000000000005E-2</v>
      </c>
      <c r="E12" s="1055">
        <v>9.5000000000000001E-2</v>
      </c>
      <c r="F12" s="366">
        <v>600</v>
      </c>
      <c r="G12" s="1035">
        <v>0.124</v>
      </c>
      <c r="H12" s="1035">
        <v>9.5000000000000001E-2</v>
      </c>
      <c r="I12" s="1035">
        <v>0.16</v>
      </c>
    </row>
    <row r="13" spans="1:11">
      <c r="A13" s="55">
        <v>2005</v>
      </c>
      <c r="B13" s="1056">
        <v>1400</v>
      </c>
      <c r="C13" s="1057">
        <v>8.4000000000000005E-2</v>
      </c>
      <c r="D13" s="1057">
        <v>7.0000000000000007E-2</v>
      </c>
      <c r="E13" s="1058">
        <v>9.9000000000000005E-2</v>
      </c>
      <c r="F13" s="374">
        <v>600</v>
      </c>
      <c r="G13" s="1037">
        <v>0.121</v>
      </c>
      <c r="H13" s="1037">
        <v>9.0999999999999998E-2</v>
      </c>
      <c r="I13" s="1037">
        <v>0.159</v>
      </c>
    </row>
    <row r="14" spans="1:11">
      <c r="A14" s="50">
        <v>2006</v>
      </c>
      <c r="B14" s="1053">
        <v>1700</v>
      </c>
      <c r="C14" s="1054">
        <v>9.4E-2</v>
      </c>
      <c r="D14" s="1054">
        <v>7.9000000000000001E-2</v>
      </c>
      <c r="E14" s="1055">
        <v>0.111</v>
      </c>
      <c r="F14" s="366">
        <v>800</v>
      </c>
      <c r="G14" s="1035">
        <v>0.16400000000000001</v>
      </c>
      <c r="H14" s="1035">
        <v>0.128</v>
      </c>
      <c r="I14" s="1035">
        <v>0.20799999999999999</v>
      </c>
    </row>
    <row r="15" spans="1:11">
      <c r="A15" s="55">
        <v>2007</v>
      </c>
      <c r="B15" s="1056">
        <v>1500</v>
      </c>
      <c r="C15" s="1057">
        <v>8.4000000000000005E-2</v>
      </c>
      <c r="D15" s="1057">
        <v>7.0000000000000007E-2</v>
      </c>
      <c r="E15" s="1058">
        <v>9.9000000000000005E-2</v>
      </c>
      <c r="F15" s="374">
        <v>700</v>
      </c>
      <c r="G15" s="1037">
        <v>0.14199999999999999</v>
      </c>
      <c r="H15" s="1037">
        <v>0.11</v>
      </c>
      <c r="I15" s="1037">
        <v>0.182</v>
      </c>
    </row>
    <row r="16" spans="1:11">
      <c r="A16" s="50">
        <v>2008</v>
      </c>
      <c r="B16" s="1053">
        <v>1600</v>
      </c>
      <c r="C16" s="1054">
        <v>8.5000000000000006E-2</v>
      </c>
      <c r="D16" s="1054">
        <v>7.1999999999999995E-2</v>
      </c>
      <c r="E16" s="1055">
        <v>0.10100000000000001</v>
      </c>
      <c r="F16" s="366">
        <v>700</v>
      </c>
      <c r="G16" s="1035">
        <v>0.14199999999999999</v>
      </c>
      <c r="H16" s="1035">
        <v>0.11</v>
      </c>
      <c r="I16" s="1035">
        <v>0.18099999999999999</v>
      </c>
    </row>
    <row r="17" spans="1:9">
      <c r="A17" s="55">
        <v>2009</v>
      </c>
      <c r="B17" s="1056">
        <v>1700</v>
      </c>
      <c r="C17" s="1057">
        <v>9.6000000000000002E-2</v>
      </c>
      <c r="D17" s="1057">
        <v>7.9000000000000001E-2</v>
      </c>
      <c r="E17" s="1058">
        <v>0.11799999999999999</v>
      </c>
      <c r="F17" s="374">
        <v>900</v>
      </c>
      <c r="G17" s="1037">
        <v>0.14699999999999999</v>
      </c>
      <c r="H17" s="1037">
        <v>0.112</v>
      </c>
      <c r="I17" s="1037">
        <v>0.192</v>
      </c>
    </row>
    <row r="18" spans="1:9">
      <c r="A18" s="50">
        <v>2010</v>
      </c>
      <c r="B18" s="1053">
        <v>1400</v>
      </c>
      <c r="C18" s="1054">
        <v>7.8E-2</v>
      </c>
      <c r="D18" s="1054">
        <v>6.2E-2</v>
      </c>
      <c r="E18" s="1055">
        <v>9.9000000000000005E-2</v>
      </c>
      <c r="F18" s="366">
        <v>600</v>
      </c>
      <c r="G18" s="1035">
        <v>0.11</v>
      </c>
      <c r="H18" s="1035">
        <v>0.08</v>
      </c>
      <c r="I18" s="1035">
        <v>0.15</v>
      </c>
    </row>
    <row r="19" spans="1:9">
      <c r="A19" s="55">
        <v>2011</v>
      </c>
      <c r="B19" s="1056">
        <v>900</v>
      </c>
      <c r="C19" s="1057">
        <v>0.05</v>
      </c>
      <c r="D19" s="1057">
        <v>3.9E-2</v>
      </c>
      <c r="E19" s="1058">
        <v>6.5000000000000002E-2</v>
      </c>
      <c r="F19" s="374">
        <v>400</v>
      </c>
      <c r="G19" s="1037">
        <v>8.5999999999999993E-2</v>
      </c>
      <c r="H19" s="1037">
        <v>6.0999999999999999E-2</v>
      </c>
      <c r="I19" s="1037">
        <v>0.12</v>
      </c>
    </row>
    <row r="20" spans="1:9">
      <c r="A20" s="50">
        <v>2012</v>
      </c>
      <c r="B20" s="1053">
        <v>700</v>
      </c>
      <c r="C20" s="1054">
        <v>4.2000000000000003E-2</v>
      </c>
      <c r="D20" s="1054">
        <v>3.1E-2</v>
      </c>
      <c r="E20" s="1055">
        <v>5.6000000000000001E-2</v>
      </c>
      <c r="F20" s="366">
        <v>400</v>
      </c>
      <c r="G20" s="1035">
        <v>8.2000000000000003E-2</v>
      </c>
      <c r="H20" s="1035">
        <v>5.5E-2</v>
      </c>
      <c r="I20" s="1035">
        <v>0.121</v>
      </c>
    </row>
    <row r="21" spans="1:9">
      <c r="A21" s="55">
        <v>2013</v>
      </c>
      <c r="B21" s="1056">
        <v>1000</v>
      </c>
      <c r="C21" s="1057">
        <v>5.6000000000000001E-2</v>
      </c>
      <c r="D21" s="1057">
        <v>4.2000000000000003E-2</v>
      </c>
      <c r="E21" s="1058">
        <v>7.2999999999999995E-2</v>
      </c>
      <c r="F21" s="374">
        <v>500</v>
      </c>
      <c r="G21" s="1037">
        <v>9.5000000000000001E-2</v>
      </c>
      <c r="H21" s="1037">
        <v>6.6000000000000003E-2</v>
      </c>
      <c r="I21" s="1037">
        <v>0.13400000000000001</v>
      </c>
    </row>
    <row r="22" spans="1:9">
      <c r="A22" s="50">
        <v>2014</v>
      </c>
      <c r="B22" s="1053">
        <v>800</v>
      </c>
      <c r="C22" s="1054">
        <v>4.4999999999999998E-2</v>
      </c>
      <c r="D22" s="1054">
        <v>3.2000000000000001E-2</v>
      </c>
      <c r="E22" s="1055">
        <v>6.3E-2</v>
      </c>
      <c r="F22" s="366">
        <v>400</v>
      </c>
      <c r="G22" s="1035">
        <v>9.6000000000000002E-2</v>
      </c>
      <c r="H22" s="1035">
        <v>6.0999999999999999E-2</v>
      </c>
      <c r="I22" s="1035">
        <v>0.14699999999999999</v>
      </c>
    </row>
    <row r="23" spans="1:9">
      <c r="A23" s="55">
        <v>2015</v>
      </c>
      <c r="B23" s="1056">
        <v>900</v>
      </c>
      <c r="C23" s="1057">
        <v>4.9000000000000002E-2</v>
      </c>
      <c r="D23" s="1057">
        <v>3.5000000000000003E-2</v>
      </c>
      <c r="E23" s="1058">
        <v>6.7000000000000004E-2</v>
      </c>
      <c r="F23" s="374">
        <v>300</v>
      </c>
      <c r="G23" s="1037">
        <v>7.3999999999999996E-2</v>
      </c>
      <c r="H23" s="1037">
        <v>4.8000000000000001E-2</v>
      </c>
      <c r="I23" s="1037">
        <v>0.114</v>
      </c>
    </row>
    <row r="24" spans="1:9">
      <c r="A24" s="392">
        <v>2016</v>
      </c>
      <c r="B24" s="1053">
        <v>900</v>
      </c>
      <c r="C24" s="1054">
        <v>4.9000000000000002E-2</v>
      </c>
      <c r="D24" s="1054">
        <v>3.3000000000000002E-2</v>
      </c>
      <c r="E24" s="1055">
        <v>7.2999999999999995E-2</v>
      </c>
      <c r="F24" s="366">
        <v>500</v>
      </c>
      <c r="G24" s="1035">
        <v>0.10299999999999999</v>
      </c>
      <c r="H24" s="1035">
        <v>6.3E-2</v>
      </c>
      <c r="I24" s="1035">
        <v>0.16300000000000001</v>
      </c>
    </row>
    <row r="25" spans="1:9">
      <c r="A25" s="1570">
        <v>2017</v>
      </c>
      <c r="B25" s="1547" t="s">
        <v>1312</v>
      </c>
      <c r="C25" s="1547" t="s">
        <v>1312</v>
      </c>
      <c r="D25" s="1547" t="s">
        <v>1312</v>
      </c>
      <c r="E25" s="1579" t="s">
        <v>1312</v>
      </c>
      <c r="F25" s="1547" t="s">
        <v>1312</v>
      </c>
      <c r="G25" s="1547" t="s">
        <v>1312</v>
      </c>
      <c r="H25" s="1547" t="s">
        <v>1312</v>
      </c>
      <c r="I25" s="1547" t="s">
        <v>1312</v>
      </c>
    </row>
    <row r="26" spans="1:9">
      <c r="A26" s="1569">
        <v>2018</v>
      </c>
      <c r="B26" s="1549" t="s">
        <v>1312</v>
      </c>
      <c r="C26" s="1549" t="s">
        <v>1312</v>
      </c>
      <c r="D26" s="1549" t="s">
        <v>1312</v>
      </c>
      <c r="E26" s="1578" t="s">
        <v>1312</v>
      </c>
      <c r="F26" s="1549" t="s">
        <v>1312</v>
      </c>
      <c r="G26" s="1549" t="s">
        <v>1312</v>
      </c>
      <c r="H26" s="1549" t="s">
        <v>1312</v>
      </c>
      <c r="I26" s="1549" t="s">
        <v>1312</v>
      </c>
    </row>
    <row r="27" spans="1:9">
      <c r="A27" s="1570">
        <v>2019</v>
      </c>
      <c r="B27" s="56">
        <v>1000</v>
      </c>
      <c r="C27" s="1517">
        <v>5.8000000000000003E-2</v>
      </c>
      <c r="D27" s="1517">
        <v>3.4000000000000002E-2</v>
      </c>
      <c r="E27" s="1551">
        <v>9.7000000000000003E-2</v>
      </c>
      <c r="F27" s="74">
        <v>500</v>
      </c>
      <c r="G27" s="1517">
        <v>9.9000000000000005E-2</v>
      </c>
      <c r="H27" s="1517">
        <v>4.9000000000000002E-2</v>
      </c>
      <c r="I27" s="1517">
        <v>0.19</v>
      </c>
    </row>
    <row r="28" spans="1:9">
      <c r="A28" s="1060">
        <v>2020</v>
      </c>
      <c r="B28" s="51">
        <v>500</v>
      </c>
      <c r="C28" s="1515">
        <v>0.03</v>
      </c>
      <c r="D28" s="1515">
        <v>0.02</v>
      </c>
      <c r="E28" s="1516">
        <v>4.4999999999999998E-2</v>
      </c>
      <c r="F28" s="458">
        <v>300</v>
      </c>
      <c r="G28" s="1515">
        <v>8.1000000000000003E-2</v>
      </c>
      <c r="H28" s="1515">
        <v>4.8000000000000001E-2</v>
      </c>
      <c r="I28" s="1515">
        <v>0.13200000000000001</v>
      </c>
    </row>
    <row r="29" spans="1:9">
      <c r="A29" s="369">
        <v>2021</v>
      </c>
      <c r="B29" s="56">
        <v>600</v>
      </c>
      <c r="C29" s="1517">
        <v>3.6999999999999998E-2</v>
      </c>
      <c r="D29" s="1517">
        <v>2.5000000000000001E-2</v>
      </c>
      <c r="E29" s="1518">
        <v>5.2999999999999999E-2</v>
      </c>
      <c r="F29" s="74">
        <v>300</v>
      </c>
      <c r="G29" s="1517">
        <v>8.4000000000000005E-2</v>
      </c>
      <c r="H29" s="1517">
        <v>5.2999999999999999E-2</v>
      </c>
      <c r="I29" s="1517">
        <v>0.13200000000000001</v>
      </c>
    </row>
    <row r="30" spans="1:9">
      <c r="A30" s="2680" t="s">
        <v>1315</v>
      </c>
      <c r="B30" s="2681"/>
      <c r="C30" s="2681"/>
      <c r="D30" s="2681"/>
      <c r="E30" s="2681"/>
      <c r="F30" s="2681"/>
      <c r="G30" s="2681"/>
      <c r="H30" s="2681"/>
      <c r="I30" s="2682"/>
    </row>
    <row r="32" spans="1:9">
      <c r="A32" s="2515" t="s">
        <v>1340</v>
      </c>
      <c r="B32" s="2515"/>
      <c r="C32" s="2515"/>
      <c r="D32" s="2515"/>
      <c r="E32" s="2515"/>
      <c r="F32" s="2515"/>
      <c r="G32" s="2515"/>
      <c r="H32" s="2515"/>
      <c r="I32" s="2515"/>
    </row>
    <row r="35" spans="1:11" ht="18" customHeight="1">
      <c r="A35" s="2499" t="s">
        <v>338</v>
      </c>
      <c r="B35" s="2578" t="s">
        <v>1416</v>
      </c>
      <c r="C35" s="2579"/>
      <c r="D35" s="2579"/>
      <c r="E35" s="2579"/>
      <c r="F35" s="2579"/>
      <c r="G35" s="2579"/>
      <c r="H35" s="2579"/>
      <c r="I35" s="2579"/>
      <c r="J35" s="2579"/>
      <c r="K35" s="2528"/>
    </row>
    <row r="36" spans="1:11" ht="46">
      <c r="A36" s="2501"/>
      <c r="B36" s="46" t="s">
        <v>89</v>
      </c>
      <c r="C36" s="563" t="s">
        <v>85</v>
      </c>
      <c r="D36" s="1169" t="s">
        <v>90</v>
      </c>
      <c r="E36" s="271" t="s">
        <v>91</v>
      </c>
      <c r="F36" s="271" t="s">
        <v>92</v>
      </c>
      <c r="G36" s="563" t="s">
        <v>93</v>
      </c>
      <c r="H36" s="1169" t="s">
        <v>94</v>
      </c>
      <c r="I36" s="271" t="s">
        <v>95</v>
      </c>
      <c r="J36" s="271" t="s">
        <v>96</v>
      </c>
      <c r="K36" s="272" t="s">
        <v>97</v>
      </c>
    </row>
    <row r="37" spans="1:11">
      <c r="A37" s="50">
        <v>2000</v>
      </c>
      <c r="B37" s="1035">
        <v>7.0000000000000007E-2</v>
      </c>
      <c r="C37" s="1035">
        <v>0.14099999999999999</v>
      </c>
      <c r="D37" s="1035">
        <v>8.9999999999999993E-3</v>
      </c>
      <c r="E37" s="1035">
        <v>7.5999999999999998E-2</v>
      </c>
      <c r="F37" s="1035">
        <v>3.5000000000000003E-2</v>
      </c>
      <c r="G37" s="1035">
        <v>6.6000000000000003E-2</v>
      </c>
      <c r="H37" s="1637" t="s">
        <v>114</v>
      </c>
      <c r="I37" s="1035">
        <v>7.0999999999999994E-2</v>
      </c>
      <c r="J37" s="1549" t="s">
        <v>1312</v>
      </c>
      <c r="K37" s="1549" t="s">
        <v>1312</v>
      </c>
    </row>
    <row r="38" spans="1:11">
      <c r="A38" s="55">
        <v>2001</v>
      </c>
      <c r="B38" s="1037">
        <v>7.1999999999999995E-2</v>
      </c>
      <c r="C38" s="1037">
        <v>0.16400000000000001</v>
      </c>
      <c r="D38" s="1037">
        <v>4.5999999999999999E-2</v>
      </c>
      <c r="E38" s="1037">
        <v>6.7000000000000004E-2</v>
      </c>
      <c r="F38" s="1037">
        <v>3.5000000000000003E-2</v>
      </c>
      <c r="G38" s="1037">
        <v>7.8E-2</v>
      </c>
      <c r="H38" s="1638" t="s">
        <v>114</v>
      </c>
      <c r="I38" s="1037">
        <v>0.127</v>
      </c>
      <c r="J38" s="1547" t="s">
        <v>1312</v>
      </c>
      <c r="K38" s="1547" t="s">
        <v>1312</v>
      </c>
    </row>
    <row r="39" spans="1:11">
      <c r="A39" s="50">
        <v>2002</v>
      </c>
      <c r="B39" s="1035">
        <v>9.1999999999999998E-2</v>
      </c>
      <c r="C39" s="1035">
        <v>0.14199999999999999</v>
      </c>
      <c r="D39" s="1035">
        <v>8.9999999999999993E-3</v>
      </c>
      <c r="E39" s="1035">
        <v>3.3000000000000002E-2</v>
      </c>
      <c r="F39" s="1035">
        <v>4.5999999999999999E-2</v>
      </c>
      <c r="G39" s="1637" t="s">
        <v>114</v>
      </c>
      <c r="H39" s="1637" t="s">
        <v>114</v>
      </c>
      <c r="I39" s="1035">
        <v>7.2999999999999995E-2</v>
      </c>
      <c r="J39" s="1549" t="s">
        <v>1312</v>
      </c>
      <c r="K39" s="1549" t="s">
        <v>1312</v>
      </c>
    </row>
    <row r="40" spans="1:11">
      <c r="A40" s="55">
        <v>2003</v>
      </c>
      <c r="B40" s="1037">
        <v>0.105</v>
      </c>
      <c r="C40" s="1037">
        <v>0.14000000000000001</v>
      </c>
      <c r="D40" s="1037">
        <v>3.2000000000000001E-2</v>
      </c>
      <c r="E40" s="1037">
        <v>8.1000000000000003E-2</v>
      </c>
      <c r="F40" s="1037">
        <v>4.2999999999999997E-2</v>
      </c>
      <c r="G40" s="1638" t="s">
        <v>114</v>
      </c>
      <c r="H40" s="1638" t="s">
        <v>114</v>
      </c>
      <c r="I40" s="1037">
        <v>6.2E-2</v>
      </c>
      <c r="J40" s="1547" t="s">
        <v>1312</v>
      </c>
      <c r="K40" s="1547" t="s">
        <v>1312</v>
      </c>
    </row>
    <row r="41" spans="1:11">
      <c r="A41" s="50">
        <v>2004</v>
      </c>
      <c r="B41" s="1035">
        <v>7.0999999999999994E-2</v>
      </c>
      <c r="C41" s="1035">
        <v>0.124</v>
      </c>
      <c r="D41" s="1035">
        <v>1.9E-2</v>
      </c>
      <c r="E41" s="1035">
        <v>4.5999999999999999E-2</v>
      </c>
      <c r="F41" s="1035">
        <v>7.0000000000000007E-2</v>
      </c>
      <c r="G41" s="1035">
        <v>4.9000000000000002E-2</v>
      </c>
      <c r="H41" s="1637" t="s">
        <v>114</v>
      </c>
      <c r="I41" s="1035">
        <v>7.2999999999999995E-2</v>
      </c>
      <c r="J41" s="1035">
        <v>0.107</v>
      </c>
      <c r="K41" s="1035">
        <v>4.3999999999999997E-2</v>
      </c>
    </row>
    <row r="42" spans="1:11">
      <c r="A42" s="55">
        <v>2005</v>
      </c>
      <c r="B42" s="1037">
        <v>7.9000000000000001E-2</v>
      </c>
      <c r="C42" s="1037">
        <v>0.121</v>
      </c>
      <c r="D42" s="1037">
        <v>1.0999999999999999E-2</v>
      </c>
      <c r="E42" s="1037">
        <v>0.06</v>
      </c>
      <c r="F42" s="1037">
        <v>7.8E-2</v>
      </c>
      <c r="G42" s="1547" t="s">
        <v>1312</v>
      </c>
      <c r="H42" s="1638" t="s">
        <v>114</v>
      </c>
      <c r="I42" s="1037">
        <v>5.2999999999999999E-2</v>
      </c>
      <c r="J42" s="1037">
        <v>8.7999999999999995E-2</v>
      </c>
      <c r="K42" s="1037">
        <v>5.7000000000000002E-2</v>
      </c>
    </row>
    <row r="43" spans="1:11">
      <c r="A43" s="50">
        <v>2006</v>
      </c>
      <c r="B43" s="1035">
        <v>7.1999999999999995E-2</v>
      </c>
      <c r="C43" s="1035">
        <v>0.16400000000000001</v>
      </c>
      <c r="D43" s="1035">
        <v>1.2999999999999999E-2</v>
      </c>
      <c r="E43" s="1035">
        <v>4.8000000000000001E-2</v>
      </c>
      <c r="F43" s="1035">
        <v>5.8000000000000003E-2</v>
      </c>
      <c r="G43" s="1035">
        <v>5.6000000000000001E-2</v>
      </c>
      <c r="H43" s="1637" t="s">
        <v>114</v>
      </c>
      <c r="I43" s="1035">
        <v>8.8999999999999996E-2</v>
      </c>
      <c r="J43" s="1035">
        <v>9.2999999999999999E-2</v>
      </c>
      <c r="K43" s="1637" t="s">
        <v>114</v>
      </c>
    </row>
    <row r="44" spans="1:11">
      <c r="A44" s="55">
        <v>2007</v>
      </c>
      <c r="B44" s="1037">
        <v>7.8E-2</v>
      </c>
      <c r="C44" s="1037">
        <v>0.14199999999999999</v>
      </c>
      <c r="D44" s="1037">
        <v>0.02</v>
      </c>
      <c r="E44" s="1037">
        <v>4.9000000000000002E-2</v>
      </c>
      <c r="F44" s="1037">
        <v>6.0999999999999999E-2</v>
      </c>
      <c r="G44" s="1037">
        <v>0.112</v>
      </c>
      <c r="H44" s="1638" t="s">
        <v>114</v>
      </c>
      <c r="I44" s="1037">
        <v>0.04</v>
      </c>
      <c r="J44" s="1037">
        <v>5.1999999999999998E-2</v>
      </c>
      <c r="K44" s="1638" t="s">
        <v>114</v>
      </c>
    </row>
    <row r="45" spans="1:11">
      <c r="A45" s="50">
        <v>2008</v>
      </c>
      <c r="B45" s="1035">
        <v>7.2999999999999995E-2</v>
      </c>
      <c r="C45" s="1035">
        <v>0.14199999999999999</v>
      </c>
      <c r="D45" s="1035">
        <v>2.5999999999999999E-2</v>
      </c>
      <c r="E45" s="1035">
        <v>0.04</v>
      </c>
      <c r="F45" s="1035">
        <v>8.1000000000000003E-2</v>
      </c>
      <c r="G45" s="1637" t="s">
        <v>114</v>
      </c>
      <c r="H45" s="1637" t="s">
        <v>114</v>
      </c>
      <c r="I45" s="1035">
        <v>3.9E-2</v>
      </c>
      <c r="J45" s="1035">
        <v>7.5999999999999998E-2</v>
      </c>
      <c r="K45" s="1637" t="s">
        <v>114</v>
      </c>
    </row>
    <row r="46" spans="1:11">
      <c r="A46" s="55">
        <v>2009</v>
      </c>
      <c r="B46" s="1037">
        <v>5.0999999999999997E-2</v>
      </c>
      <c r="C46" s="1037">
        <v>0.14699999999999999</v>
      </c>
      <c r="D46" s="1037">
        <v>8.8999999999999996E-2</v>
      </c>
      <c r="E46" s="1037">
        <v>5.5E-2</v>
      </c>
      <c r="F46" s="1037">
        <v>0.13</v>
      </c>
      <c r="G46" s="1037">
        <v>1.9E-2</v>
      </c>
      <c r="H46" s="1638" t="s">
        <v>114</v>
      </c>
      <c r="I46" s="1037">
        <v>8.0000000000000002E-3</v>
      </c>
      <c r="J46" s="1037">
        <v>0.151</v>
      </c>
      <c r="K46" s="1638" t="s">
        <v>114</v>
      </c>
    </row>
    <row r="47" spans="1:11">
      <c r="A47" s="50">
        <v>2010</v>
      </c>
      <c r="B47" s="1035">
        <v>6.8000000000000005E-2</v>
      </c>
      <c r="C47" s="1035">
        <v>0.11</v>
      </c>
      <c r="D47" s="1035">
        <v>5.0999999999999997E-2</v>
      </c>
      <c r="E47" s="1035">
        <v>5.2999999999999999E-2</v>
      </c>
      <c r="F47" s="1035">
        <v>6.3E-2</v>
      </c>
      <c r="G47" s="1637" t="s">
        <v>114</v>
      </c>
      <c r="H47" s="1637" t="s">
        <v>114</v>
      </c>
      <c r="I47" s="1035">
        <v>5.5E-2</v>
      </c>
      <c r="J47" s="1035">
        <v>8.5000000000000006E-2</v>
      </c>
      <c r="K47" s="1637" t="s">
        <v>114</v>
      </c>
    </row>
    <row r="48" spans="1:11">
      <c r="A48" s="55">
        <v>2011</v>
      </c>
      <c r="B48" s="1037">
        <v>0.04</v>
      </c>
      <c r="C48" s="1037">
        <v>8.5999999999999993E-2</v>
      </c>
      <c r="D48" s="1037">
        <v>2.9000000000000001E-2</v>
      </c>
      <c r="E48" s="1037">
        <v>2.3E-2</v>
      </c>
      <c r="F48" s="1037">
        <v>2.5000000000000001E-2</v>
      </c>
      <c r="G48" s="1638" t="s">
        <v>114</v>
      </c>
      <c r="H48" s="1638" t="s">
        <v>114</v>
      </c>
      <c r="I48" s="1547" t="s">
        <v>1312</v>
      </c>
      <c r="J48" s="1037">
        <v>5.5E-2</v>
      </c>
      <c r="K48" s="1638" t="s">
        <v>114</v>
      </c>
    </row>
    <row r="49" spans="1:11">
      <c r="A49" s="50">
        <v>2012</v>
      </c>
      <c r="B49" s="1035">
        <v>1.4999999999999999E-2</v>
      </c>
      <c r="C49" s="1035">
        <v>8.2000000000000003E-2</v>
      </c>
      <c r="D49" s="1035">
        <v>1.2999999999999999E-2</v>
      </c>
      <c r="E49" s="1035">
        <v>3.3000000000000002E-2</v>
      </c>
      <c r="F49" s="1035">
        <v>1.7000000000000001E-2</v>
      </c>
      <c r="G49" s="1637" t="s">
        <v>114</v>
      </c>
      <c r="H49" s="1637" t="s">
        <v>114</v>
      </c>
      <c r="I49" s="1035">
        <v>4.8000000000000001E-2</v>
      </c>
      <c r="J49" s="1035">
        <v>3.2000000000000001E-2</v>
      </c>
      <c r="K49" s="1637" t="s">
        <v>114</v>
      </c>
    </row>
    <row r="50" spans="1:11">
      <c r="A50" s="55">
        <v>2013</v>
      </c>
      <c r="B50" s="1037">
        <v>3.3000000000000002E-2</v>
      </c>
      <c r="C50" s="1037">
        <v>9.5000000000000001E-2</v>
      </c>
      <c r="D50" s="1037">
        <v>1.2E-2</v>
      </c>
      <c r="E50" s="1037">
        <v>3.3000000000000002E-2</v>
      </c>
      <c r="F50" s="1037">
        <v>2.5000000000000001E-2</v>
      </c>
      <c r="G50" s="1547" t="s">
        <v>1312</v>
      </c>
      <c r="H50" s="1638" t="s">
        <v>114</v>
      </c>
      <c r="I50" s="1037">
        <v>8.5000000000000006E-2</v>
      </c>
      <c r="J50" s="1037">
        <v>9.6000000000000002E-2</v>
      </c>
      <c r="K50" s="1638" t="s">
        <v>114</v>
      </c>
    </row>
    <row r="51" spans="1:11">
      <c r="A51" s="50">
        <v>2014</v>
      </c>
      <c r="B51" s="1035">
        <v>1.4999999999999999E-2</v>
      </c>
      <c r="C51" s="1035">
        <v>9.6000000000000002E-2</v>
      </c>
      <c r="D51" s="1035">
        <v>4.8000000000000001E-2</v>
      </c>
      <c r="E51" s="1035">
        <v>3.7999999999999999E-2</v>
      </c>
      <c r="F51" s="1035">
        <v>2.5000000000000001E-2</v>
      </c>
      <c r="G51" s="1549" t="s">
        <v>1312</v>
      </c>
      <c r="H51" s="1637" t="s">
        <v>114</v>
      </c>
      <c r="I51" s="1035">
        <v>2.5000000000000001E-2</v>
      </c>
      <c r="J51" s="1035">
        <v>3.3000000000000002E-2</v>
      </c>
      <c r="K51" s="1637" t="s">
        <v>114</v>
      </c>
    </row>
    <row r="52" spans="1:11">
      <c r="A52" s="55">
        <v>2015</v>
      </c>
      <c r="B52" s="1037">
        <v>0.04</v>
      </c>
      <c r="C52" s="1037">
        <v>7.3999999999999996E-2</v>
      </c>
      <c r="D52" s="1037">
        <v>7.4999999999999997E-2</v>
      </c>
      <c r="E52" s="1037">
        <v>4.1000000000000002E-2</v>
      </c>
      <c r="F52" s="1037">
        <v>5.6000000000000001E-2</v>
      </c>
      <c r="G52" s="1547" t="s">
        <v>1312</v>
      </c>
      <c r="H52" s="1638" t="s">
        <v>114</v>
      </c>
      <c r="I52" s="1037">
        <v>4.8000000000000001E-2</v>
      </c>
      <c r="J52" s="1037">
        <v>4.0000000000000001E-3</v>
      </c>
      <c r="K52" s="1638" t="s">
        <v>114</v>
      </c>
    </row>
    <row r="53" spans="1:11">
      <c r="A53" s="392">
        <v>2016</v>
      </c>
      <c r="B53" s="1035">
        <v>4.7E-2</v>
      </c>
      <c r="C53" s="1035">
        <v>0.10299999999999999</v>
      </c>
      <c r="D53" s="1549" t="s">
        <v>1312</v>
      </c>
      <c r="E53" s="1035">
        <v>3.1E-2</v>
      </c>
      <c r="F53" s="1035">
        <v>2.1999999999999999E-2</v>
      </c>
      <c r="G53" s="1637" t="s">
        <v>114</v>
      </c>
      <c r="H53" s="1637" t="s">
        <v>114</v>
      </c>
      <c r="I53" s="1637" t="s">
        <v>114</v>
      </c>
      <c r="J53" s="1549" t="s">
        <v>1312</v>
      </c>
      <c r="K53" s="1637" t="s">
        <v>114</v>
      </c>
    </row>
    <row r="54" spans="1:11">
      <c r="A54" s="1570">
        <v>2017</v>
      </c>
      <c r="B54" s="1547" t="s">
        <v>1312</v>
      </c>
      <c r="C54" s="1547" t="s">
        <v>1312</v>
      </c>
      <c r="D54" s="1547" t="s">
        <v>1312</v>
      </c>
      <c r="E54" s="1547" t="s">
        <v>1312</v>
      </c>
      <c r="F54" s="1547" t="s">
        <v>1312</v>
      </c>
      <c r="G54" s="1547" t="s">
        <v>1312</v>
      </c>
      <c r="H54" s="1547" t="s">
        <v>1312</v>
      </c>
      <c r="I54" s="1547" t="s">
        <v>1312</v>
      </c>
      <c r="J54" s="1547" t="s">
        <v>1312</v>
      </c>
      <c r="K54" s="1547" t="s">
        <v>1312</v>
      </c>
    </row>
    <row r="55" spans="1:11">
      <c r="A55" s="1569">
        <v>2018</v>
      </c>
      <c r="B55" s="1549" t="s">
        <v>1312</v>
      </c>
      <c r="C55" s="1549" t="s">
        <v>1312</v>
      </c>
      <c r="D55" s="1549" t="s">
        <v>1312</v>
      </c>
      <c r="E55" s="1549" t="s">
        <v>1312</v>
      </c>
      <c r="F55" s="1549" t="s">
        <v>1312</v>
      </c>
      <c r="G55" s="1549" t="s">
        <v>1312</v>
      </c>
      <c r="H55" s="1549" t="s">
        <v>1312</v>
      </c>
      <c r="I55" s="1549" t="s">
        <v>1312</v>
      </c>
      <c r="J55" s="1549" t="s">
        <v>1312</v>
      </c>
      <c r="K55" s="1549" t="s">
        <v>1312</v>
      </c>
    </row>
    <row r="56" spans="1:11">
      <c r="A56" s="1570">
        <v>2019</v>
      </c>
      <c r="B56" s="1037">
        <v>3.4000000000000002E-2</v>
      </c>
      <c r="C56" s="1037">
        <v>9.9000000000000005E-2</v>
      </c>
      <c r="D56" s="1638" t="s">
        <v>114</v>
      </c>
      <c r="E56" s="1037">
        <v>8.4000000000000005E-2</v>
      </c>
      <c r="F56" s="1037">
        <v>8.9999999999999993E-3</v>
      </c>
      <c r="G56" s="1638" t="s">
        <v>114</v>
      </c>
      <c r="H56" s="1639" t="s">
        <v>1312</v>
      </c>
      <c r="I56" s="1638" t="s">
        <v>114</v>
      </c>
      <c r="J56" s="1638" t="s">
        <v>114</v>
      </c>
      <c r="K56" s="1638" t="s">
        <v>114</v>
      </c>
    </row>
    <row r="57" spans="1:11">
      <c r="A57" s="1060">
        <v>2020</v>
      </c>
      <c r="B57" s="1035">
        <v>1.7999999999999999E-2</v>
      </c>
      <c r="C57" s="1035">
        <v>8.1000000000000003E-2</v>
      </c>
      <c r="D57" s="1035">
        <v>6.0000000000000001E-3</v>
      </c>
      <c r="E57" s="1035">
        <v>2.1999999999999999E-2</v>
      </c>
      <c r="F57" s="1035">
        <v>6.0000000000000001E-3</v>
      </c>
      <c r="G57" s="1549" t="s">
        <v>1312</v>
      </c>
      <c r="H57" s="1640" t="s">
        <v>1312</v>
      </c>
      <c r="I57" s="1035">
        <v>1.9E-2</v>
      </c>
      <c r="J57" s="1035" t="s">
        <v>723</v>
      </c>
      <c r="K57" s="1637" t="s">
        <v>114</v>
      </c>
    </row>
    <row r="58" spans="1:11">
      <c r="A58" s="369">
        <v>2021</v>
      </c>
      <c r="B58" s="1517">
        <v>0.03</v>
      </c>
      <c r="C58" s="1517">
        <v>8.4000000000000005E-2</v>
      </c>
      <c r="D58" s="1517">
        <v>0.01</v>
      </c>
      <c r="E58" s="1517">
        <v>7.0000000000000001E-3</v>
      </c>
      <c r="F58" s="1517">
        <v>3.0000000000000001E-3</v>
      </c>
      <c r="G58" s="1638" t="s">
        <v>114</v>
      </c>
      <c r="H58" s="1638" t="s">
        <v>114</v>
      </c>
      <c r="I58" s="1517">
        <v>0.01</v>
      </c>
      <c r="J58" s="1517">
        <v>5.1999999999999998E-2</v>
      </c>
      <c r="K58" s="1638" t="s">
        <v>114</v>
      </c>
    </row>
    <row r="59" spans="1:11" ht="40.5" customHeight="1">
      <c r="A59" s="2719" t="s">
        <v>1313</v>
      </c>
      <c r="B59" s="2720"/>
      <c r="C59" s="2720"/>
      <c r="D59" s="2720"/>
      <c r="E59" s="2720"/>
      <c r="F59" s="2720"/>
      <c r="G59" s="2720"/>
      <c r="H59" s="2720"/>
      <c r="I59" s="2720"/>
      <c r="J59" s="2720"/>
      <c r="K59" s="2721"/>
    </row>
    <row r="61" spans="1:11">
      <c r="A61" s="2779" t="s">
        <v>1340</v>
      </c>
      <c r="B61" s="2780"/>
      <c r="C61" s="2780"/>
      <c r="D61" s="2780"/>
      <c r="E61" s="2780"/>
      <c r="F61" s="2780"/>
      <c r="G61" s="2780"/>
      <c r="H61" s="2780"/>
      <c r="I61" s="2780"/>
      <c r="J61" s="2780"/>
      <c r="K61" s="2780"/>
    </row>
  </sheetData>
  <mergeCells count="12">
    <mergeCell ref="A61:K61"/>
    <mergeCell ref="A1:I1"/>
    <mergeCell ref="A3:I3"/>
    <mergeCell ref="A5:A7"/>
    <mergeCell ref="B5:I5"/>
    <mergeCell ref="B6:E6"/>
    <mergeCell ref="F6:I6"/>
    <mergeCell ref="A30:I30"/>
    <mergeCell ref="A32:I32"/>
    <mergeCell ref="A35:A36"/>
    <mergeCell ref="B35:K35"/>
    <mergeCell ref="A59:K5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73AD-C2DB-4ED1-BF29-CAB0EDE3724B}">
  <dimension ref="A1:K61"/>
  <sheetViews>
    <sheetView workbookViewId="0">
      <selection activeCell="A3" sqref="A3:I3"/>
    </sheetView>
  </sheetViews>
  <sheetFormatPr defaultColWidth="9" defaultRowHeight="13"/>
  <cols>
    <col min="1" max="1" width="9.58203125" style="619" customWidth="1"/>
    <col min="2" max="11" width="11.08203125" style="533" customWidth="1"/>
    <col min="12" max="16384" width="9" style="533"/>
  </cols>
  <sheetData>
    <row r="1" spans="1:11" ht="25">
      <c r="A1" s="2453" t="s">
        <v>1417</v>
      </c>
      <c r="B1" s="2453"/>
      <c r="C1" s="2453"/>
      <c r="D1" s="2453"/>
      <c r="E1" s="2453"/>
      <c r="F1" s="2453"/>
      <c r="G1" s="2453"/>
      <c r="H1" s="2453"/>
      <c r="I1" s="2453"/>
      <c r="J1" s="1059"/>
    </row>
    <row r="2" spans="1:11" ht="13.5" thickBot="1">
      <c r="A2" s="22"/>
      <c r="B2" s="22"/>
      <c r="C2" s="22"/>
      <c r="D2" s="22"/>
      <c r="E2" s="22"/>
      <c r="F2" s="22"/>
      <c r="G2" s="22"/>
      <c r="H2" s="22"/>
      <c r="I2" s="22"/>
    </row>
    <row r="3" spans="1:11" ht="24" customHeight="1" thickTop="1" thickBot="1">
      <c r="A3" s="2730" t="s">
        <v>1418</v>
      </c>
      <c r="B3" s="2784"/>
      <c r="C3" s="2784"/>
      <c r="D3" s="2784"/>
      <c r="E3" s="2784"/>
      <c r="F3" s="2784"/>
      <c r="G3" s="2784"/>
      <c r="H3" s="2784"/>
      <c r="I3" s="2785"/>
    </row>
    <row r="4" spans="1:11" ht="13.5" thickTop="1"/>
    <row r="5" spans="1:11" ht="18" customHeight="1">
      <c r="A5" s="2638" t="s">
        <v>338</v>
      </c>
      <c r="B5" s="2695" t="s">
        <v>1419</v>
      </c>
      <c r="C5" s="2696"/>
      <c r="D5" s="2696"/>
      <c r="E5" s="2696"/>
      <c r="F5" s="2696"/>
      <c r="G5" s="2696"/>
      <c r="H5" s="2696"/>
      <c r="I5" s="2696"/>
      <c r="J5" s="29"/>
      <c r="K5" s="45"/>
    </row>
    <row r="6" spans="1:11" ht="18" customHeight="1">
      <c r="A6" s="2638"/>
      <c r="B6" s="2640" t="s">
        <v>173</v>
      </c>
      <c r="C6" s="2641"/>
      <c r="D6" s="2641"/>
      <c r="E6" s="2642"/>
      <c r="F6" s="2640" t="s">
        <v>85</v>
      </c>
      <c r="G6" s="2641"/>
      <c r="H6" s="2641"/>
      <c r="I6" s="2643"/>
      <c r="J6" s="29"/>
      <c r="K6" s="29"/>
    </row>
    <row r="7" spans="1:11" s="270" customFormat="1" ht="27.5">
      <c r="A7" s="2639"/>
      <c r="B7" s="1031" t="s">
        <v>112</v>
      </c>
      <c r="C7" s="1032" t="s">
        <v>86</v>
      </c>
      <c r="D7" s="1032" t="s">
        <v>662</v>
      </c>
      <c r="E7" s="1033" t="s">
        <v>663</v>
      </c>
      <c r="F7" s="1031" t="s">
        <v>112</v>
      </c>
      <c r="G7" s="1032" t="s">
        <v>86</v>
      </c>
      <c r="H7" s="1032" t="s">
        <v>662</v>
      </c>
      <c r="I7" s="1034" t="s">
        <v>663</v>
      </c>
      <c r="J7" s="49"/>
      <c r="K7" s="49"/>
    </row>
    <row r="8" spans="1:11">
      <c r="A8" s="50">
        <v>2000</v>
      </c>
      <c r="B8" s="1043">
        <v>2300</v>
      </c>
      <c r="C8" s="1035">
        <v>0.13700000000000001</v>
      </c>
      <c r="D8" s="1035">
        <v>0.122</v>
      </c>
      <c r="E8" s="341">
        <v>0.153</v>
      </c>
      <c r="F8" s="366">
        <v>900</v>
      </c>
      <c r="G8" s="1035">
        <v>0.19900000000000001</v>
      </c>
      <c r="H8" s="1035">
        <v>0.17699999999999999</v>
      </c>
      <c r="I8" s="1035">
        <v>0.224</v>
      </c>
    </row>
    <row r="9" spans="1:11">
      <c r="A9" s="55">
        <v>2001</v>
      </c>
      <c r="B9" s="1045">
        <v>2500</v>
      </c>
      <c r="C9" s="1037">
        <v>0.15</v>
      </c>
      <c r="D9" s="1037">
        <v>0.13400000000000001</v>
      </c>
      <c r="E9" s="343">
        <v>0.16600000000000001</v>
      </c>
      <c r="F9" s="374">
        <v>1100</v>
      </c>
      <c r="G9" s="1037">
        <v>0.23899999999999999</v>
      </c>
      <c r="H9" s="1037">
        <v>0.216</v>
      </c>
      <c r="I9" s="1037">
        <v>0.26500000000000001</v>
      </c>
    </row>
    <row r="10" spans="1:11">
      <c r="A10" s="50">
        <v>2002</v>
      </c>
      <c r="B10" s="1043">
        <v>2200</v>
      </c>
      <c r="C10" s="1035">
        <v>0.13</v>
      </c>
      <c r="D10" s="1035">
        <v>0.113</v>
      </c>
      <c r="E10" s="341">
        <v>0.14899999999999999</v>
      </c>
      <c r="F10" s="366">
        <v>1000</v>
      </c>
      <c r="G10" s="1035">
        <v>0.22</v>
      </c>
      <c r="H10" s="1035">
        <v>0.19400000000000001</v>
      </c>
      <c r="I10" s="1035">
        <v>0.25</v>
      </c>
    </row>
    <row r="11" spans="1:11">
      <c r="A11" s="55">
        <v>2003</v>
      </c>
      <c r="B11" s="1045">
        <v>2600</v>
      </c>
      <c r="C11" s="1037">
        <v>0.14799999999999999</v>
      </c>
      <c r="D11" s="1037">
        <v>0.13</v>
      </c>
      <c r="E11" s="343">
        <v>0.16900000000000001</v>
      </c>
      <c r="F11" s="374">
        <v>1100</v>
      </c>
      <c r="G11" s="1037">
        <v>0.23</v>
      </c>
      <c r="H11" s="1037">
        <v>0.20300000000000001</v>
      </c>
      <c r="I11" s="1037">
        <v>0.26</v>
      </c>
    </row>
    <row r="12" spans="1:11">
      <c r="A12" s="50">
        <v>2004</v>
      </c>
      <c r="B12" s="1043">
        <v>2300</v>
      </c>
      <c r="C12" s="1035">
        <v>0.13100000000000001</v>
      </c>
      <c r="D12" s="1035">
        <v>0.11600000000000001</v>
      </c>
      <c r="E12" s="341">
        <v>0.14799999999999999</v>
      </c>
      <c r="F12" s="366">
        <v>900</v>
      </c>
      <c r="G12" s="1035">
        <v>0.19400000000000001</v>
      </c>
      <c r="H12" s="1035">
        <v>0.159</v>
      </c>
      <c r="I12" s="1035">
        <v>0.23499999999999999</v>
      </c>
    </row>
    <row r="13" spans="1:11">
      <c r="A13" s="55">
        <v>2005</v>
      </c>
      <c r="B13" s="1045">
        <v>2400</v>
      </c>
      <c r="C13" s="1037">
        <v>0.14099999999999999</v>
      </c>
      <c r="D13" s="1037">
        <v>0.124</v>
      </c>
      <c r="E13" s="343">
        <v>0.159</v>
      </c>
      <c r="F13" s="374">
        <v>1100</v>
      </c>
      <c r="G13" s="1037">
        <v>0.223</v>
      </c>
      <c r="H13" s="1037">
        <v>0.183</v>
      </c>
      <c r="I13" s="1037">
        <v>0.26800000000000002</v>
      </c>
    </row>
    <row r="14" spans="1:11">
      <c r="A14" s="50">
        <v>2006</v>
      </c>
      <c r="B14" s="1043">
        <v>2600</v>
      </c>
      <c r="C14" s="1035">
        <v>0.14299999999999999</v>
      </c>
      <c r="D14" s="1035">
        <v>0.126</v>
      </c>
      <c r="E14" s="341">
        <v>0.16300000000000001</v>
      </c>
      <c r="F14" s="366">
        <v>1100</v>
      </c>
      <c r="G14" s="1035">
        <v>0.23</v>
      </c>
      <c r="H14" s="1035">
        <v>0.189</v>
      </c>
      <c r="I14" s="1035">
        <v>0.27800000000000002</v>
      </c>
    </row>
    <row r="15" spans="1:11">
      <c r="A15" s="55">
        <v>2007</v>
      </c>
      <c r="B15" s="1045">
        <v>2500</v>
      </c>
      <c r="C15" s="1037">
        <v>0.13300000000000001</v>
      </c>
      <c r="D15" s="1037">
        <v>0.11600000000000001</v>
      </c>
      <c r="E15" s="343">
        <v>0.151</v>
      </c>
      <c r="F15" s="374">
        <v>1100</v>
      </c>
      <c r="G15" s="1037">
        <v>0.21</v>
      </c>
      <c r="H15" s="1037">
        <v>0.17100000000000001</v>
      </c>
      <c r="I15" s="1037">
        <v>0.255</v>
      </c>
    </row>
    <row r="16" spans="1:11">
      <c r="A16" s="50">
        <v>2008</v>
      </c>
      <c r="B16" s="1043">
        <v>2300</v>
      </c>
      <c r="C16" s="1035">
        <v>0.124</v>
      </c>
      <c r="D16" s="1035">
        <v>0.108</v>
      </c>
      <c r="E16" s="341">
        <v>0.14199999999999999</v>
      </c>
      <c r="F16" s="366">
        <v>1100</v>
      </c>
      <c r="G16" s="1035">
        <v>0.21299999999999999</v>
      </c>
      <c r="H16" s="1035">
        <v>0.17399999999999999</v>
      </c>
      <c r="I16" s="1035">
        <v>0.25700000000000001</v>
      </c>
    </row>
    <row r="17" spans="1:9">
      <c r="A17" s="55">
        <v>2009</v>
      </c>
      <c r="B17" s="1045">
        <v>2400</v>
      </c>
      <c r="C17" s="1037">
        <v>0.13400000000000001</v>
      </c>
      <c r="D17" s="1037">
        <v>0.113</v>
      </c>
      <c r="E17" s="343">
        <v>0.158</v>
      </c>
      <c r="F17" s="374">
        <v>1300</v>
      </c>
      <c r="G17" s="1037">
        <v>0.22</v>
      </c>
      <c r="H17" s="1037">
        <v>0.17699999999999999</v>
      </c>
      <c r="I17" s="1037">
        <v>0.27100000000000002</v>
      </c>
    </row>
    <row r="18" spans="1:9">
      <c r="A18" s="50">
        <v>2010</v>
      </c>
      <c r="B18" s="1043">
        <v>2300</v>
      </c>
      <c r="C18" s="1035">
        <v>0.127</v>
      </c>
      <c r="D18" s="1035">
        <v>0.107</v>
      </c>
      <c r="E18" s="341">
        <v>0.151</v>
      </c>
      <c r="F18" s="366">
        <v>1000</v>
      </c>
      <c r="G18" s="1035">
        <v>0.17699999999999999</v>
      </c>
      <c r="H18" s="1035">
        <v>0.13900000000000001</v>
      </c>
      <c r="I18" s="1035">
        <v>0.223</v>
      </c>
    </row>
    <row r="19" spans="1:9">
      <c r="A19" s="55">
        <v>2011</v>
      </c>
      <c r="B19" s="1045">
        <v>1700</v>
      </c>
      <c r="C19" s="1037">
        <v>9.0999999999999998E-2</v>
      </c>
      <c r="D19" s="1037">
        <v>7.4999999999999997E-2</v>
      </c>
      <c r="E19" s="343">
        <v>0.111</v>
      </c>
      <c r="F19" s="374">
        <v>700</v>
      </c>
      <c r="G19" s="1037">
        <v>0.13300000000000001</v>
      </c>
      <c r="H19" s="1037">
        <v>0.1</v>
      </c>
      <c r="I19" s="1037">
        <v>0.17399999999999999</v>
      </c>
    </row>
    <row r="20" spans="1:9">
      <c r="A20" s="50">
        <v>2012</v>
      </c>
      <c r="B20" s="1043">
        <v>1400</v>
      </c>
      <c r="C20" s="1035">
        <v>0.08</v>
      </c>
      <c r="D20" s="1035">
        <v>6.4000000000000001E-2</v>
      </c>
      <c r="E20" s="341">
        <v>0.1</v>
      </c>
      <c r="F20" s="366">
        <v>800</v>
      </c>
      <c r="G20" s="1035">
        <v>0.153</v>
      </c>
      <c r="H20" s="1035">
        <v>0.113</v>
      </c>
      <c r="I20" s="1035">
        <v>0.20499999999999999</v>
      </c>
    </row>
    <row r="21" spans="1:9">
      <c r="A21" s="55">
        <v>2013</v>
      </c>
      <c r="B21" s="1045">
        <v>1700</v>
      </c>
      <c r="C21" s="1037">
        <v>9.1999999999999998E-2</v>
      </c>
      <c r="D21" s="1037">
        <v>7.2999999999999995E-2</v>
      </c>
      <c r="E21" s="343">
        <v>0.114</v>
      </c>
      <c r="F21" s="374">
        <v>700</v>
      </c>
      <c r="G21" s="1037">
        <v>0.126</v>
      </c>
      <c r="H21" s="1037">
        <v>9.0999999999999998E-2</v>
      </c>
      <c r="I21" s="1037">
        <v>0.17199999999999999</v>
      </c>
    </row>
    <row r="22" spans="1:9">
      <c r="A22" s="50">
        <v>2014</v>
      </c>
      <c r="B22" s="1043">
        <v>1300</v>
      </c>
      <c r="C22" s="1035">
        <v>7.4999999999999997E-2</v>
      </c>
      <c r="D22" s="1035">
        <v>5.7000000000000002E-2</v>
      </c>
      <c r="E22" s="341">
        <v>9.7000000000000003E-2</v>
      </c>
      <c r="F22" s="366">
        <v>800</v>
      </c>
      <c r="G22" s="1035">
        <v>0.16500000000000001</v>
      </c>
      <c r="H22" s="1035">
        <v>0.11700000000000001</v>
      </c>
      <c r="I22" s="1035">
        <v>0.22700000000000001</v>
      </c>
    </row>
    <row r="23" spans="1:9">
      <c r="A23" s="55">
        <v>2015</v>
      </c>
      <c r="B23" s="1045">
        <v>1100</v>
      </c>
      <c r="C23" s="1037">
        <v>6.3E-2</v>
      </c>
      <c r="D23" s="1037">
        <v>4.8000000000000001E-2</v>
      </c>
      <c r="E23" s="343">
        <v>8.3000000000000004E-2</v>
      </c>
      <c r="F23" s="374">
        <v>500</v>
      </c>
      <c r="G23" s="1037">
        <v>0.11799999999999999</v>
      </c>
      <c r="H23" s="1037">
        <v>8.2000000000000003E-2</v>
      </c>
      <c r="I23" s="1037">
        <v>0.16700000000000001</v>
      </c>
    </row>
    <row r="24" spans="1:9">
      <c r="A24" s="392">
        <v>2016</v>
      </c>
      <c r="B24" s="1043">
        <v>1400</v>
      </c>
      <c r="C24" s="1035">
        <v>7.8E-2</v>
      </c>
      <c r="D24" s="1035">
        <v>5.7000000000000002E-2</v>
      </c>
      <c r="E24" s="341">
        <v>0.105</v>
      </c>
      <c r="F24" s="366">
        <v>600</v>
      </c>
      <c r="G24" s="1035">
        <v>0.11799999999999999</v>
      </c>
      <c r="H24" s="1035">
        <v>7.5999999999999998E-2</v>
      </c>
      <c r="I24" s="1035">
        <v>0.18</v>
      </c>
    </row>
    <row r="25" spans="1:9">
      <c r="A25" s="1570">
        <v>2017</v>
      </c>
      <c r="B25" s="1547" t="s">
        <v>1312</v>
      </c>
      <c r="C25" s="1547" t="s">
        <v>1312</v>
      </c>
      <c r="D25" s="1547" t="s">
        <v>1312</v>
      </c>
      <c r="E25" s="1579" t="s">
        <v>1312</v>
      </c>
      <c r="F25" s="1547" t="s">
        <v>1312</v>
      </c>
      <c r="G25" s="1547" t="s">
        <v>1312</v>
      </c>
      <c r="H25" s="1547" t="s">
        <v>1312</v>
      </c>
      <c r="I25" s="1547" t="s">
        <v>1312</v>
      </c>
    </row>
    <row r="26" spans="1:9">
      <c r="A26" s="1569">
        <v>2018</v>
      </c>
      <c r="B26" s="1549" t="s">
        <v>1312</v>
      </c>
      <c r="C26" s="1549" t="s">
        <v>1312</v>
      </c>
      <c r="D26" s="1549" t="s">
        <v>1312</v>
      </c>
      <c r="E26" s="1578" t="s">
        <v>1312</v>
      </c>
      <c r="F26" s="1549" t="s">
        <v>1312</v>
      </c>
      <c r="G26" s="1549" t="s">
        <v>1312</v>
      </c>
      <c r="H26" s="1549" t="s">
        <v>1312</v>
      </c>
      <c r="I26" s="1549" t="s">
        <v>1312</v>
      </c>
    </row>
    <row r="27" spans="1:9">
      <c r="A27" s="1570">
        <v>2019</v>
      </c>
      <c r="B27" s="56">
        <v>1200</v>
      </c>
      <c r="C27" s="1517">
        <v>7.0999999999999994E-2</v>
      </c>
      <c r="D27" s="1517">
        <v>4.2999999999999997E-2</v>
      </c>
      <c r="E27" s="1551">
        <v>0.115</v>
      </c>
      <c r="F27" s="74">
        <v>600</v>
      </c>
      <c r="G27" s="1517">
        <v>0.11600000000000001</v>
      </c>
      <c r="H27" s="1517">
        <v>5.8000000000000003E-2</v>
      </c>
      <c r="I27" s="1517">
        <v>0.218</v>
      </c>
    </row>
    <row r="28" spans="1:9">
      <c r="A28" s="1060">
        <v>2020</v>
      </c>
      <c r="B28" s="51">
        <v>600</v>
      </c>
      <c r="C28" s="1515">
        <v>4.1000000000000002E-2</v>
      </c>
      <c r="D28" s="1515">
        <v>2.9000000000000001E-2</v>
      </c>
      <c r="E28" s="1516">
        <v>5.7000000000000002E-2</v>
      </c>
      <c r="F28" s="458">
        <v>300</v>
      </c>
      <c r="G28" s="1515">
        <v>9.1999999999999998E-2</v>
      </c>
      <c r="H28" s="1515">
        <v>5.8000000000000003E-2</v>
      </c>
      <c r="I28" s="1515">
        <v>0.14299999999999999</v>
      </c>
    </row>
    <row r="29" spans="1:9">
      <c r="A29" s="369">
        <v>2021</v>
      </c>
      <c r="B29" s="56">
        <v>600</v>
      </c>
      <c r="C29" s="1517">
        <v>3.7999999999999999E-2</v>
      </c>
      <c r="D29" s="1517">
        <v>2.5999999999999999E-2</v>
      </c>
      <c r="E29" s="1518">
        <v>5.2999999999999999E-2</v>
      </c>
      <c r="F29" s="74">
        <v>300</v>
      </c>
      <c r="G29" s="1517">
        <v>8.8999999999999996E-2</v>
      </c>
      <c r="H29" s="1517">
        <v>5.8000000000000003E-2</v>
      </c>
      <c r="I29" s="1517">
        <v>0.13200000000000001</v>
      </c>
    </row>
    <row r="30" spans="1:9">
      <c r="A30" s="2680" t="s">
        <v>1315</v>
      </c>
      <c r="B30" s="2681"/>
      <c r="C30" s="2681"/>
      <c r="D30" s="2681"/>
      <c r="E30" s="2681"/>
      <c r="F30" s="2681"/>
      <c r="G30" s="2681"/>
      <c r="H30" s="2681"/>
      <c r="I30" s="2682"/>
    </row>
    <row r="32" spans="1:9">
      <c r="A32" s="2515" t="s">
        <v>1390</v>
      </c>
      <c r="B32" s="2765"/>
      <c r="C32" s="2765"/>
      <c r="D32" s="2765"/>
      <c r="E32" s="2765"/>
      <c r="F32" s="2765"/>
      <c r="G32" s="2765"/>
      <c r="H32" s="2765"/>
      <c r="I32" s="2765"/>
    </row>
    <row r="35" spans="1:11" ht="18" customHeight="1">
      <c r="A35" s="2786" t="s">
        <v>338</v>
      </c>
      <c r="B35" s="2788" t="s">
        <v>1419</v>
      </c>
      <c r="C35" s="2788"/>
      <c r="D35" s="2788"/>
      <c r="E35" s="2788"/>
      <c r="F35" s="2788"/>
      <c r="G35" s="2788"/>
      <c r="H35" s="2788"/>
      <c r="I35" s="2788"/>
      <c r="J35" s="2788"/>
      <c r="K35" s="2789"/>
    </row>
    <row r="36" spans="1:11" ht="50.5" customHeight="1">
      <c r="A36" s="2787"/>
      <c r="B36" s="1641" t="s">
        <v>89</v>
      </c>
      <c r="C36" s="1565" t="s">
        <v>85</v>
      </c>
      <c r="D36" s="1642" t="s">
        <v>90</v>
      </c>
      <c r="E36" s="1643" t="s">
        <v>91</v>
      </c>
      <c r="F36" s="1643" t="s">
        <v>92</v>
      </c>
      <c r="G36" s="1565" t="s">
        <v>93</v>
      </c>
      <c r="H36" s="1642" t="s">
        <v>94</v>
      </c>
      <c r="I36" s="1643" t="s">
        <v>95</v>
      </c>
      <c r="J36" s="1643" t="s">
        <v>96</v>
      </c>
      <c r="K36" s="1566" t="s">
        <v>97</v>
      </c>
    </row>
    <row r="37" spans="1:11">
      <c r="A37" s="50">
        <v>2000</v>
      </c>
      <c r="B37" s="1035">
        <v>0.13800000000000001</v>
      </c>
      <c r="C37" s="1035">
        <v>0.19900000000000001</v>
      </c>
      <c r="D37" s="1035">
        <v>1.9E-2</v>
      </c>
      <c r="E37" s="1035">
        <v>0.115</v>
      </c>
      <c r="F37" s="1035">
        <v>7.8E-2</v>
      </c>
      <c r="G37" s="1035">
        <v>0.10199999999999999</v>
      </c>
      <c r="H37" s="1637" t="s">
        <v>114</v>
      </c>
      <c r="I37" s="1035">
        <v>0.13200000000000001</v>
      </c>
      <c r="J37" s="1549" t="s">
        <v>1312</v>
      </c>
      <c r="K37" s="1549" t="s">
        <v>1312</v>
      </c>
    </row>
    <row r="38" spans="1:11">
      <c r="A38" s="55">
        <v>2001</v>
      </c>
      <c r="B38" s="1037">
        <v>0.11799999999999999</v>
      </c>
      <c r="C38" s="1037">
        <v>0.23899999999999999</v>
      </c>
      <c r="D38" s="1037">
        <v>5.5E-2</v>
      </c>
      <c r="E38" s="1037">
        <v>0.114</v>
      </c>
      <c r="F38" s="1037">
        <v>7.4999999999999997E-2</v>
      </c>
      <c r="G38" s="1037">
        <v>0.14899999999999999</v>
      </c>
      <c r="H38" s="1638" t="s">
        <v>114</v>
      </c>
      <c r="I38" s="1037">
        <v>0.186</v>
      </c>
      <c r="J38" s="1547" t="s">
        <v>1312</v>
      </c>
      <c r="K38" s="1547" t="s">
        <v>1312</v>
      </c>
    </row>
    <row r="39" spans="1:11">
      <c r="A39" s="50">
        <v>2002</v>
      </c>
      <c r="B39" s="1035">
        <v>0.129</v>
      </c>
      <c r="C39" s="1035">
        <v>0.22</v>
      </c>
      <c r="D39" s="1035">
        <v>3.2000000000000001E-2</v>
      </c>
      <c r="E39" s="1035">
        <v>4.9000000000000002E-2</v>
      </c>
      <c r="F39" s="1035">
        <v>7.3999999999999996E-2</v>
      </c>
      <c r="G39" s="1637" t="s">
        <v>114</v>
      </c>
      <c r="H39" s="1637" t="s">
        <v>114</v>
      </c>
      <c r="I39" s="1035">
        <v>0.16900000000000001</v>
      </c>
      <c r="J39" s="1549" t="s">
        <v>1312</v>
      </c>
      <c r="K39" s="1549" t="s">
        <v>1312</v>
      </c>
    </row>
    <row r="40" spans="1:11">
      <c r="A40" s="55">
        <v>2003</v>
      </c>
      <c r="B40" s="1037">
        <v>0.14000000000000001</v>
      </c>
      <c r="C40" s="1037">
        <v>0.23</v>
      </c>
      <c r="D40" s="1037">
        <v>3.2000000000000001E-2</v>
      </c>
      <c r="E40" s="1037">
        <v>0.114</v>
      </c>
      <c r="F40" s="1037">
        <v>0.122</v>
      </c>
      <c r="G40" s="1638" t="s">
        <v>114</v>
      </c>
      <c r="H40" s="1638" t="s">
        <v>114</v>
      </c>
      <c r="I40" s="1037">
        <v>0.105</v>
      </c>
      <c r="J40" s="1547" t="s">
        <v>1312</v>
      </c>
      <c r="K40" s="1547" t="s">
        <v>1312</v>
      </c>
    </row>
    <row r="41" spans="1:11">
      <c r="A41" s="50">
        <v>2004</v>
      </c>
      <c r="B41" s="1035">
        <v>0.13</v>
      </c>
      <c r="C41" s="1035">
        <v>0.19400000000000001</v>
      </c>
      <c r="D41" s="1035">
        <v>4.3999999999999997E-2</v>
      </c>
      <c r="E41" s="1035">
        <v>9.0999999999999998E-2</v>
      </c>
      <c r="F41" s="1035">
        <v>7.3999999999999996E-2</v>
      </c>
      <c r="G41" s="1035">
        <v>7.2999999999999995E-2</v>
      </c>
      <c r="H41" s="1637" t="s">
        <v>114</v>
      </c>
      <c r="I41" s="1035">
        <v>0.10100000000000001</v>
      </c>
      <c r="J41" s="1035">
        <v>0.17799999999999999</v>
      </c>
      <c r="K41" s="1035">
        <v>8.7999999999999995E-2</v>
      </c>
    </row>
    <row r="42" spans="1:11">
      <c r="A42" s="55">
        <v>2005</v>
      </c>
      <c r="B42" s="1037">
        <v>0.13600000000000001</v>
      </c>
      <c r="C42" s="1037">
        <v>0.223</v>
      </c>
      <c r="D42" s="1037">
        <v>1.7000000000000001E-2</v>
      </c>
      <c r="E42" s="1037">
        <v>0.109</v>
      </c>
      <c r="F42" s="1037">
        <v>0.104</v>
      </c>
      <c r="G42" s="1037">
        <v>3.1E-2</v>
      </c>
      <c r="H42" s="1638" t="s">
        <v>114</v>
      </c>
      <c r="I42" s="1037">
        <v>0.106</v>
      </c>
      <c r="J42" s="1037">
        <v>0.128</v>
      </c>
      <c r="K42" s="1037">
        <v>5.7000000000000002E-2</v>
      </c>
    </row>
    <row r="43" spans="1:11">
      <c r="A43" s="50">
        <v>2006</v>
      </c>
      <c r="B43" s="1035">
        <v>0.13</v>
      </c>
      <c r="C43" s="1035">
        <v>0.23</v>
      </c>
      <c r="D43" s="1035">
        <v>0.02</v>
      </c>
      <c r="E43" s="1035">
        <v>7.6999999999999999E-2</v>
      </c>
      <c r="F43" s="1035">
        <v>9.4E-2</v>
      </c>
      <c r="G43" s="1035">
        <v>0.156</v>
      </c>
      <c r="H43" s="1637" t="s">
        <v>114</v>
      </c>
      <c r="I43" s="1035">
        <v>0.115</v>
      </c>
      <c r="J43" s="1035">
        <v>0.156</v>
      </c>
      <c r="K43" s="1637" t="s">
        <v>114</v>
      </c>
    </row>
    <row r="44" spans="1:11">
      <c r="A44" s="55">
        <v>2007</v>
      </c>
      <c r="B44" s="1037">
        <v>0.14199999999999999</v>
      </c>
      <c r="C44" s="1037">
        <v>0.21</v>
      </c>
      <c r="D44" s="1037">
        <v>3.3000000000000002E-2</v>
      </c>
      <c r="E44" s="1037">
        <v>0.08</v>
      </c>
      <c r="F44" s="1037">
        <v>8.8999999999999996E-2</v>
      </c>
      <c r="G44" s="1037">
        <v>0.16700000000000001</v>
      </c>
      <c r="H44" s="1638" t="s">
        <v>114</v>
      </c>
      <c r="I44" s="1037">
        <v>8.6999999999999994E-2</v>
      </c>
      <c r="J44" s="1037">
        <v>8.6999999999999994E-2</v>
      </c>
      <c r="K44" s="1638" t="s">
        <v>114</v>
      </c>
    </row>
    <row r="45" spans="1:11">
      <c r="A45" s="50">
        <v>2008</v>
      </c>
      <c r="B45" s="1035">
        <v>0.11</v>
      </c>
      <c r="C45" s="1035">
        <v>0.21299999999999999</v>
      </c>
      <c r="D45" s="1035">
        <v>3.5000000000000003E-2</v>
      </c>
      <c r="E45" s="1035">
        <v>6.7000000000000004E-2</v>
      </c>
      <c r="F45" s="1035">
        <v>0.109</v>
      </c>
      <c r="G45" s="1637" t="s">
        <v>114</v>
      </c>
      <c r="H45" s="1637" t="s">
        <v>114</v>
      </c>
      <c r="I45" s="1035">
        <v>3.9E-2</v>
      </c>
      <c r="J45" s="1035">
        <v>0.105</v>
      </c>
      <c r="K45" s="1637" t="s">
        <v>114</v>
      </c>
    </row>
    <row r="46" spans="1:11">
      <c r="A46" s="55">
        <v>2009</v>
      </c>
      <c r="B46" s="1037">
        <v>7.9000000000000001E-2</v>
      </c>
      <c r="C46" s="1037">
        <v>0.22</v>
      </c>
      <c r="D46" s="1037">
        <v>4.1000000000000002E-2</v>
      </c>
      <c r="E46" s="1037">
        <v>6.8000000000000005E-2</v>
      </c>
      <c r="F46" s="1037">
        <v>0.16200000000000001</v>
      </c>
      <c r="G46" s="1037">
        <v>0.11</v>
      </c>
      <c r="H46" s="1638" t="s">
        <v>114</v>
      </c>
      <c r="I46" s="1037">
        <v>5.8999999999999997E-2</v>
      </c>
      <c r="J46" s="1037">
        <v>0.124</v>
      </c>
      <c r="K46" s="1638" t="s">
        <v>114</v>
      </c>
    </row>
    <row r="47" spans="1:11">
      <c r="A47" s="50">
        <v>2010</v>
      </c>
      <c r="B47" s="1035">
        <v>9.8000000000000004E-2</v>
      </c>
      <c r="C47" s="1035">
        <v>0.17699999999999999</v>
      </c>
      <c r="D47" s="1035">
        <v>3.4000000000000002E-2</v>
      </c>
      <c r="E47" s="1035">
        <v>0.10199999999999999</v>
      </c>
      <c r="F47" s="1035">
        <v>0.14099999999999999</v>
      </c>
      <c r="G47" s="1637" t="s">
        <v>114</v>
      </c>
      <c r="H47" s="1637" t="s">
        <v>114</v>
      </c>
      <c r="I47" s="1035">
        <v>8.5999999999999993E-2</v>
      </c>
      <c r="J47" s="1035">
        <v>9.4E-2</v>
      </c>
      <c r="K47" s="1637" t="s">
        <v>114</v>
      </c>
    </row>
    <row r="48" spans="1:11">
      <c r="A48" s="55">
        <v>2011</v>
      </c>
      <c r="B48" s="1037">
        <v>0.09</v>
      </c>
      <c r="C48" s="1037">
        <v>0.13300000000000001</v>
      </c>
      <c r="D48" s="1037">
        <v>3.1E-2</v>
      </c>
      <c r="E48" s="1037">
        <v>4.8000000000000001E-2</v>
      </c>
      <c r="F48" s="1037">
        <v>8.5000000000000006E-2</v>
      </c>
      <c r="G48" s="1037">
        <v>2.5000000000000001E-2</v>
      </c>
      <c r="H48" s="1638" t="s">
        <v>114</v>
      </c>
      <c r="I48" s="1547" t="s">
        <v>1312</v>
      </c>
      <c r="J48" s="1037">
        <v>9.0999999999999998E-2</v>
      </c>
      <c r="K48" s="1638" t="s">
        <v>114</v>
      </c>
    </row>
    <row r="49" spans="1:11">
      <c r="A49" s="50">
        <v>2012</v>
      </c>
      <c r="B49" s="1035">
        <v>4.4999999999999998E-2</v>
      </c>
      <c r="C49" s="1035">
        <v>0.153</v>
      </c>
      <c r="D49" s="1035">
        <v>1.2999999999999999E-2</v>
      </c>
      <c r="E49" s="1035">
        <v>5.1999999999999998E-2</v>
      </c>
      <c r="F49" s="1035">
        <v>4.1000000000000002E-2</v>
      </c>
      <c r="G49" s="1637" t="s">
        <v>114</v>
      </c>
      <c r="H49" s="1637" t="s">
        <v>114</v>
      </c>
      <c r="I49" s="1035">
        <v>0.13400000000000001</v>
      </c>
      <c r="J49" s="1035">
        <v>6.8000000000000005E-2</v>
      </c>
      <c r="K49" s="1637" t="s">
        <v>114</v>
      </c>
    </row>
    <row r="50" spans="1:11">
      <c r="A50" s="55">
        <v>2013</v>
      </c>
      <c r="B50" s="1037">
        <v>7.5999999999999998E-2</v>
      </c>
      <c r="C50" s="1037">
        <v>0.126</v>
      </c>
      <c r="D50" s="1037">
        <v>5.1999999999999998E-2</v>
      </c>
      <c r="E50" s="1037">
        <v>5.0999999999999997E-2</v>
      </c>
      <c r="F50" s="1037">
        <v>6.5000000000000002E-2</v>
      </c>
      <c r="G50" s="1037">
        <v>7.2999999999999995E-2</v>
      </c>
      <c r="H50" s="1638" t="s">
        <v>114</v>
      </c>
      <c r="I50" s="1037">
        <v>0.16200000000000001</v>
      </c>
      <c r="J50" s="1037">
        <v>0.16</v>
      </c>
      <c r="K50" s="1638" t="s">
        <v>114</v>
      </c>
    </row>
    <row r="51" spans="1:11">
      <c r="A51" s="50">
        <v>2014</v>
      </c>
      <c r="B51" s="1035">
        <v>2.7E-2</v>
      </c>
      <c r="C51" s="1035">
        <v>0.16500000000000001</v>
      </c>
      <c r="D51" s="1035">
        <v>4.9000000000000002E-2</v>
      </c>
      <c r="E51" s="1035">
        <v>6.0999999999999999E-2</v>
      </c>
      <c r="F51" s="1035">
        <v>2.8000000000000001E-2</v>
      </c>
      <c r="G51" s="1549" t="s">
        <v>1312</v>
      </c>
      <c r="H51" s="1637" t="s">
        <v>114</v>
      </c>
      <c r="I51" s="1035">
        <v>7.5999999999999998E-2</v>
      </c>
      <c r="J51" s="1035">
        <v>6.5000000000000002E-2</v>
      </c>
      <c r="K51" s="1637" t="s">
        <v>114</v>
      </c>
    </row>
    <row r="52" spans="1:11">
      <c r="A52" s="55">
        <v>2015</v>
      </c>
      <c r="B52" s="1037">
        <v>5.2999999999999999E-2</v>
      </c>
      <c r="C52" s="1037">
        <v>0.11799999999999999</v>
      </c>
      <c r="D52" s="1037">
        <v>3.7999999999999999E-2</v>
      </c>
      <c r="E52" s="1037">
        <v>4.2000000000000003E-2</v>
      </c>
      <c r="F52" s="1037">
        <v>5.1999999999999998E-2</v>
      </c>
      <c r="G52" s="1037">
        <v>1.0999999999999999E-2</v>
      </c>
      <c r="H52" s="1638" t="s">
        <v>114</v>
      </c>
      <c r="I52" s="1037">
        <v>4.8000000000000001E-2</v>
      </c>
      <c r="J52" s="1037">
        <v>0.01</v>
      </c>
      <c r="K52" s="1638" t="s">
        <v>114</v>
      </c>
    </row>
    <row r="53" spans="1:11">
      <c r="A53" s="392">
        <v>2016</v>
      </c>
      <c r="B53" s="1035">
        <v>7.2999999999999995E-2</v>
      </c>
      <c r="C53" s="1035">
        <v>0.11799999999999999</v>
      </c>
      <c r="D53" s="1549" t="s">
        <v>1312</v>
      </c>
      <c r="E53" s="1035">
        <v>6.0999999999999999E-2</v>
      </c>
      <c r="F53" s="1035">
        <v>7.0999999999999994E-2</v>
      </c>
      <c r="G53" s="1637" t="s">
        <v>114</v>
      </c>
      <c r="H53" s="1637" t="s">
        <v>114</v>
      </c>
      <c r="I53" s="1637" t="s">
        <v>114</v>
      </c>
      <c r="J53" s="1035">
        <v>2.1999999999999999E-2</v>
      </c>
      <c r="K53" s="1637" t="s">
        <v>114</v>
      </c>
    </row>
    <row r="54" spans="1:11">
      <c r="A54" s="1570">
        <v>2017</v>
      </c>
      <c r="B54" s="1547" t="s">
        <v>1312</v>
      </c>
      <c r="C54" s="1547" t="s">
        <v>1312</v>
      </c>
      <c r="D54" s="1547" t="s">
        <v>1312</v>
      </c>
      <c r="E54" s="1547" t="s">
        <v>1312</v>
      </c>
      <c r="F54" s="1547" t="s">
        <v>1312</v>
      </c>
      <c r="G54" s="1547" t="s">
        <v>1312</v>
      </c>
      <c r="H54" s="1547" t="s">
        <v>1312</v>
      </c>
      <c r="I54" s="1547" t="s">
        <v>1312</v>
      </c>
      <c r="J54" s="1547" t="s">
        <v>1312</v>
      </c>
      <c r="K54" s="1547" t="s">
        <v>1312</v>
      </c>
    </row>
    <row r="55" spans="1:11">
      <c r="A55" s="1569">
        <v>2018</v>
      </c>
      <c r="B55" s="1549" t="s">
        <v>1312</v>
      </c>
      <c r="C55" s="1549" t="s">
        <v>1312</v>
      </c>
      <c r="D55" s="1549" t="s">
        <v>1312</v>
      </c>
      <c r="E55" s="1549" t="s">
        <v>1312</v>
      </c>
      <c r="F55" s="1549" t="s">
        <v>1312</v>
      </c>
      <c r="G55" s="1549" t="s">
        <v>1312</v>
      </c>
      <c r="H55" s="1549" t="s">
        <v>1312</v>
      </c>
      <c r="I55" s="1549" t="s">
        <v>1312</v>
      </c>
      <c r="J55" s="1549" t="s">
        <v>1312</v>
      </c>
      <c r="K55" s="1549" t="s">
        <v>1312</v>
      </c>
    </row>
    <row r="56" spans="1:11">
      <c r="A56" s="1570">
        <v>2019</v>
      </c>
      <c r="B56" s="1037">
        <v>4.2999999999999997E-2</v>
      </c>
      <c r="C56" s="1037">
        <v>0.11600000000000001</v>
      </c>
      <c r="D56" s="1638" t="s">
        <v>114</v>
      </c>
      <c r="E56" s="1037">
        <v>8.1000000000000003E-2</v>
      </c>
      <c r="F56" s="1037">
        <v>7.3999999999999996E-2</v>
      </c>
      <c r="G56" s="1638" t="s">
        <v>114</v>
      </c>
      <c r="H56" s="1547" t="s">
        <v>1312</v>
      </c>
      <c r="I56" s="1638" t="s">
        <v>114</v>
      </c>
      <c r="J56" s="1638" t="s">
        <v>114</v>
      </c>
      <c r="K56" s="1638" t="s">
        <v>114</v>
      </c>
    </row>
    <row r="57" spans="1:11">
      <c r="A57" s="1060">
        <v>2020</v>
      </c>
      <c r="B57" s="1035">
        <v>3.5999999999999997E-2</v>
      </c>
      <c r="C57" s="1035">
        <v>9.1999999999999998E-2</v>
      </c>
      <c r="D57" s="1035">
        <v>3.5999999999999997E-2</v>
      </c>
      <c r="E57" s="1035">
        <v>2.3E-2</v>
      </c>
      <c r="F57" s="1035">
        <v>1.2E-2</v>
      </c>
      <c r="G57" s="1549" t="s">
        <v>1312</v>
      </c>
      <c r="H57" s="1549" t="s">
        <v>1312</v>
      </c>
      <c r="I57" s="1035">
        <v>2.5999999999999999E-2</v>
      </c>
      <c r="J57" s="1035">
        <v>8.9999999999999993E-3</v>
      </c>
      <c r="K57" s="1637" t="s">
        <v>114</v>
      </c>
    </row>
    <row r="58" spans="1:11">
      <c r="A58" s="369">
        <v>2021</v>
      </c>
      <c r="B58" s="1517">
        <v>3.5999999999999997E-2</v>
      </c>
      <c r="C58" s="1517">
        <v>8.8999999999999996E-2</v>
      </c>
      <c r="D58" s="1517">
        <v>0.01</v>
      </c>
      <c r="E58" s="1517">
        <v>1.2999999999999999E-2</v>
      </c>
      <c r="F58" s="1517">
        <v>2E-3</v>
      </c>
      <c r="G58" s="1638" t="s">
        <v>114</v>
      </c>
      <c r="H58" s="1638" t="s">
        <v>114</v>
      </c>
      <c r="I58" s="1517">
        <v>6.4000000000000001E-2</v>
      </c>
      <c r="J58" s="1547" t="s">
        <v>1312</v>
      </c>
      <c r="K58" s="1638" t="s">
        <v>114</v>
      </c>
    </row>
    <row r="59" spans="1:11" ht="42" customHeight="1">
      <c r="A59" s="2719" t="s">
        <v>1313</v>
      </c>
      <c r="B59" s="2720"/>
      <c r="C59" s="2720"/>
      <c r="D59" s="2720"/>
      <c r="E59" s="2720"/>
      <c r="F59" s="2720"/>
      <c r="G59" s="2720"/>
      <c r="H59" s="2720"/>
      <c r="I59" s="2720"/>
      <c r="J59" s="2720"/>
      <c r="K59" s="2721"/>
    </row>
    <row r="61" spans="1:11">
      <c r="A61" s="2779" t="s">
        <v>1340</v>
      </c>
      <c r="B61" s="2780"/>
      <c r="C61" s="2780"/>
      <c r="D61" s="2780"/>
      <c r="E61" s="2780"/>
      <c r="F61" s="2780"/>
      <c r="G61" s="2780"/>
      <c r="H61" s="2780"/>
      <c r="I61" s="2780"/>
      <c r="J61" s="2780"/>
      <c r="K61" s="2780"/>
    </row>
  </sheetData>
  <mergeCells count="12">
    <mergeCell ref="A61:K61"/>
    <mergeCell ref="A1:I1"/>
    <mergeCell ref="A3:I3"/>
    <mergeCell ref="A5:A7"/>
    <mergeCell ref="B5:I5"/>
    <mergeCell ref="B6:E6"/>
    <mergeCell ref="F6:I6"/>
    <mergeCell ref="A30:I30"/>
    <mergeCell ref="A32:I32"/>
    <mergeCell ref="A35:A36"/>
    <mergeCell ref="B35:K35"/>
    <mergeCell ref="A59:K5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8184-E33F-49B9-A66B-8D710366EA79}">
  <dimension ref="A1:L157"/>
  <sheetViews>
    <sheetView workbookViewId="0">
      <selection activeCell="B5" sqref="B5:I5"/>
    </sheetView>
  </sheetViews>
  <sheetFormatPr defaultColWidth="8.08203125" defaultRowHeight="13"/>
  <cols>
    <col min="1" max="1" width="11" style="316" customWidth="1"/>
    <col min="2" max="11" width="10.6640625" style="270" customWidth="1"/>
    <col min="12" max="16384" width="8.08203125" style="270"/>
  </cols>
  <sheetData>
    <row r="1" spans="1:11" ht="25">
      <c r="A1" s="2453" t="s">
        <v>1420</v>
      </c>
      <c r="B1" s="2453"/>
      <c r="C1" s="2453"/>
      <c r="D1" s="2453"/>
      <c r="E1" s="2453"/>
      <c r="F1" s="2453"/>
      <c r="G1" s="2453"/>
      <c r="H1" s="2453"/>
      <c r="I1" s="2453"/>
      <c r="J1" s="268"/>
    </row>
    <row r="2" spans="1:11" ht="13.5" thickBot="1">
      <c r="A2" s="22"/>
      <c r="B2" s="22"/>
      <c r="C2" s="22"/>
      <c r="D2" s="22"/>
      <c r="E2" s="22"/>
      <c r="F2" s="22"/>
      <c r="G2" s="22"/>
      <c r="H2" s="22"/>
      <c r="I2" s="22"/>
    </row>
    <row r="3" spans="1:11" ht="57.5" customHeight="1" thickTop="1" thickBot="1">
      <c r="A3" s="2709" t="s">
        <v>1421</v>
      </c>
      <c r="B3" s="2710"/>
      <c r="C3" s="2710"/>
      <c r="D3" s="2710"/>
      <c r="E3" s="2710"/>
      <c r="F3" s="2710"/>
      <c r="G3" s="2710"/>
      <c r="H3" s="2710"/>
      <c r="I3" s="2711"/>
    </row>
    <row r="4" spans="1:11" ht="13.5" thickTop="1"/>
    <row r="5" spans="1:11" ht="18" customHeight="1">
      <c r="A5" s="2723" t="s">
        <v>338</v>
      </c>
      <c r="B5" s="2631" t="s">
        <v>1422</v>
      </c>
      <c r="C5" s="2631"/>
      <c r="D5" s="2631"/>
      <c r="E5" s="2631"/>
      <c r="F5" s="2631"/>
      <c r="G5" s="2631"/>
      <c r="H5" s="2631"/>
      <c r="I5" s="2631"/>
    </row>
    <row r="6" spans="1:11" ht="18" customHeight="1">
      <c r="A6" s="2723"/>
      <c r="B6" s="2640" t="s">
        <v>173</v>
      </c>
      <c r="C6" s="2641"/>
      <c r="D6" s="2641"/>
      <c r="E6" s="2642"/>
      <c r="F6" s="2640" t="s">
        <v>85</v>
      </c>
      <c r="G6" s="2641"/>
      <c r="H6" s="2641"/>
      <c r="I6" s="2643"/>
      <c r="J6" s="54"/>
      <c r="K6" s="29"/>
    </row>
    <row r="7" spans="1:11" ht="27.5">
      <c r="A7" s="2724"/>
      <c r="B7" s="1031" t="s">
        <v>112</v>
      </c>
      <c r="C7" s="1032" t="s">
        <v>86</v>
      </c>
      <c r="D7" s="1032" t="s">
        <v>662</v>
      </c>
      <c r="E7" s="1033" t="s">
        <v>663</v>
      </c>
      <c r="F7" s="1031" t="s">
        <v>112</v>
      </c>
      <c r="G7" s="1032" t="s">
        <v>86</v>
      </c>
      <c r="H7" s="1032" t="s">
        <v>662</v>
      </c>
      <c r="I7" s="1034" t="s">
        <v>663</v>
      </c>
      <c r="J7" s="54"/>
      <c r="K7" s="49"/>
    </row>
    <row r="8" spans="1:11" ht="14">
      <c r="A8" s="392">
        <v>2012</v>
      </c>
      <c r="B8" s="1043">
        <v>8800</v>
      </c>
      <c r="C8" s="1035">
        <v>0.48899999999999999</v>
      </c>
      <c r="D8" s="1035">
        <v>0.45500000000000002</v>
      </c>
      <c r="E8" s="341">
        <v>0.52200000000000002</v>
      </c>
      <c r="F8" s="1179">
        <v>1900</v>
      </c>
      <c r="G8" s="1644">
        <v>0.38500000000000001</v>
      </c>
      <c r="H8" s="1644">
        <v>0.32700000000000001</v>
      </c>
      <c r="I8" s="1644">
        <v>0.44700000000000001</v>
      </c>
      <c r="J8" s="269"/>
    </row>
    <row r="9" spans="1:11" ht="14">
      <c r="A9" s="393">
        <v>2013</v>
      </c>
      <c r="B9" s="1045">
        <v>9500</v>
      </c>
      <c r="C9" s="1037">
        <v>0.53300000000000003</v>
      </c>
      <c r="D9" s="1037">
        <v>0.497</v>
      </c>
      <c r="E9" s="343">
        <v>0.56899999999999995</v>
      </c>
      <c r="F9" s="1180">
        <v>2200</v>
      </c>
      <c r="G9" s="1645">
        <v>0.41399999999999998</v>
      </c>
      <c r="H9" s="1645">
        <v>0.35399999999999998</v>
      </c>
      <c r="I9" s="1645">
        <v>0.47699999999999998</v>
      </c>
      <c r="J9" s="269"/>
    </row>
    <row r="10" spans="1:11" ht="14">
      <c r="A10" s="392">
        <v>2014</v>
      </c>
      <c r="B10" s="1043">
        <v>9500</v>
      </c>
      <c r="C10" s="1035">
        <v>0.55200000000000005</v>
      </c>
      <c r="D10" s="1035">
        <v>0.51300000000000001</v>
      </c>
      <c r="E10" s="341">
        <v>0.59099999999999997</v>
      </c>
      <c r="F10" s="1179">
        <v>2000</v>
      </c>
      <c r="G10" s="1644">
        <v>0.44</v>
      </c>
      <c r="H10" s="1644">
        <v>0.36799999999999999</v>
      </c>
      <c r="I10" s="1644">
        <v>0.51400000000000001</v>
      </c>
      <c r="J10" s="269"/>
    </row>
    <row r="11" spans="1:11" ht="14">
      <c r="A11" s="393">
        <v>2015</v>
      </c>
      <c r="B11" s="1045">
        <v>9000</v>
      </c>
      <c r="C11" s="1037">
        <v>0.51600000000000001</v>
      </c>
      <c r="D11" s="1037">
        <v>0.47799999999999998</v>
      </c>
      <c r="E11" s="343">
        <v>0.55400000000000005</v>
      </c>
      <c r="F11" s="1180">
        <v>1600</v>
      </c>
      <c r="G11" s="1645">
        <v>0.36799999999999999</v>
      </c>
      <c r="H11" s="1645">
        <v>0.30299999999999999</v>
      </c>
      <c r="I11" s="1645">
        <v>0.437</v>
      </c>
      <c r="J11" s="269"/>
    </row>
    <row r="12" spans="1:11" ht="14">
      <c r="A12" s="392">
        <v>2016</v>
      </c>
      <c r="B12" s="1043">
        <v>9700</v>
      </c>
      <c r="C12" s="1035">
        <v>0.56299999999999994</v>
      </c>
      <c r="D12" s="1035">
        <v>0.51900000000000002</v>
      </c>
      <c r="E12" s="341">
        <v>0.60499999999999998</v>
      </c>
      <c r="F12" s="1179">
        <v>2200</v>
      </c>
      <c r="G12" s="1644">
        <v>0.43</v>
      </c>
      <c r="H12" s="1644">
        <v>0.35499999999999998</v>
      </c>
      <c r="I12" s="1644">
        <v>0.50700000000000001</v>
      </c>
      <c r="J12" s="269"/>
    </row>
    <row r="13" spans="1:11" ht="14">
      <c r="A13" s="1570">
        <v>2017</v>
      </c>
      <c r="B13" s="1646" t="s">
        <v>1312</v>
      </c>
      <c r="C13" s="1646" t="s">
        <v>1312</v>
      </c>
      <c r="D13" s="1646" t="s">
        <v>1312</v>
      </c>
      <c r="E13" s="1647" t="s">
        <v>1312</v>
      </c>
      <c r="F13" s="1646" t="s">
        <v>1312</v>
      </c>
      <c r="G13" s="1646" t="s">
        <v>1312</v>
      </c>
      <c r="H13" s="1646" t="s">
        <v>1312</v>
      </c>
      <c r="I13" s="1646" t="s">
        <v>1312</v>
      </c>
      <c r="J13" s="269"/>
    </row>
    <row r="14" spans="1:11" ht="14">
      <c r="A14" s="1569">
        <v>2018</v>
      </c>
      <c r="B14" s="1648" t="s">
        <v>1312</v>
      </c>
      <c r="C14" s="1648" t="s">
        <v>1312</v>
      </c>
      <c r="D14" s="1648" t="s">
        <v>1312</v>
      </c>
      <c r="E14" s="1649" t="s">
        <v>1312</v>
      </c>
      <c r="F14" s="1648" t="s">
        <v>1312</v>
      </c>
      <c r="G14" s="1648" t="s">
        <v>1312</v>
      </c>
      <c r="H14" s="1648" t="s">
        <v>1312</v>
      </c>
      <c r="I14" s="1648" t="s">
        <v>1312</v>
      </c>
      <c r="J14" s="269"/>
    </row>
    <row r="15" spans="1:11" ht="14">
      <c r="A15" s="1570">
        <v>2019</v>
      </c>
      <c r="B15" s="56">
        <v>10500</v>
      </c>
      <c r="C15" s="1517">
        <v>0.63200000000000001</v>
      </c>
      <c r="D15" s="1517">
        <v>0.57499999999999996</v>
      </c>
      <c r="E15" s="1551">
        <v>0.68500000000000005</v>
      </c>
      <c r="F15" s="74">
        <v>2600</v>
      </c>
      <c r="G15" s="1517">
        <v>0.52400000000000002</v>
      </c>
      <c r="H15" s="1517">
        <v>0.42099999999999999</v>
      </c>
      <c r="I15" s="1517">
        <v>0.624</v>
      </c>
      <c r="J15" s="269"/>
    </row>
    <row r="16" spans="1:11" ht="14">
      <c r="A16" s="1060">
        <v>2020</v>
      </c>
      <c r="B16" s="51">
        <v>8900</v>
      </c>
      <c r="C16" s="1515">
        <v>0.58299999999999996</v>
      </c>
      <c r="D16" s="1515">
        <v>0.54500000000000004</v>
      </c>
      <c r="E16" s="1516">
        <v>0.621</v>
      </c>
      <c r="F16" s="458">
        <v>2000</v>
      </c>
      <c r="G16" s="1515">
        <v>0.52800000000000002</v>
      </c>
      <c r="H16" s="1515">
        <v>0.45300000000000001</v>
      </c>
      <c r="I16" s="1515">
        <v>0.60099999999999998</v>
      </c>
      <c r="J16" s="269"/>
    </row>
    <row r="17" spans="1:11" ht="14">
      <c r="A17" s="369">
        <v>2021</v>
      </c>
      <c r="B17" s="56">
        <v>9600</v>
      </c>
      <c r="C17" s="1517">
        <v>0.63400000000000001</v>
      </c>
      <c r="D17" s="1517">
        <v>0.59699999999999998</v>
      </c>
      <c r="E17" s="1518">
        <v>0.67</v>
      </c>
      <c r="F17" s="74">
        <v>2100</v>
      </c>
      <c r="G17" s="1517">
        <v>0.55300000000000005</v>
      </c>
      <c r="H17" s="1517">
        <v>0.48299999999999998</v>
      </c>
      <c r="I17" s="1517">
        <v>0.621</v>
      </c>
      <c r="J17" s="269"/>
    </row>
    <row r="18" spans="1:11" ht="14">
      <c r="A18" s="2680" t="s">
        <v>1315</v>
      </c>
      <c r="B18" s="2681"/>
      <c r="C18" s="2681"/>
      <c r="D18" s="2681"/>
      <c r="E18" s="2681"/>
      <c r="F18" s="2681"/>
      <c r="G18" s="2681"/>
      <c r="H18" s="2681"/>
      <c r="I18" s="2682"/>
      <c r="J18" s="269"/>
    </row>
    <row r="19" spans="1:11">
      <c r="A19" s="1650"/>
      <c r="B19" s="344"/>
      <c r="C19" s="344"/>
      <c r="D19" s="344"/>
      <c r="E19" s="344"/>
      <c r="F19" s="344"/>
      <c r="G19" s="344"/>
      <c r="H19" s="344"/>
      <c r="I19" s="344"/>
    </row>
    <row r="20" spans="1:11">
      <c r="A20" s="1650"/>
      <c r="B20" s="344"/>
      <c r="C20" s="344"/>
      <c r="D20" s="344"/>
      <c r="E20" s="344"/>
      <c r="F20" s="344"/>
      <c r="G20" s="344"/>
      <c r="H20" s="344"/>
      <c r="I20" s="344"/>
    </row>
    <row r="21" spans="1:11" ht="18" customHeight="1">
      <c r="A21" s="2723" t="s">
        <v>338</v>
      </c>
      <c r="B21" s="2631" t="s">
        <v>1423</v>
      </c>
      <c r="C21" s="2631"/>
      <c r="D21" s="2631"/>
      <c r="E21" s="2631"/>
      <c r="F21" s="2631"/>
      <c r="G21" s="2631"/>
      <c r="H21" s="2631"/>
      <c r="I21" s="2631"/>
    </row>
    <row r="22" spans="1:11" ht="18" customHeight="1">
      <c r="A22" s="2723"/>
      <c r="B22" s="2640" t="s">
        <v>173</v>
      </c>
      <c r="C22" s="2641"/>
      <c r="D22" s="2641"/>
      <c r="E22" s="2642"/>
      <c r="F22" s="2640" t="s">
        <v>85</v>
      </c>
      <c r="G22" s="2641"/>
      <c r="H22" s="2641"/>
      <c r="I22" s="2643"/>
      <c r="J22" s="54"/>
      <c r="K22" s="29"/>
    </row>
    <row r="23" spans="1:11" ht="27.5">
      <c r="A23" s="2724"/>
      <c r="B23" s="1031" t="s">
        <v>112</v>
      </c>
      <c r="C23" s="1032" t="s">
        <v>86</v>
      </c>
      <c r="D23" s="1032" t="s">
        <v>662</v>
      </c>
      <c r="E23" s="1033" t="s">
        <v>663</v>
      </c>
      <c r="F23" s="1031" t="s">
        <v>112</v>
      </c>
      <c r="G23" s="1032" t="s">
        <v>86</v>
      </c>
      <c r="H23" s="1032" t="s">
        <v>662</v>
      </c>
      <c r="I23" s="1034" t="s">
        <v>663</v>
      </c>
      <c r="J23" s="54"/>
      <c r="K23" s="49"/>
    </row>
    <row r="24" spans="1:11" ht="14">
      <c r="A24" s="392">
        <v>2012</v>
      </c>
      <c r="B24" s="1043">
        <v>4500</v>
      </c>
      <c r="C24" s="1035">
        <v>0.253</v>
      </c>
      <c r="D24" s="1035">
        <v>0.22500000000000001</v>
      </c>
      <c r="E24" s="341">
        <v>0.28399999999999997</v>
      </c>
      <c r="F24" s="366">
        <v>1700</v>
      </c>
      <c r="G24" s="1035">
        <v>0.33600000000000002</v>
      </c>
      <c r="H24" s="1035">
        <v>0.28000000000000003</v>
      </c>
      <c r="I24" s="1035">
        <v>0.39700000000000002</v>
      </c>
      <c r="J24" s="269"/>
    </row>
    <row r="25" spans="1:11" ht="14">
      <c r="A25" s="393">
        <v>2013</v>
      </c>
      <c r="B25" s="1045">
        <v>3700</v>
      </c>
      <c r="C25" s="1037">
        <v>0.20799999999999999</v>
      </c>
      <c r="D25" s="1037">
        <v>0.18</v>
      </c>
      <c r="E25" s="343">
        <v>0.23799999999999999</v>
      </c>
      <c r="F25" s="374">
        <v>1300</v>
      </c>
      <c r="G25" s="1037">
        <v>0.249</v>
      </c>
      <c r="H25" s="1037">
        <v>0.19800000000000001</v>
      </c>
      <c r="I25" s="1037">
        <v>0.308</v>
      </c>
      <c r="J25" s="269"/>
    </row>
    <row r="26" spans="1:11" ht="14">
      <c r="A26" s="392">
        <v>2014</v>
      </c>
      <c r="B26" s="1043">
        <v>3100</v>
      </c>
      <c r="C26" s="1035">
        <v>0.183</v>
      </c>
      <c r="D26" s="1035">
        <v>0.154</v>
      </c>
      <c r="E26" s="341">
        <v>0.215</v>
      </c>
      <c r="F26" s="366">
        <v>900</v>
      </c>
      <c r="G26" s="1035">
        <v>0.20499999999999999</v>
      </c>
      <c r="H26" s="1035">
        <v>0.152</v>
      </c>
      <c r="I26" s="1035">
        <v>0.27100000000000002</v>
      </c>
      <c r="J26" s="269"/>
    </row>
    <row r="27" spans="1:11" ht="14">
      <c r="A27" s="393">
        <v>2015</v>
      </c>
      <c r="B27" s="1045">
        <v>3500</v>
      </c>
      <c r="C27" s="1037">
        <v>0.2</v>
      </c>
      <c r="D27" s="1037">
        <v>0.17100000000000001</v>
      </c>
      <c r="E27" s="343">
        <v>0.23200000000000001</v>
      </c>
      <c r="F27" s="374">
        <v>1000</v>
      </c>
      <c r="G27" s="1037">
        <v>0.23</v>
      </c>
      <c r="H27" s="1037">
        <v>0.17599999999999999</v>
      </c>
      <c r="I27" s="1037">
        <v>0.29399999999999998</v>
      </c>
      <c r="J27" s="269"/>
    </row>
    <row r="28" spans="1:11" ht="14">
      <c r="A28" s="392">
        <v>2016</v>
      </c>
      <c r="B28" s="1043">
        <v>3100</v>
      </c>
      <c r="C28" s="1035">
        <v>0.17899999999999999</v>
      </c>
      <c r="D28" s="1035">
        <v>0.14899999999999999</v>
      </c>
      <c r="E28" s="341">
        <v>0.214</v>
      </c>
      <c r="F28" s="366">
        <v>1100</v>
      </c>
      <c r="G28" s="1035">
        <v>0.20300000000000001</v>
      </c>
      <c r="H28" s="1035">
        <v>0.14799999999999999</v>
      </c>
      <c r="I28" s="1035">
        <v>0.27100000000000002</v>
      </c>
      <c r="J28" s="269"/>
    </row>
    <row r="29" spans="1:11" ht="14">
      <c r="A29" s="1570">
        <v>2017</v>
      </c>
      <c r="B29" s="1547" t="s">
        <v>1312</v>
      </c>
      <c r="C29" s="1547" t="s">
        <v>1312</v>
      </c>
      <c r="D29" s="1547" t="s">
        <v>1312</v>
      </c>
      <c r="E29" s="1579" t="s">
        <v>1312</v>
      </c>
      <c r="F29" s="1547" t="s">
        <v>1312</v>
      </c>
      <c r="G29" s="1547" t="s">
        <v>1312</v>
      </c>
      <c r="H29" s="1547" t="s">
        <v>1312</v>
      </c>
      <c r="I29" s="1547" t="s">
        <v>1312</v>
      </c>
      <c r="J29" s="269"/>
    </row>
    <row r="30" spans="1:11" ht="14">
      <c r="A30" s="1569">
        <v>2018</v>
      </c>
      <c r="B30" s="1549" t="s">
        <v>1312</v>
      </c>
      <c r="C30" s="1549" t="s">
        <v>1312</v>
      </c>
      <c r="D30" s="1549" t="s">
        <v>1312</v>
      </c>
      <c r="E30" s="1578" t="s">
        <v>1312</v>
      </c>
      <c r="F30" s="1549" t="s">
        <v>1312</v>
      </c>
      <c r="G30" s="1549" t="s">
        <v>1312</v>
      </c>
      <c r="H30" s="1549" t="s">
        <v>1312</v>
      </c>
      <c r="I30" s="1549" t="s">
        <v>1312</v>
      </c>
      <c r="J30" s="269"/>
    </row>
    <row r="31" spans="1:11" ht="14">
      <c r="A31" s="1570">
        <v>2019</v>
      </c>
      <c r="B31" s="56">
        <v>2300</v>
      </c>
      <c r="C31" s="1517">
        <v>0.13900000000000001</v>
      </c>
      <c r="D31" s="1517">
        <v>0.104</v>
      </c>
      <c r="E31" s="1551">
        <v>0.183</v>
      </c>
      <c r="F31" s="74">
        <v>1000</v>
      </c>
      <c r="G31" s="1517">
        <v>0.20100000000000001</v>
      </c>
      <c r="H31" s="1517">
        <v>0.13</v>
      </c>
      <c r="I31" s="1517">
        <v>0.29699999999999999</v>
      </c>
      <c r="J31" s="269"/>
    </row>
    <row r="32" spans="1:11" ht="14">
      <c r="A32" s="1060">
        <v>2020</v>
      </c>
      <c r="B32" s="51">
        <v>2200</v>
      </c>
      <c r="C32" s="1515">
        <v>0.14399999999999999</v>
      </c>
      <c r="D32" s="1515">
        <v>0.12</v>
      </c>
      <c r="E32" s="1516">
        <v>0.17299999999999999</v>
      </c>
      <c r="F32" s="458">
        <v>600</v>
      </c>
      <c r="G32" s="1515">
        <v>0.17</v>
      </c>
      <c r="H32" s="1515">
        <v>0.121</v>
      </c>
      <c r="I32" s="1515">
        <v>0.23400000000000001</v>
      </c>
      <c r="J32" s="269"/>
    </row>
    <row r="33" spans="1:11" ht="14">
      <c r="A33" s="369">
        <v>2021</v>
      </c>
      <c r="B33" s="56">
        <v>2300</v>
      </c>
      <c r="C33" s="1517">
        <v>0.153</v>
      </c>
      <c r="D33" s="1517">
        <v>0.127</v>
      </c>
      <c r="E33" s="1518">
        <v>0.183</v>
      </c>
      <c r="F33" s="74">
        <v>500</v>
      </c>
      <c r="G33" s="1517">
        <v>0.13700000000000001</v>
      </c>
      <c r="H33" s="1517">
        <v>9.7000000000000003E-2</v>
      </c>
      <c r="I33" s="1517">
        <v>0.189</v>
      </c>
      <c r="J33" s="269"/>
    </row>
    <row r="34" spans="1:11" ht="14">
      <c r="A34" s="2680" t="s">
        <v>1315</v>
      </c>
      <c r="B34" s="2681"/>
      <c r="C34" s="2681"/>
      <c r="D34" s="2681"/>
      <c r="E34" s="2681"/>
      <c r="F34" s="2681"/>
      <c r="G34" s="2681"/>
      <c r="H34" s="2681"/>
      <c r="I34" s="2682"/>
      <c r="J34" s="269"/>
    </row>
    <row r="35" spans="1:11">
      <c r="A35" s="1650"/>
      <c r="B35" s="344"/>
      <c r="C35" s="344"/>
      <c r="D35" s="344"/>
      <c r="E35" s="344"/>
      <c r="F35" s="344"/>
      <c r="G35" s="344"/>
      <c r="H35" s="344"/>
      <c r="I35" s="344"/>
    </row>
    <row r="36" spans="1:11">
      <c r="A36" s="1650"/>
      <c r="B36" s="344"/>
      <c r="C36" s="344"/>
      <c r="D36" s="344"/>
      <c r="E36" s="344"/>
      <c r="F36" s="344"/>
      <c r="G36" s="344"/>
      <c r="H36" s="344"/>
      <c r="I36" s="344"/>
    </row>
    <row r="37" spans="1:11" ht="18" customHeight="1">
      <c r="A37" s="2723" t="s">
        <v>338</v>
      </c>
      <c r="B37" s="2631" t="s">
        <v>1424</v>
      </c>
      <c r="C37" s="2631"/>
      <c r="D37" s="2631"/>
      <c r="E37" s="2631"/>
      <c r="F37" s="2631"/>
      <c r="G37" s="2631"/>
      <c r="H37" s="2631"/>
      <c r="I37" s="2631"/>
    </row>
    <row r="38" spans="1:11" ht="18" customHeight="1">
      <c r="A38" s="2723"/>
      <c r="B38" s="2640" t="s">
        <v>173</v>
      </c>
      <c r="C38" s="2641"/>
      <c r="D38" s="2641"/>
      <c r="E38" s="2642"/>
      <c r="F38" s="2640" t="s">
        <v>85</v>
      </c>
      <c r="G38" s="2641"/>
      <c r="H38" s="2641"/>
      <c r="I38" s="2643"/>
      <c r="J38" s="54"/>
      <c r="K38" s="29"/>
    </row>
    <row r="39" spans="1:11" ht="27.5">
      <c r="A39" s="2724"/>
      <c r="B39" s="1031" t="s">
        <v>112</v>
      </c>
      <c r="C39" s="1032" t="s">
        <v>86</v>
      </c>
      <c r="D39" s="1032" t="s">
        <v>662</v>
      </c>
      <c r="E39" s="1033" t="s">
        <v>663</v>
      </c>
      <c r="F39" s="1031" t="s">
        <v>112</v>
      </c>
      <c r="G39" s="1032" t="s">
        <v>86</v>
      </c>
      <c r="H39" s="1032" t="s">
        <v>662</v>
      </c>
      <c r="I39" s="1034" t="s">
        <v>663</v>
      </c>
      <c r="J39" s="54"/>
      <c r="K39" s="49"/>
    </row>
    <row r="40" spans="1:11" ht="14">
      <c r="A40" s="392">
        <v>2012</v>
      </c>
      <c r="B40" s="1043">
        <v>1500</v>
      </c>
      <c r="C40" s="1035">
        <v>8.5000000000000006E-2</v>
      </c>
      <c r="D40" s="1035">
        <v>6.7000000000000004E-2</v>
      </c>
      <c r="E40" s="341">
        <v>0.106</v>
      </c>
      <c r="F40" s="366">
        <v>400</v>
      </c>
      <c r="G40" s="1035">
        <v>7.4999999999999997E-2</v>
      </c>
      <c r="H40" s="1035">
        <v>4.8000000000000001E-2</v>
      </c>
      <c r="I40" s="1035">
        <v>0.11600000000000001</v>
      </c>
      <c r="J40" s="269"/>
    </row>
    <row r="41" spans="1:11" ht="14">
      <c r="A41" s="393">
        <v>2013</v>
      </c>
      <c r="B41" s="1045">
        <v>1200</v>
      </c>
      <c r="C41" s="1037">
        <v>6.6000000000000003E-2</v>
      </c>
      <c r="D41" s="1037">
        <v>5.0999999999999997E-2</v>
      </c>
      <c r="E41" s="343">
        <v>8.5000000000000006E-2</v>
      </c>
      <c r="F41" s="374">
        <v>500</v>
      </c>
      <c r="G41" s="1037">
        <v>9.0999999999999998E-2</v>
      </c>
      <c r="H41" s="1037">
        <v>6.2E-2</v>
      </c>
      <c r="I41" s="1037">
        <v>0.13200000000000001</v>
      </c>
      <c r="J41" s="269"/>
    </row>
    <row r="42" spans="1:11" ht="14">
      <c r="A42" s="392">
        <v>2014</v>
      </c>
      <c r="B42" s="1043">
        <v>1400</v>
      </c>
      <c r="C42" s="1035">
        <v>7.9000000000000001E-2</v>
      </c>
      <c r="D42" s="1035">
        <v>6.0999999999999999E-2</v>
      </c>
      <c r="E42" s="341">
        <v>0.10299999999999999</v>
      </c>
      <c r="F42" s="366">
        <v>500</v>
      </c>
      <c r="G42" s="1035">
        <v>0.11600000000000001</v>
      </c>
      <c r="H42" s="1035">
        <v>7.6999999999999999E-2</v>
      </c>
      <c r="I42" s="1035">
        <v>0.17299999999999999</v>
      </c>
      <c r="J42" s="269"/>
    </row>
    <row r="43" spans="1:11" ht="14">
      <c r="A43" s="393">
        <v>2015</v>
      </c>
      <c r="B43" s="1045">
        <v>1300</v>
      </c>
      <c r="C43" s="1037">
        <v>7.3999999999999996E-2</v>
      </c>
      <c r="D43" s="1037">
        <v>5.6000000000000001E-2</v>
      </c>
      <c r="E43" s="343">
        <v>9.7000000000000003E-2</v>
      </c>
      <c r="F43" s="374">
        <v>400</v>
      </c>
      <c r="G43" s="1037">
        <v>9.5000000000000001E-2</v>
      </c>
      <c r="H43" s="1037">
        <v>0.06</v>
      </c>
      <c r="I43" s="1037">
        <v>0.14699999999999999</v>
      </c>
      <c r="J43" s="269"/>
    </row>
    <row r="44" spans="1:11" ht="14">
      <c r="A44" s="392">
        <v>2016</v>
      </c>
      <c r="B44" s="1043">
        <v>900</v>
      </c>
      <c r="C44" s="1035">
        <v>5.3999999999999999E-2</v>
      </c>
      <c r="D44" s="1035">
        <v>3.6999999999999998E-2</v>
      </c>
      <c r="E44" s="341">
        <v>7.6999999999999999E-2</v>
      </c>
      <c r="F44" s="366">
        <v>400</v>
      </c>
      <c r="G44" s="1035">
        <v>7.3999999999999996E-2</v>
      </c>
      <c r="H44" s="1035">
        <v>4.2000000000000003E-2</v>
      </c>
      <c r="I44" s="1035">
        <v>0.126</v>
      </c>
      <c r="J44" s="269"/>
    </row>
    <row r="45" spans="1:11" ht="14">
      <c r="A45" s="1570">
        <v>2017</v>
      </c>
      <c r="B45" s="1547" t="s">
        <v>1312</v>
      </c>
      <c r="C45" s="1547" t="s">
        <v>1312</v>
      </c>
      <c r="D45" s="1547" t="s">
        <v>1312</v>
      </c>
      <c r="E45" s="1579" t="s">
        <v>1312</v>
      </c>
      <c r="F45" s="1547" t="s">
        <v>1312</v>
      </c>
      <c r="G45" s="1547" t="s">
        <v>1312</v>
      </c>
      <c r="H45" s="1547" t="s">
        <v>1312</v>
      </c>
      <c r="I45" s="1547" t="s">
        <v>1312</v>
      </c>
      <c r="J45" s="269"/>
    </row>
    <row r="46" spans="1:11" ht="14">
      <c r="A46" s="1569">
        <v>2018</v>
      </c>
      <c r="B46" s="1549" t="s">
        <v>1312</v>
      </c>
      <c r="C46" s="1549" t="s">
        <v>1312</v>
      </c>
      <c r="D46" s="1549" t="s">
        <v>1312</v>
      </c>
      <c r="E46" s="1578" t="s">
        <v>1312</v>
      </c>
      <c r="F46" s="1549" t="s">
        <v>1312</v>
      </c>
      <c r="G46" s="1549" t="s">
        <v>1312</v>
      </c>
      <c r="H46" s="1549" t="s">
        <v>1312</v>
      </c>
      <c r="I46" s="1549" t="s">
        <v>1312</v>
      </c>
      <c r="J46" s="269"/>
    </row>
    <row r="47" spans="1:11" ht="14">
      <c r="A47" s="1570">
        <v>2019</v>
      </c>
      <c r="B47" s="56">
        <v>800</v>
      </c>
      <c r="C47" s="1517">
        <v>0.05</v>
      </c>
      <c r="D47" s="1517">
        <v>3.1E-2</v>
      </c>
      <c r="E47" s="1551">
        <v>7.6999999999999999E-2</v>
      </c>
      <c r="F47" s="74">
        <v>300</v>
      </c>
      <c r="G47" s="1517">
        <v>7.0000000000000007E-2</v>
      </c>
      <c r="H47" s="1517">
        <v>3.3000000000000002E-2</v>
      </c>
      <c r="I47" s="1517">
        <v>0.14099999999999999</v>
      </c>
      <c r="J47" s="269"/>
    </row>
    <row r="48" spans="1:11" ht="14">
      <c r="A48" s="1060">
        <v>2020</v>
      </c>
      <c r="B48" s="51">
        <v>900</v>
      </c>
      <c r="C48" s="1515">
        <v>5.8999999999999997E-2</v>
      </c>
      <c r="D48" s="1515">
        <v>4.2999999999999997E-2</v>
      </c>
      <c r="E48" s="1516">
        <v>8.1000000000000003E-2</v>
      </c>
      <c r="F48" s="458">
        <v>300</v>
      </c>
      <c r="G48" s="1515">
        <v>6.8000000000000005E-2</v>
      </c>
      <c r="H48" s="1515">
        <v>3.9E-2</v>
      </c>
      <c r="I48" s="1515">
        <v>0.11799999999999999</v>
      </c>
      <c r="J48" s="269"/>
    </row>
    <row r="49" spans="1:11" ht="14">
      <c r="A49" s="369">
        <v>2021</v>
      </c>
      <c r="B49" s="56">
        <v>500</v>
      </c>
      <c r="C49" s="1517">
        <v>3.5999999999999997E-2</v>
      </c>
      <c r="D49" s="1517">
        <v>2.5999999999999999E-2</v>
      </c>
      <c r="E49" s="1518">
        <v>0.05</v>
      </c>
      <c r="F49" s="74">
        <v>200</v>
      </c>
      <c r="G49" s="1517">
        <v>5.0999999999999997E-2</v>
      </c>
      <c r="H49" s="1517">
        <v>0.03</v>
      </c>
      <c r="I49" s="1517">
        <v>8.5999999999999993E-2</v>
      </c>
      <c r="J49" s="269"/>
    </row>
    <row r="50" spans="1:11" ht="14">
      <c r="A50" s="2680" t="s">
        <v>1315</v>
      </c>
      <c r="B50" s="2681"/>
      <c r="C50" s="2681"/>
      <c r="D50" s="2681"/>
      <c r="E50" s="2681"/>
      <c r="F50" s="2681"/>
      <c r="G50" s="2681"/>
      <c r="H50" s="2681"/>
      <c r="I50" s="2682"/>
      <c r="J50" s="269"/>
    </row>
    <row r="53" spans="1:11" ht="18" customHeight="1">
      <c r="A53" s="2723" t="s">
        <v>338</v>
      </c>
      <c r="B53" s="2631" t="s">
        <v>1425</v>
      </c>
      <c r="C53" s="2631"/>
      <c r="D53" s="2631"/>
      <c r="E53" s="2631"/>
      <c r="F53" s="2631"/>
      <c r="G53" s="2631"/>
      <c r="H53" s="2631"/>
      <c r="I53" s="2631"/>
    </row>
    <row r="54" spans="1:11" ht="18" customHeight="1">
      <c r="A54" s="2723"/>
      <c r="B54" s="2640" t="s">
        <v>173</v>
      </c>
      <c r="C54" s="2641"/>
      <c r="D54" s="2641"/>
      <c r="E54" s="2642"/>
      <c r="F54" s="2640" t="s">
        <v>85</v>
      </c>
      <c r="G54" s="2641"/>
      <c r="H54" s="2641"/>
      <c r="I54" s="2643"/>
      <c r="J54" s="54"/>
      <c r="K54" s="29"/>
    </row>
    <row r="55" spans="1:11" ht="27.5">
      <c r="A55" s="2724"/>
      <c r="B55" s="1031" t="s">
        <v>112</v>
      </c>
      <c r="C55" s="1032" t="s">
        <v>86</v>
      </c>
      <c r="D55" s="1032" t="s">
        <v>662</v>
      </c>
      <c r="E55" s="1033" t="s">
        <v>663</v>
      </c>
      <c r="F55" s="1031" t="s">
        <v>112</v>
      </c>
      <c r="G55" s="1032" t="s">
        <v>86</v>
      </c>
      <c r="H55" s="1032" t="s">
        <v>662</v>
      </c>
      <c r="I55" s="1034" t="s">
        <v>663</v>
      </c>
      <c r="J55" s="54"/>
      <c r="K55" s="49"/>
    </row>
    <row r="56" spans="1:11" ht="14">
      <c r="A56" s="392">
        <v>2012</v>
      </c>
      <c r="B56" s="1043">
        <v>3100</v>
      </c>
      <c r="C56" s="1035">
        <v>0.17399999999999999</v>
      </c>
      <c r="D56" s="1035">
        <v>0.15</v>
      </c>
      <c r="E56" s="341">
        <v>0.2</v>
      </c>
      <c r="F56" s="366">
        <v>1000</v>
      </c>
      <c r="G56" s="1035">
        <v>0.20300000000000001</v>
      </c>
      <c r="H56" s="1035">
        <v>0.157</v>
      </c>
      <c r="I56" s="1035">
        <v>0.25800000000000001</v>
      </c>
      <c r="J56" s="269"/>
    </row>
    <row r="57" spans="1:11" ht="14">
      <c r="A57" s="393">
        <v>2013</v>
      </c>
      <c r="B57" s="1045">
        <v>3500</v>
      </c>
      <c r="C57" s="1037">
        <v>0.193</v>
      </c>
      <c r="D57" s="1037">
        <v>0.16700000000000001</v>
      </c>
      <c r="E57" s="343">
        <v>0.223</v>
      </c>
      <c r="F57" s="374">
        <v>1300</v>
      </c>
      <c r="G57" s="1037">
        <v>0.245</v>
      </c>
      <c r="H57" s="1037">
        <v>0.19600000000000001</v>
      </c>
      <c r="I57" s="1037">
        <v>0.30099999999999999</v>
      </c>
      <c r="J57" s="269"/>
    </row>
    <row r="58" spans="1:11" ht="14">
      <c r="A58" s="392">
        <v>2014</v>
      </c>
      <c r="B58" s="1043">
        <v>3200</v>
      </c>
      <c r="C58" s="1035">
        <v>0.186</v>
      </c>
      <c r="D58" s="1035">
        <v>0.157</v>
      </c>
      <c r="E58" s="341">
        <v>0.217</v>
      </c>
      <c r="F58" s="366">
        <v>1100</v>
      </c>
      <c r="G58" s="1035">
        <v>0.23899999999999999</v>
      </c>
      <c r="H58" s="1035">
        <v>0.183</v>
      </c>
      <c r="I58" s="1035">
        <v>0.30599999999999999</v>
      </c>
      <c r="J58" s="269"/>
    </row>
    <row r="59" spans="1:11" ht="14">
      <c r="A59" s="393">
        <v>2015</v>
      </c>
      <c r="B59" s="1045">
        <v>3700</v>
      </c>
      <c r="C59" s="1037">
        <v>0.21</v>
      </c>
      <c r="D59" s="1037">
        <v>0.18099999999999999</v>
      </c>
      <c r="E59" s="343">
        <v>0.24199999999999999</v>
      </c>
      <c r="F59" s="374">
        <v>1400</v>
      </c>
      <c r="G59" s="1037">
        <v>0.308</v>
      </c>
      <c r="H59" s="1037">
        <v>0.247</v>
      </c>
      <c r="I59" s="1037">
        <v>0.376</v>
      </c>
      <c r="J59" s="269"/>
    </row>
    <row r="60" spans="1:11" ht="14">
      <c r="A60" s="392">
        <v>2016</v>
      </c>
      <c r="B60" s="1043">
        <v>3500</v>
      </c>
      <c r="C60" s="1035">
        <v>0.20399999999999999</v>
      </c>
      <c r="D60" s="1035">
        <v>0.17100000000000001</v>
      </c>
      <c r="E60" s="341">
        <v>0.24199999999999999</v>
      </c>
      <c r="F60" s="366">
        <v>1500</v>
      </c>
      <c r="G60" s="1035">
        <v>0.29399999999999998</v>
      </c>
      <c r="H60" s="1035">
        <v>0.22600000000000001</v>
      </c>
      <c r="I60" s="1035">
        <v>0.373</v>
      </c>
      <c r="J60" s="269"/>
    </row>
    <row r="61" spans="1:11" ht="14">
      <c r="A61" s="1570">
        <v>2017</v>
      </c>
      <c r="B61" s="1547" t="s">
        <v>1312</v>
      </c>
      <c r="C61" s="1547" t="s">
        <v>1312</v>
      </c>
      <c r="D61" s="1547" t="s">
        <v>1312</v>
      </c>
      <c r="E61" s="1579" t="s">
        <v>1312</v>
      </c>
      <c r="F61" s="1547" t="s">
        <v>1312</v>
      </c>
      <c r="G61" s="1547" t="s">
        <v>1312</v>
      </c>
      <c r="H61" s="1547" t="s">
        <v>1312</v>
      </c>
      <c r="I61" s="1547" t="s">
        <v>1312</v>
      </c>
      <c r="J61" s="269"/>
    </row>
    <row r="62" spans="1:11" ht="14">
      <c r="A62" s="1569">
        <v>2018</v>
      </c>
      <c r="B62" s="1549" t="s">
        <v>1312</v>
      </c>
      <c r="C62" s="1549" t="s">
        <v>1312</v>
      </c>
      <c r="D62" s="1549" t="s">
        <v>1312</v>
      </c>
      <c r="E62" s="1578" t="s">
        <v>1312</v>
      </c>
      <c r="F62" s="1549" t="s">
        <v>1312</v>
      </c>
      <c r="G62" s="1549" t="s">
        <v>1312</v>
      </c>
      <c r="H62" s="1549" t="s">
        <v>1312</v>
      </c>
      <c r="I62" s="1549" t="s">
        <v>1312</v>
      </c>
      <c r="J62" s="269"/>
    </row>
    <row r="63" spans="1:11" ht="14">
      <c r="A63" s="926">
        <v>2019</v>
      </c>
      <c r="B63" s="56">
        <v>3000</v>
      </c>
      <c r="C63" s="1517">
        <v>0.18</v>
      </c>
      <c r="D63" s="1517">
        <v>0.13900000000000001</v>
      </c>
      <c r="E63" s="1551">
        <v>0.22900000000000001</v>
      </c>
      <c r="F63" s="74">
        <v>1000</v>
      </c>
      <c r="G63" s="1517">
        <v>0.20599999999999999</v>
      </c>
      <c r="H63" s="1517">
        <v>0.13400000000000001</v>
      </c>
      <c r="I63" s="1517">
        <v>0.30199999999999999</v>
      </c>
      <c r="J63" s="269"/>
    </row>
    <row r="64" spans="1:11" ht="14">
      <c r="A64" s="1060">
        <v>2020</v>
      </c>
      <c r="B64" s="51">
        <v>3200</v>
      </c>
      <c r="C64" s="1515">
        <v>0.21299999999999999</v>
      </c>
      <c r="D64" s="1515">
        <v>0.183</v>
      </c>
      <c r="E64" s="1516">
        <v>0.247</v>
      </c>
      <c r="F64" s="458">
        <v>900</v>
      </c>
      <c r="G64" s="1515">
        <v>0.23400000000000001</v>
      </c>
      <c r="H64" s="1515">
        <v>0.18</v>
      </c>
      <c r="I64" s="1515">
        <v>0.29899999999999999</v>
      </c>
      <c r="J64" s="269"/>
    </row>
    <row r="65" spans="1:12" ht="14">
      <c r="A65" s="369">
        <v>2021</v>
      </c>
      <c r="B65" s="56">
        <v>2700</v>
      </c>
      <c r="C65" s="1517">
        <v>0.17699999999999999</v>
      </c>
      <c r="D65" s="1517">
        <v>0.15</v>
      </c>
      <c r="E65" s="1518">
        <v>0.20799999999999999</v>
      </c>
      <c r="F65" s="74">
        <v>1000</v>
      </c>
      <c r="G65" s="1517">
        <v>0.26</v>
      </c>
      <c r="H65" s="1517">
        <v>0.20100000000000001</v>
      </c>
      <c r="I65" s="1517">
        <v>0.32800000000000001</v>
      </c>
      <c r="J65" s="269"/>
    </row>
    <row r="66" spans="1:12" ht="14">
      <c r="A66" s="2680" t="s">
        <v>1315</v>
      </c>
      <c r="B66" s="2681"/>
      <c r="C66" s="2681"/>
      <c r="D66" s="2681"/>
      <c r="E66" s="2681"/>
      <c r="F66" s="2681"/>
      <c r="G66" s="2681"/>
      <c r="H66" s="2681"/>
      <c r="I66" s="2682"/>
      <c r="J66" s="269"/>
    </row>
    <row r="69" spans="1:12" ht="18" customHeight="1">
      <c r="A69" s="2499" t="s">
        <v>338</v>
      </c>
      <c r="B69" s="2578" t="s">
        <v>1422</v>
      </c>
      <c r="C69" s="2579"/>
      <c r="D69" s="2579"/>
      <c r="E69" s="2579"/>
      <c r="F69" s="2579"/>
      <c r="G69" s="2579"/>
      <c r="H69" s="2579"/>
      <c r="I69" s="2579"/>
      <c r="J69" s="2579"/>
      <c r="K69" s="2528"/>
    </row>
    <row r="70" spans="1:12" ht="46">
      <c r="A70" s="2501"/>
      <c r="B70" s="46" t="s">
        <v>89</v>
      </c>
      <c r="C70" s="563" t="s">
        <v>85</v>
      </c>
      <c r="D70" s="1169" t="s">
        <v>90</v>
      </c>
      <c r="E70" s="271" t="s">
        <v>91</v>
      </c>
      <c r="F70" s="271" t="s">
        <v>92</v>
      </c>
      <c r="G70" s="563" t="s">
        <v>93</v>
      </c>
      <c r="H70" s="1169" t="s">
        <v>94</v>
      </c>
      <c r="I70" s="271" t="s">
        <v>95</v>
      </c>
      <c r="J70" s="271" t="s">
        <v>96</v>
      </c>
      <c r="K70" s="272" t="s">
        <v>97</v>
      </c>
    </row>
    <row r="71" spans="1:12" ht="14">
      <c r="A71" s="392">
        <v>2012</v>
      </c>
      <c r="B71" s="1035">
        <v>0.64500000000000002</v>
      </c>
      <c r="C71" s="1035">
        <v>0.38500000000000001</v>
      </c>
      <c r="D71" s="1035">
        <v>0.50800000000000001</v>
      </c>
      <c r="E71" s="1035">
        <v>0.52100000000000002</v>
      </c>
      <c r="F71" s="1035">
        <v>0.52500000000000002</v>
      </c>
      <c r="G71" s="1637" t="s">
        <v>114</v>
      </c>
      <c r="H71" s="1637" t="s">
        <v>114</v>
      </c>
      <c r="I71" s="1035">
        <v>0.56100000000000005</v>
      </c>
      <c r="J71" s="1035">
        <v>0.28000000000000003</v>
      </c>
      <c r="K71" s="1637" t="s">
        <v>114</v>
      </c>
      <c r="L71" s="269"/>
    </row>
    <row r="72" spans="1:12" ht="14">
      <c r="A72" s="393">
        <v>2013</v>
      </c>
      <c r="B72" s="1037">
        <v>0.68500000000000005</v>
      </c>
      <c r="C72" s="1037">
        <v>0.41399999999999998</v>
      </c>
      <c r="D72" s="1037">
        <v>0.51</v>
      </c>
      <c r="E72" s="1037">
        <v>0.46800000000000003</v>
      </c>
      <c r="F72" s="1037">
        <v>0.63500000000000001</v>
      </c>
      <c r="G72" s="1638" t="s">
        <v>114</v>
      </c>
      <c r="H72" s="1638" t="s">
        <v>114</v>
      </c>
      <c r="I72" s="1037">
        <v>0.60899999999999999</v>
      </c>
      <c r="J72" s="1037">
        <v>0.45400000000000001</v>
      </c>
      <c r="K72" s="1638" t="s">
        <v>114</v>
      </c>
      <c r="L72" s="269"/>
    </row>
    <row r="73" spans="1:12" ht="14">
      <c r="A73" s="392">
        <v>2014</v>
      </c>
      <c r="B73" s="1035">
        <v>0.70199999999999996</v>
      </c>
      <c r="C73" s="1035">
        <v>0.44</v>
      </c>
      <c r="D73" s="1035">
        <v>0.73399999999999999</v>
      </c>
      <c r="E73" s="1035">
        <v>0.44600000000000001</v>
      </c>
      <c r="F73" s="1035">
        <v>0.80800000000000005</v>
      </c>
      <c r="G73" s="1035">
        <v>0.38800000000000001</v>
      </c>
      <c r="H73" s="1637" t="s">
        <v>114</v>
      </c>
      <c r="I73" s="1035">
        <v>0.503</v>
      </c>
      <c r="J73" s="1035">
        <v>0.4</v>
      </c>
      <c r="K73" s="1637" t="s">
        <v>114</v>
      </c>
      <c r="L73" s="269"/>
    </row>
    <row r="74" spans="1:12" ht="14">
      <c r="A74" s="393">
        <v>2015</v>
      </c>
      <c r="B74" s="1037">
        <v>0.63500000000000001</v>
      </c>
      <c r="C74" s="1037">
        <v>0.36799999999999999</v>
      </c>
      <c r="D74" s="1037">
        <v>0.626</v>
      </c>
      <c r="E74" s="1037">
        <v>0.53700000000000003</v>
      </c>
      <c r="F74" s="1037">
        <v>0.67100000000000004</v>
      </c>
      <c r="G74" s="1037">
        <v>0.48699999999999999</v>
      </c>
      <c r="H74" s="1638" t="s">
        <v>114</v>
      </c>
      <c r="I74" s="1037">
        <v>0.47599999999999998</v>
      </c>
      <c r="J74" s="1037">
        <v>0.312</v>
      </c>
      <c r="K74" s="1638" t="s">
        <v>114</v>
      </c>
      <c r="L74" s="269"/>
    </row>
    <row r="75" spans="1:12" ht="14">
      <c r="A75" s="392">
        <v>2016</v>
      </c>
      <c r="B75" s="1035">
        <v>0.69299999999999995</v>
      </c>
      <c r="C75" s="1035">
        <v>0.43</v>
      </c>
      <c r="D75" s="1035">
        <v>0.67500000000000004</v>
      </c>
      <c r="E75" s="1035">
        <v>0.55900000000000005</v>
      </c>
      <c r="F75" s="1035">
        <v>0.65300000000000002</v>
      </c>
      <c r="G75" s="1637" t="s">
        <v>114</v>
      </c>
      <c r="H75" s="1637" t="s">
        <v>114</v>
      </c>
      <c r="I75" s="1637" t="s">
        <v>114</v>
      </c>
      <c r="J75" s="1035">
        <v>0.51800000000000002</v>
      </c>
      <c r="K75" s="1637" t="s">
        <v>114</v>
      </c>
      <c r="L75" s="269"/>
    </row>
    <row r="76" spans="1:12" ht="14">
      <c r="A76" s="1570">
        <v>2017</v>
      </c>
      <c r="B76" s="1547" t="s">
        <v>1312</v>
      </c>
      <c r="C76" s="1547" t="s">
        <v>1312</v>
      </c>
      <c r="D76" s="1547" t="s">
        <v>1312</v>
      </c>
      <c r="E76" s="1547" t="s">
        <v>1312</v>
      </c>
      <c r="F76" s="1547" t="s">
        <v>1312</v>
      </c>
      <c r="G76" s="1547" t="s">
        <v>1312</v>
      </c>
      <c r="H76" s="1547" t="s">
        <v>1312</v>
      </c>
      <c r="I76" s="1547" t="s">
        <v>1312</v>
      </c>
      <c r="J76" s="1547" t="s">
        <v>1312</v>
      </c>
      <c r="K76" s="1547" t="s">
        <v>1312</v>
      </c>
      <c r="L76" s="269"/>
    </row>
    <row r="77" spans="1:12" ht="14">
      <c r="A77" s="1569">
        <v>2018</v>
      </c>
      <c r="B77" s="1549" t="s">
        <v>1312</v>
      </c>
      <c r="C77" s="1549" t="s">
        <v>1312</v>
      </c>
      <c r="D77" s="1549" t="s">
        <v>1312</v>
      </c>
      <c r="E77" s="1549" t="s">
        <v>1312</v>
      </c>
      <c r="F77" s="1549" t="s">
        <v>1312</v>
      </c>
      <c r="G77" s="1549" t="s">
        <v>1312</v>
      </c>
      <c r="H77" s="1549" t="s">
        <v>1312</v>
      </c>
      <c r="I77" s="1549" t="s">
        <v>1312</v>
      </c>
      <c r="J77" s="1549" t="s">
        <v>1312</v>
      </c>
      <c r="K77" s="1549" t="s">
        <v>1312</v>
      </c>
      <c r="L77" s="269"/>
    </row>
    <row r="78" spans="1:12" ht="14">
      <c r="A78" s="926">
        <v>2019</v>
      </c>
      <c r="B78" s="1517">
        <v>0.73299999999999998</v>
      </c>
      <c r="C78" s="1517">
        <v>0.52400000000000002</v>
      </c>
      <c r="D78" s="1638" t="s">
        <v>114</v>
      </c>
      <c r="E78" s="1517">
        <v>0.60099999999999998</v>
      </c>
      <c r="F78" s="1517">
        <v>0.68700000000000006</v>
      </c>
      <c r="G78" s="1638" t="s">
        <v>114</v>
      </c>
      <c r="H78" s="1638" t="s">
        <v>114</v>
      </c>
      <c r="I78" s="1638" t="s">
        <v>114</v>
      </c>
      <c r="J78" s="1638" t="s">
        <v>114</v>
      </c>
      <c r="K78" s="1638" t="s">
        <v>114</v>
      </c>
      <c r="L78" s="269"/>
    </row>
    <row r="79" spans="1:12" ht="14">
      <c r="A79" s="1060">
        <v>2020</v>
      </c>
      <c r="B79" s="1515">
        <v>0.70799999999999996</v>
      </c>
      <c r="C79" s="1515">
        <v>0.52800000000000002</v>
      </c>
      <c r="D79" s="1515">
        <v>0.66300000000000003</v>
      </c>
      <c r="E79" s="1515">
        <v>0.53200000000000003</v>
      </c>
      <c r="F79" s="1515">
        <v>0.622</v>
      </c>
      <c r="G79" s="1515">
        <v>0.59099999999999997</v>
      </c>
      <c r="H79" s="1637" t="s">
        <v>114</v>
      </c>
      <c r="I79" s="1515">
        <v>0.83</v>
      </c>
      <c r="J79" s="1515">
        <v>0.25800000000000001</v>
      </c>
      <c r="K79" s="1637" t="s">
        <v>114</v>
      </c>
      <c r="L79" s="269"/>
    </row>
    <row r="80" spans="1:12" ht="14">
      <c r="A80" s="369">
        <v>2021</v>
      </c>
      <c r="B80" s="1517">
        <v>0.69299999999999995</v>
      </c>
      <c r="C80" s="1517">
        <v>0.55300000000000005</v>
      </c>
      <c r="D80" s="1517">
        <v>0.63500000000000001</v>
      </c>
      <c r="E80" s="1517">
        <v>0.68</v>
      </c>
      <c r="F80" s="1517">
        <v>0.77600000000000002</v>
      </c>
      <c r="G80" s="1638" t="s">
        <v>114</v>
      </c>
      <c r="H80" s="1638" t="s">
        <v>114</v>
      </c>
      <c r="I80" s="1517">
        <v>0.76900000000000002</v>
      </c>
      <c r="J80" s="1517">
        <v>0.38900000000000001</v>
      </c>
      <c r="K80" s="1638" t="s">
        <v>114</v>
      </c>
      <c r="L80" s="269"/>
    </row>
    <row r="81" spans="1:11" ht="40" customHeight="1">
      <c r="A81" s="2719" t="s">
        <v>1313</v>
      </c>
      <c r="B81" s="2720"/>
      <c r="C81" s="2720"/>
      <c r="D81" s="2720"/>
      <c r="E81" s="2720"/>
      <c r="F81" s="2720"/>
      <c r="G81" s="2720"/>
      <c r="H81" s="2720"/>
      <c r="I81" s="2720"/>
      <c r="J81" s="2720"/>
      <c r="K81" s="2721"/>
    </row>
    <row r="83" spans="1:11">
      <c r="A83" s="2779" t="s">
        <v>1340</v>
      </c>
      <c r="B83" s="2780"/>
      <c r="C83" s="2780"/>
      <c r="D83" s="2780"/>
      <c r="E83" s="2780"/>
      <c r="F83" s="2780"/>
      <c r="G83" s="2780"/>
      <c r="H83" s="2780"/>
      <c r="I83" s="2780"/>
      <c r="J83" s="2780"/>
      <c r="K83" s="2780"/>
    </row>
    <row r="84" spans="1:11">
      <c r="A84" s="22"/>
      <c r="B84" s="22"/>
      <c r="C84" s="22"/>
      <c r="D84" s="22"/>
      <c r="E84" s="22"/>
      <c r="F84" s="22"/>
      <c r="G84" s="22"/>
      <c r="H84" s="22"/>
      <c r="I84" s="22"/>
    </row>
    <row r="85" spans="1:11">
      <c r="A85" s="22"/>
      <c r="B85" s="22"/>
      <c r="C85" s="22"/>
      <c r="D85" s="22"/>
      <c r="E85" s="22"/>
      <c r="F85" s="22"/>
      <c r="G85" s="22"/>
      <c r="H85" s="22"/>
      <c r="I85" s="22"/>
    </row>
    <row r="86" spans="1:11" ht="13.5" thickBot="1"/>
    <row r="87" spans="1:11" ht="35.25" customHeight="1" thickTop="1" thickBot="1">
      <c r="A87" s="2790" t="s">
        <v>1426</v>
      </c>
      <c r="B87" s="2791"/>
      <c r="C87" s="2791"/>
      <c r="D87" s="2791"/>
      <c r="E87" s="2791"/>
      <c r="F87" s="2791"/>
      <c r="G87" s="2791"/>
      <c r="H87" s="2791"/>
      <c r="I87" s="2792"/>
    </row>
    <row r="88" spans="1:11" ht="13.5" thickTop="1"/>
    <row r="89" spans="1:11" ht="18" customHeight="1">
      <c r="A89" s="2793" t="s">
        <v>338</v>
      </c>
      <c r="B89" s="2631" t="s">
        <v>1427</v>
      </c>
      <c r="C89" s="2631"/>
      <c r="D89" s="2631"/>
      <c r="E89" s="2631"/>
      <c r="F89" s="2631"/>
      <c r="G89" s="2631"/>
      <c r="H89" s="2631"/>
      <c r="I89" s="2631"/>
    </row>
    <row r="90" spans="1:11" ht="18" customHeight="1">
      <c r="A90" s="2793"/>
      <c r="B90" s="2640" t="s">
        <v>173</v>
      </c>
      <c r="C90" s="2641"/>
      <c r="D90" s="2641"/>
      <c r="E90" s="2642"/>
      <c r="F90" s="2640" t="s">
        <v>85</v>
      </c>
      <c r="G90" s="2641"/>
      <c r="H90" s="2641"/>
      <c r="I90" s="2643"/>
      <c r="J90" s="54"/>
      <c r="K90" s="29"/>
    </row>
    <row r="91" spans="1:11" ht="27.5">
      <c r="A91" s="2794"/>
      <c r="B91" s="1031" t="s">
        <v>112</v>
      </c>
      <c r="C91" s="1032" t="s">
        <v>86</v>
      </c>
      <c r="D91" s="1032" t="s">
        <v>662</v>
      </c>
      <c r="E91" s="1033" t="s">
        <v>663</v>
      </c>
      <c r="F91" s="1031" t="s">
        <v>112</v>
      </c>
      <c r="G91" s="1032" t="s">
        <v>86</v>
      </c>
      <c r="H91" s="1032" t="s">
        <v>662</v>
      </c>
      <c r="I91" s="1034" t="s">
        <v>663</v>
      </c>
      <c r="J91" s="54"/>
      <c r="K91" s="49"/>
    </row>
    <row r="92" spans="1:11">
      <c r="A92" s="1651">
        <v>2000</v>
      </c>
      <c r="B92" s="1611">
        <v>9700</v>
      </c>
      <c r="C92" s="1609">
        <v>0.56699999999999995</v>
      </c>
      <c r="D92" s="1609">
        <v>0.54400000000000004</v>
      </c>
      <c r="E92" s="1610">
        <v>0.58899999999999997</v>
      </c>
      <c r="F92" s="1611">
        <v>2100</v>
      </c>
      <c r="G92" s="1609">
        <v>0.45700000000000002</v>
      </c>
      <c r="H92" s="1609">
        <v>0.42899999999999999</v>
      </c>
      <c r="I92" s="1609">
        <v>0.48599999999999999</v>
      </c>
    </row>
    <row r="93" spans="1:11">
      <c r="A93" s="1652">
        <v>2001</v>
      </c>
      <c r="B93" s="1615">
        <v>9100</v>
      </c>
      <c r="C93" s="1613">
        <v>0.54400000000000004</v>
      </c>
      <c r="D93" s="1613">
        <v>0.52</v>
      </c>
      <c r="E93" s="1614">
        <v>0.56799999999999995</v>
      </c>
      <c r="F93" s="1615">
        <v>2000</v>
      </c>
      <c r="G93" s="1613">
        <v>0.44600000000000001</v>
      </c>
      <c r="H93" s="1613">
        <v>0.41799999999999998</v>
      </c>
      <c r="I93" s="1613">
        <v>0.47499999999999998</v>
      </c>
    </row>
    <row r="94" spans="1:11">
      <c r="A94" s="1651">
        <v>2002</v>
      </c>
      <c r="B94" s="1611">
        <v>9600</v>
      </c>
      <c r="C94" s="1609">
        <v>0.56799999999999995</v>
      </c>
      <c r="D94" s="1609">
        <v>0.54</v>
      </c>
      <c r="E94" s="1610">
        <v>0.59699999999999998</v>
      </c>
      <c r="F94" s="1611">
        <v>2100</v>
      </c>
      <c r="G94" s="1609">
        <v>0.46300000000000002</v>
      </c>
      <c r="H94" s="1609">
        <v>0.43</v>
      </c>
      <c r="I94" s="1609">
        <v>0.497</v>
      </c>
    </row>
    <row r="95" spans="1:11">
      <c r="A95" s="1652">
        <v>2003</v>
      </c>
      <c r="B95" s="1615">
        <v>9900</v>
      </c>
      <c r="C95" s="1613">
        <v>0.56200000000000006</v>
      </c>
      <c r="D95" s="1613">
        <v>0.53500000000000003</v>
      </c>
      <c r="E95" s="1614">
        <v>0.59</v>
      </c>
      <c r="F95" s="1615">
        <v>2100</v>
      </c>
      <c r="G95" s="1613">
        <v>0.44700000000000001</v>
      </c>
      <c r="H95" s="1613">
        <v>0.41399999999999998</v>
      </c>
      <c r="I95" s="1613">
        <v>0.48</v>
      </c>
    </row>
    <row r="96" spans="1:11">
      <c r="A96" s="1651">
        <v>2004</v>
      </c>
      <c r="B96" s="1611">
        <v>9800</v>
      </c>
      <c r="C96" s="1609">
        <v>0.55900000000000005</v>
      </c>
      <c r="D96" s="1609">
        <v>0.53600000000000003</v>
      </c>
      <c r="E96" s="1610">
        <v>0.58199999999999996</v>
      </c>
      <c r="F96" s="1611">
        <v>2300</v>
      </c>
      <c r="G96" s="1609">
        <v>0.47799999999999998</v>
      </c>
      <c r="H96" s="1609">
        <v>0.43</v>
      </c>
      <c r="I96" s="1609">
        <v>0.52600000000000002</v>
      </c>
    </row>
    <row r="97" spans="1:11">
      <c r="A97" s="1652">
        <v>2005</v>
      </c>
      <c r="B97" s="1615">
        <v>9300</v>
      </c>
      <c r="C97" s="1613">
        <v>0.53900000000000003</v>
      </c>
      <c r="D97" s="1613">
        <v>0.51400000000000001</v>
      </c>
      <c r="E97" s="1614">
        <v>0.56399999999999995</v>
      </c>
      <c r="F97" s="1615">
        <v>2100</v>
      </c>
      <c r="G97" s="1613">
        <v>0.439</v>
      </c>
      <c r="H97" s="1613">
        <v>0.38900000000000001</v>
      </c>
      <c r="I97" s="1613">
        <v>0.49</v>
      </c>
    </row>
    <row r="98" spans="1:11">
      <c r="A98" s="1651">
        <v>2006</v>
      </c>
      <c r="B98" s="1611">
        <v>9800</v>
      </c>
      <c r="C98" s="1609">
        <v>0.54100000000000004</v>
      </c>
      <c r="D98" s="1609">
        <v>0.51500000000000001</v>
      </c>
      <c r="E98" s="1610">
        <v>0.56699999999999995</v>
      </c>
      <c r="F98" s="1611">
        <v>2200</v>
      </c>
      <c r="G98" s="1609">
        <v>0.45600000000000002</v>
      </c>
      <c r="H98" s="1609">
        <v>0.40300000000000002</v>
      </c>
      <c r="I98" s="1609">
        <v>0.50900000000000001</v>
      </c>
    </row>
    <row r="99" spans="1:11">
      <c r="A99" s="1652">
        <v>2007</v>
      </c>
      <c r="B99" s="1615">
        <v>9600</v>
      </c>
      <c r="C99" s="1613">
        <v>0.52900000000000003</v>
      </c>
      <c r="D99" s="1613">
        <v>0.504</v>
      </c>
      <c r="E99" s="1614">
        <v>0.55400000000000005</v>
      </c>
      <c r="F99" s="1615">
        <v>2200</v>
      </c>
      <c r="G99" s="1613">
        <v>0.433</v>
      </c>
      <c r="H99" s="1613">
        <v>0.38300000000000001</v>
      </c>
      <c r="I99" s="1613">
        <v>0.48399999999999999</v>
      </c>
    </row>
    <row r="100" spans="1:11">
      <c r="A100" s="1651">
        <v>2008</v>
      </c>
      <c r="B100" s="1611">
        <v>10500</v>
      </c>
      <c r="C100" s="1609">
        <v>0.56699999999999995</v>
      </c>
      <c r="D100" s="1609">
        <v>0.54200000000000004</v>
      </c>
      <c r="E100" s="1610">
        <v>0.59099999999999997</v>
      </c>
      <c r="F100" s="1611">
        <v>2500</v>
      </c>
      <c r="G100" s="1609">
        <v>0.49</v>
      </c>
      <c r="H100" s="1609">
        <v>0.439</v>
      </c>
      <c r="I100" s="1609">
        <v>0.54</v>
      </c>
    </row>
    <row r="101" spans="1:11">
      <c r="A101" s="1652">
        <v>2009</v>
      </c>
      <c r="B101" s="1615">
        <v>9600</v>
      </c>
      <c r="C101" s="1613">
        <v>0.52600000000000002</v>
      </c>
      <c r="D101" s="1613">
        <v>0.49399999999999999</v>
      </c>
      <c r="E101" s="1614">
        <v>0.55900000000000005</v>
      </c>
      <c r="F101" s="1615">
        <v>2200</v>
      </c>
      <c r="G101" s="1613">
        <v>0.38400000000000001</v>
      </c>
      <c r="H101" s="1613">
        <v>0.33100000000000002</v>
      </c>
      <c r="I101" s="1613">
        <v>0.44</v>
      </c>
    </row>
    <row r="102" spans="1:11">
      <c r="A102" s="1651">
        <v>2010</v>
      </c>
      <c r="B102" s="1611">
        <v>9900</v>
      </c>
      <c r="C102" s="1609">
        <v>0.54300000000000004</v>
      </c>
      <c r="D102" s="1609">
        <v>0.51</v>
      </c>
      <c r="E102" s="1610">
        <v>0.57499999999999996</v>
      </c>
      <c r="F102" s="1611">
        <v>2400</v>
      </c>
      <c r="G102" s="1609">
        <v>0.439</v>
      </c>
      <c r="H102" s="1609">
        <v>0.38200000000000001</v>
      </c>
      <c r="I102" s="1609">
        <v>0.498</v>
      </c>
    </row>
    <row r="103" spans="1:11">
      <c r="A103" s="1652">
        <v>2011</v>
      </c>
      <c r="B103" s="1615">
        <v>10100</v>
      </c>
      <c r="C103" s="1613">
        <v>0.54800000000000004</v>
      </c>
      <c r="D103" s="1613">
        <v>0.51500000000000001</v>
      </c>
      <c r="E103" s="1614">
        <v>0.58099999999999996</v>
      </c>
      <c r="F103" s="1615">
        <v>2200</v>
      </c>
      <c r="G103" s="1613">
        <v>0.42599999999999999</v>
      </c>
      <c r="H103" s="1613">
        <v>0.36799999999999999</v>
      </c>
      <c r="I103" s="1613">
        <v>0.48599999999999999</v>
      </c>
    </row>
    <row r="104" spans="1:11">
      <c r="A104" s="1650"/>
      <c r="B104" s="344"/>
      <c r="C104" s="344"/>
      <c r="D104" s="344"/>
      <c r="E104" s="344"/>
      <c r="F104" s="344"/>
      <c r="G104" s="344"/>
      <c r="H104" s="344"/>
      <c r="I104" s="344"/>
    </row>
    <row r="105" spans="1:11">
      <c r="A105" s="1650"/>
      <c r="B105" s="344"/>
      <c r="C105" s="344"/>
      <c r="D105" s="344"/>
      <c r="E105" s="344"/>
      <c r="F105" s="344"/>
      <c r="G105" s="344"/>
      <c r="H105" s="344"/>
      <c r="I105" s="344"/>
    </row>
    <row r="106" spans="1:11" ht="18" customHeight="1">
      <c r="A106" s="2793" t="s">
        <v>338</v>
      </c>
      <c r="B106" s="2631" t="s">
        <v>1428</v>
      </c>
      <c r="C106" s="2631"/>
      <c r="D106" s="2631"/>
      <c r="E106" s="2631"/>
      <c r="F106" s="2631"/>
      <c r="G106" s="2631"/>
      <c r="H106" s="2631"/>
      <c r="I106" s="2631"/>
      <c r="K106" s="45"/>
    </row>
    <row r="107" spans="1:11" ht="18" customHeight="1">
      <c r="A107" s="2793"/>
      <c r="B107" s="2748" t="s">
        <v>173</v>
      </c>
      <c r="C107" s="2748"/>
      <c r="D107" s="2748"/>
      <c r="E107" s="2748"/>
      <c r="F107" s="2747" t="s">
        <v>85</v>
      </c>
      <c r="G107" s="2748"/>
      <c r="H107" s="2748"/>
      <c r="I107" s="2749"/>
      <c r="K107" s="45"/>
    </row>
    <row r="108" spans="1:11" ht="23">
      <c r="A108" s="2794"/>
      <c r="B108" s="1031" t="s">
        <v>112</v>
      </c>
      <c r="C108" s="1032" t="s">
        <v>86</v>
      </c>
      <c r="D108" s="1032" t="s">
        <v>662</v>
      </c>
      <c r="E108" s="1033" t="s">
        <v>663</v>
      </c>
      <c r="F108" s="1031" t="s">
        <v>112</v>
      </c>
      <c r="G108" s="1032" t="s">
        <v>86</v>
      </c>
      <c r="H108" s="1032" t="s">
        <v>662</v>
      </c>
      <c r="I108" s="1034" t="s">
        <v>663</v>
      </c>
      <c r="K108" s="45"/>
    </row>
    <row r="109" spans="1:11">
      <c r="A109" s="1651">
        <v>2000</v>
      </c>
      <c r="B109" s="1611">
        <v>6000</v>
      </c>
      <c r="C109" s="1609">
        <v>0.34899999999999998</v>
      </c>
      <c r="D109" s="1609">
        <v>0.32800000000000001</v>
      </c>
      <c r="E109" s="1610">
        <v>0.371</v>
      </c>
      <c r="F109" s="1611">
        <v>2000</v>
      </c>
      <c r="G109" s="1609">
        <v>0.439</v>
      </c>
      <c r="H109" s="1609">
        <v>0.41</v>
      </c>
      <c r="I109" s="1609">
        <v>0.46800000000000003</v>
      </c>
    </row>
    <row r="110" spans="1:11">
      <c r="A110" s="1652">
        <v>2001</v>
      </c>
      <c r="B110" s="1615">
        <v>6000</v>
      </c>
      <c r="C110" s="1613">
        <v>0.36199999999999999</v>
      </c>
      <c r="D110" s="1613">
        <v>0.34</v>
      </c>
      <c r="E110" s="1614">
        <v>0.38500000000000001</v>
      </c>
      <c r="F110" s="1615">
        <v>2100</v>
      </c>
      <c r="G110" s="1613">
        <v>0.45600000000000002</v>
      </c>
      <c r="H110" s="1613">
        <v>0.42699999999999999</v>
      </c>
      <c r="I110" s="1613">
        <v>0.48399999999999999</v>
      </c>
    </row>
    <row r="111" spans="1:11">
      <c r="A111" s="1651">
        <v>2002</v>
      </c>
      <c r="B111" s="1611">
        <v>6000</v>
      </c>
      <c r="C111" s="1609">
        <v>0.35599999999999998</v>
      </c>
      <c r="D111" s="1609">
        <v>0.32800000000000001</v>
      </c>
      <c r="E111" s="1610">
        <v>0.38400000000000001</v>
      </c>
      <c r="F111" s="1611">
        <v>2000</v>
      </c>
      <c r="G111" s="1609">
        <v>0.435</v>
      </c>
      <c r="H111" s="1609">
        <v>0.40200000000000002</v>
      </c>
      <c r="I111" s="1609">
        <v>0.46899999999999997</v>
      </c>
    </row>
    <row r="112" spans="1:11">
      <c r="A112" s="1652">
        <v>2003</v>
      </c>
      <c r="B112" s="1615">
        <v>6300</v>
      </c>
      <c r="C112" s="1613">
        <v>0.35499999999999998</v>
      </c>
      <c r="D112" s="1613">
        <v>0.32900000000000001</v>
      </c>
      <c r="E112" s="1614">
        <v>0.38200000000000001</v>
      </c>
      <c r="F112" s="1615">
        <v>2100</v>
      </c>
      <c r="G112" s="1613">
        <v>0.44400000000000001</v>
      </c>
      <c r="H112" s="1613">
        <v>0.41099999999999998</v>
      </c>
      <c r="I112" s="1613">
        <v>0.47699999999999998</v>
      </c>
    </row>
    <row r="113" spans="1:11">
      <c r="A113" s="1651">
        <v>2004</v>
      </c>
      <c r="B113" s="1611">
        <v>5400</v>
      </c>
      <c r="C113" s="1609">
        <v>0.30599999999999999</v>
      </c>
      <c r="D113" s="1609">
        <v>0.28499999999999998</v>
      </c>
      <c r="E113" s="1610">
        <v>0.32800000000000001</v>
      </c>
      <c r="F113" s="1611">
        <v>1800</v>
      </c>
      <c r="G113" s="1609">
        <v>0.36799999999999999</v>
      </c>
      <c r="H113" s="1609">
        <v>0.32400000000000001</v>
      </c>
      <c r="I113" s="1609">
        <v>0.41599999999999998</v>
      </c>
    </row>
    <row r="114" spans="1:11">
      <c r="A114" s="1652">
        <v>2005</v>
      </c>
      <c r="B114" s="1615">
        <v>5400</v>
      </c>
      <c r="C114" s="1613">
        <v>0.313</v>
      </c>
      <c r="D114" s="1613">
        <v>0.29099999999999998</v>
      </c>
      <c r="E114" s="1614">
        <v>0.33700000000000002</v>
      </c>
      <c r="F114" s="1615">
        <v>1700</v>
      </c>
      <c r="G114" s="1613">
        <v>0.35699999999999998</v>
      </c>
      <c r="H114" s="1613">
        <v>0.309</v>
      </c>
      <c r="I114" s="1613">
        <v>0.40699999999999997</v>
      </c>
    </row>
    <row r="115" spans="1:11">
      <c r="A115" s="1651">
        <v>2006</v>
      </c>
      <c r="B115" s="1611">
        <v>5700</v>
      </c>
      <c r="C115" s="1609">
        <v>0.314</v>
      </c>
      <c r="D115" s="1609">
        <v>0.28999999999999998</v>
      </c>
      <c r="E115" s="1610">
        <v>0.33900000000000002</v>
      </c>
      <c r="F115" s="1611">
        <v>1800</v>
      </c>
      <c r="G115" s="1609">
        <v>0.375</v>
      </c>
      <c r="H115" s="1609">
        <v>0.32500000000000001</v>
      </c>
      <c r="I115" s="1609">
        <v>0.42799999999999999</v>
      </c>
    </row>
    <row r="116" spans="1:11">
      <c r="A116" s="1652">
        <v>2007</v>
      </c>
      <c r="B116" s="1615">
        <v>6200</v>
      </c>
      <c r="C116" s="1613">
        <v>0.34200000000000003</v>
      </c>
      <c r="D116" s="1613">
        <v>0.31900000000000001</v>
      </c>
      <c r="E116" s="1614">
        <v>0.36599999999999999</v>
      </c>
      <c r="F116" s="1615">
        <v>1900</v>
      </c>
      <c r="G116" s="1613">
        <v>0.39200000000000002</v>
      </c>
      <c r="H116" s="1613">
        <v>0.34200000000000003</v>
      </c>
      <c r="I116" s="1613">
        <v>0.443</v>
      </c>
    </row>
    <row r="117" spans="1:11">
      <c r="A117" s="1651">
        <v>2008</v>
      </c>
      <c r="B117" s="1611">
        <v>6200</v>
      </c>
      <c r="C117" s="1609">
        <v>0.33800000000000002</v>
      </c>
      <c r="D117" s="1609">
        <v>0.314</v>
      </c>
      <c r="E117" s="1610">
        <v>0.36199999999999999</v>
      </c>
      <c r="F117" s="1611">
        <v>2100</v>
      </c>
      <c r="G117" s="1609">
        <v>0.40699999999999997</v>
      </c>
      <c r="H117" s="1609">
        <v>0.35899999999999999</v>
      </c>
      <c r="I117" s="1609">
        <v>0.45800000000000002</v>
      </c>
    </row>
    <row r="118" spans="1:11">
      <c r="A118" s="1652">
        <v>2009</v>
      </c>
      <c r="B118" s="1615">
        <v>6400</v>
      </c>
      <c r="C118" s="1613">
        <v>0.35099999999999998</v>
      </c>
      <c r="D118" s="1613">
        <v>0.32</v>
      </c>
      <c r="E118" s="1614">
        <v>0.38300000000000001</v>
      </c>
      <c r="F118" s="1615">
        <v>2600</v>
      </c>
      <c r="G118" s="1613">
        <v>0.44700000000000001</v>
      </c>
      <c r="H118" s="1613">
        <v>0.39</v>
      </c>
      <c r="I118" s="1613">
        <v>0.504</v>
      </c>
    </row>
    <row r="119" spans="1:11">
      <c r="A119" s="1651">
        <v>2010</v>
      </c>
      <c r="B119" s="1611">
        <v>6600</v>
      </c>
      <c r="C119" s="1609">
        <v>0.36</v>
      </c>
      <c r="D119" s="1609">
        <v>0.32900000000000001</v>
      </c>
      <c r="E119" s="1610">
        <v>0.39200000000000002</v>
      </c>
      <c r="F119" s="1611">
        <v>2500</v>
      </c>
      <c r="G119" s="1609">
        <v>0.45100000000000001</v>
      </c>
      <c r="H119" s="1609">
        <v>0.39400000000000002</v>
      </c>
      <c r="I119" s="1609">
        <v>0.50900000000000001</v>
      </c>
    </row>
    <row r="120" spans="1:11">
      <c r="A120" s="1652">
        <v>2011</v>
      </c>
      <c r="B120" s="1615">
        <v>6200</v>
      </c>
      <c r="C120" s="1613">
        <v>0.33500000000000002</v>
      </c>
      <c r="D120" s="1613">
        <v>0.30399999999999999</v>
      </c>
      <c r="E120" s="1614">
        <v>0.36699999999999999</v>
      </c>
      <c r="F120" s="1615">
        <v>2200</v>
      </c>
      <c r="G120" s="1613">
        <v>0.41499999999999998</v>
      </c>
      <c r="H120" s="1613">
        <v>0.35699999999999998</v>
      </c>
      <c r="I120" s="1613">
        <v>0.47499999999999998</v>
      </c>
    </row>
    <row r="121" spans="1:11">
      <c r="A121" s="1650"/>
      <c r="B121" s="344"/>
      <c r="C121" s="344"/>
      <c r="D121" s="344"/>
      <c r="E121" s="344"/>
      <c r="F121" s="344"/>
      <c r="G121" s="344"/>
      <c r="H121" s="344"/>
      <c r="I121" s="344"/>
    </row>
    <row r="122" spans="1:11">
      <c r="A122" s="1650"/>
      <c r="B122" s="344"/>
      <c r="C122" s="344"/>
      <c r="D122" s="344"/>
      <c r="E122" s="344"/>
      <c r="F122" s="344"/>
      <c r="G122" s="344"/>
      <c r="H122" s="344"/>
      <c r="I122" s="344"/>
    </row>
    <row r="123" spans="1:11" ht="18" customHeight="1">
      <c r="A123" s="2793" t="s">
        <v>338</v>
      </c>
      <c r="B123" s="2631" t="s">
        <v>1429</v>
      </c>
      <c r="C123" s="2631"/>
      <c r="D123" s="2631"/>
      <c r="E123" s="2631"/>
      <c r="F123" s="2631"/>
      <c r="G123" s="2631"/>
      <c r="H123" s="2631"/>
      <c r="I123" s="2631"/>
      <c r="K123" s="45"/>
    </row>
    <row r="124" spans="1:11" ht="18" customHeight="1">
      <c r="A124" s="2793"/>
      <c r="B124" s="2748" t="s">
        <v>173</v>
      </c>
      <c r="C124" s="2748"/>
      <c r="D124" s="2748"/>
      <c r="E124" s="2748"/>
      <c r="F124" s="2747" t="s">
        <v>85</v>
      </c>
      <c r="G124" s="2748"/>
      <c r="H124" s="2748"/>
      <c r="I124" s="2749"/>
      <c r="K124" s="45"/>
    </row>
    <row r="125" spans="1:11" ht="23">
      <c r="A125" s="2794"/>
      <c r="B125" s="1031" t="s">
        <v>112</v>
      </c>
      <c r="C125" s="1032" t="s">
        <v>86</v>
      </c>
      <c r="D125" s="1032" t="s">
        <v>662</v>
      </c>
      <c r="E125" s="1033" t="s">
        <v>663</v>
      </c>
      <c r="F125" s="1031" t="s">
        <v>112</v>
      </c>
      <c r="G125" s="1032" t="s">
        <v>86</v>
      </c>
      <c r="H125" s="1032" t="s">
        <v>662</v>
      </c>
      <c r="I125" s="1034" t="s">
        <v>663</v>
      </c>
      <c r="K125" s="45"/>
    </row>
    <row r="126" spans="1:11">
      <c r="A126" s="1651">
        <v>2000</v>
      </c>
      <c r="B126" s="1611">
        <v>1400</v>
      </c>
      <c r="C126" s="1609">
        <v>8.4000000000000005E-2</v>
      </c>
      <c r="D126" s="1609">
        <v>7.1999999999999995E-2</v>
      </c>
      <c r="E126" s="1610">
        <v>9.8000000000000004E-2</v>
      </c>
      <c r="F126" s="187">
        <v>500</v>
      </c>
      <c r="G126" s="1609">
        <v>0.104</v>
      </c>
      <c r="H126" s="1609">
        <v>8.6999999999999994E-2</v>
      </c>
      <c r="I126" s="1609">
        <v>0.123</v>
      </c>
    </row>
    <row r="127" spans="1:11">
      <c r="A127" s="1652">
        <v>2001</v>
      </c>
      <c r="B127" s="1615">
        <v>1600</v>
      </c>
      <c r="C127" s="1613">
        <v>9.4E-2</v>
      </c>
      <c r="D127" s="1613">
        <v>8.1000000000000003E-2</v>
      </c>
      <c r="E127" s="1614">
        <v>0.109</v>
      </c>
      <c r="F127" s="197">
        <v>400</v>
      </c>
      <c r="G127" s="1613">
        <v>9.8000000000000004E-2</v>
      </c>
      <c r="H127" s="1613">
        <v>8.2000000000000003E-2</v>
      </c>
      <c r="I127" s="1613">
        <v>0.11600000000000001</v>
      </c>
    </row>
    <row r="128" spans="1:11">
      <c r="A128" s="1651">
        <v>2002</v>
      </c>
      <c r="B128" s="1611">
        <v>1300</v>
      </c>
      <c r="C128" s="1609">
        <v>7.5999999999999998E-2</v>
      </c>
      <c r="D128" s="1609">
        <v>6.3E-2</v>
      </c>
      <c r="E128" s="1610">
        <v>9.0999999999999998E-2</v>
      </c>
      <c r="F128" s="187">
        <v>500</v>
      </c>
      <c r="G128" s="1609">
        <v>0.10199999999999999</v>
      </c>
      <c r="H128" s="1609">
        <v>8.3000000000000004E-2</v>
      </c>
      <c r="I128" s="1609">
        <v>0.125</v>
      </c>
    </row>
    <row r="129" spans="1:11">
      <c r="A129" s="1652">
        <v>2003</v>
      </c>
      <c r="B129" s="1615">
        <v>1400</v>
      </c>
      <c r="C129" s="1613">
        <v>8.2000000000000003E-2</v>
      </c>
      <c r="D129" s="1613">
        <v>6.8000000000000005E-2</v>
      </c>
      <c r="E129" s="1614">
        <v>9.8000000000000004E-2</v>
      </c>
      <c r="F129" s="197">
        <v>500</v>
      </c>
      <c r="G129" s="1613">
        <v>0.109</v>
      </c>
      <c r="H129" s="1613">
        <v>0.09</v>
      </c>
      <c r="I129" s="1613">
        <v>0.13200000000000001</v>
      </c>
    </row>
    <row r="130" spans="1:11">
      <c r="A130" s="1651">
        <v>2004</v>
      </c>
      <c r="B130" s="1611">
        <v>2400</v>
      </c>
      <c r="C130" s="1609">
        <v>0.13500000000000001</v>
      </c>
      <c r="D130" s="1609">
        <v>0.11899999999999999</v>
      </c>
      <c r="E130" s="1610">
        <v>0.152</v>
      </c>
      <c r="F130" s="187">
        <v>700</v>
      </c>
      <c r="G130" s="1609">
        <v>0.154</v>
      </c>
      <c r="H130" s="1609">
        <v>0.122</v>
      </c>
      <c r="I130" s="1609">
        <v>0.193</v>
      </c>
    </row>
    <row r="131" spans="1:11">
      <c r="A131" s="1652">
        <v>2005</v>
      </c>
      <c r="B131" s="1615">
        <v>2500</v>
      </c>
      <c r="C131" s="1613">
        <v>0.14699999999999999</v>
      </c>
      <c r="D131" s="1613">
        <v>0.13</v>
      </c>
      <c r="E131" s="1614">
        <v>0.16600000000000001</v>
      </c>
      <c r="F131" s="1615">
        <v>1000</v>
      </c>
      <c r="G131" s="1613">
        <v>0.20399999999999999</v>
      </c>
      <c r="H131" s="1613">
        <v>0.16600000000000001</v>
      </c>
      <c r="I131" s="1613">
        <v>0.249</v>
      </c>
    </row>
    <row r="132" spans="1:11">
      <c r="A132" s="1651">
        <v>2006</v>
      </c>
      <c r="B132" s="1611">
        <v>2600</v>
      </c>
      <c r="C132" s="1609">
        <v>0.14499999999999999</v>
      </c>
      <c r="D132" s="1609">
        <v>0.127</v>
      </c>
      <c r="E132" s="1610">
        <v>0.16400000000000001</v>
      </c>
      <c r="F132" s="187">
        <v>800</v>
      </c>
      <c r="G132" s="1609">
        <v>0.16900000000000001</v>
      </c>
      <c r="H132" s="1609">
        <v>0.13300000000000001</v>
      </c>
      <c r="I132" s="1609">
        <v>0.21299999999999999</v>
      </c>
    </row>
    <row r="133" spans="1:11">
      <c r="A133" s="1652">
        <v>2007</v>
      </c>
      <c r="B133" s="1615">
        <v>2400</v>
      </c>
      <c r="C133" s="1613">
        <v>0.129</v>
      </c>
      <c r="D133" s="1613">
        <v>0.113</v>
      </c>
      <c r="E133" s="1614">
        <v>0.14699999999999999</v>
      </c>
      <c r="F133" s="197">
        <v>900</v>
      </c>
      <c r="G133" s="1613">
        <v>0.17599999999999999</v>
      </c>
      <c r="H133" s="1613">
        <v>0.14000000000000001</v>
      </c>
      <c r="I133" s="1613">
        <v>0.219</v>
      </c>
    </row>
    <row r="134" spans="1:11">
      <c r="A134" s="1651">
        <v>2008</v>
      </c>
      <c r="B134" s="1611">
        <v>1800</v>
      </c>
      <c r="C134" s="1609">
        <v>9.6000000000000002E-2</v>
      </c>
      <c r="D134" s="1609">
        <v>8.2000000000000003E-2</v>
      </c>
      <c r="E134" s="1610">
        <v>0.112</v>
      </c>
      <c r="F134" s="187">
        <v>500</v>
      </c>
      <c r="G134" s="1609">
        <v>0.10299999999999999</v>
      </c>
      <c r="H134" s="1609">
        <v>7.5999999999999998E-2</v>
      </c>
      <c r="I134" s="1609">
        <v>0.13800000000000001</v>
      </c>
    </row>
    <row r="135" spans="1:11">
      <c r="A135" s="1652">
        <v>2009</v>
      </c>
      <c r="B135" s="1615">
        <v>2200</v>
      </c>
      <c r="C135" s="1613">
        <v>0.123</v>
      </c>
      <c r="D135" s="1613">
        <v>0.10299999999999999</v>
      </c>
      <c r="E135" s="1614">
        <v>0.14599999999999999</v>
      </c>
      <c r="F135" s="1615">
        <v>1000</v>
      </c>
      <c r="G135" s="1613">
        <v>0.16900000000000001</v>
      </c>
      <c r="H135" s="1613">
        <v>0.13</v>
      </c>
      <c r="I135" s="1613">
        <v>0.217</v>
      </c>
    </row>
    <row r="136" spans="1:11">
      <c r="A136" s="1651">
        <v>2010</v>
      </c>
      <c r="B136" s="1611">
        <v>1800</v>
      </c>
      <c r="C136" s="1609">
        <v>9.7000000000000003E-2</v>
      </c>
      <c r="D136" s="1609">
        <v>0.08</v>
      </c>
      <c r="E136" s="1610">
        <v>0.11700000000000001</v>
      </c>
      <c r="F136" s="187">
        <v>600</v>
      </c>
      <c r="G136" s="1609">
        <v>0.11</v>
      </c>
      <c r="H136" s="1609">
        <v>8.1000000000000003E-2</v>
      </c>
      <c r="I136" s="1609">
        <v>0.14799999999999999</v>
      </c>
    </row>
    <row r="137" spans="1:11">
      <c r="A137" s="1652">
        <v>2011</v>
      </c>
      <c r="B137" s="1615">
        <v>2100</v>
      </c>
      <c r="C137" s="1613">
        <v>0.11700000000000001</v>
      </c>
      <c r="D137" s="1613">
        <v>9.7000000000000003E-2</v>
      </c>
      <c r="E137" s="1614">
        <v>0.14099999999999999</v>
      </c>
      <c r="F137" s="197">
        <v>800</v>
      </c>
      <c r="G137" s="1613">
        <v>0.159</v>
      </c>
      <c r="H137" s="1613">
        <v>0.11899999999999999</v>
      </c>
      <c r="I137" s="1613">
        <v>0.21</v>
      </c>
    </row>
    <row r="141" spans="1:11" ht="18" customHeight="1">
      <c r="A141" s="2494" t="s">
        <v>338</v>
      </c>
      <c r="B141" s="2578" t="s">
        <v>1430</v>
      </c>
      <c r="C141" s="2579"/>
      <c r="D141" s="2579"/>
      <c r="E141" s="2579"/>
      <c r="F141" s="2579"/>
      <c r="G141" s="2579"/>
      <c r="H141" s="2579"/>
      <c r="I141" s="2579"/>
      <c r="J141" s="2579"/>
      <c r="K141" s="2528"/>
    </row>
    <row r="142" spans="1:11" ht="46">
      <c r="A142" s="2496"/>
      <c r="B142" s="46" t="s">
        <v>89</v>
      </c>
      <c r="C142" s="563" t="s">
        <v>85</v>
      </c>
      <c r="D142" s="1169" t="s">
        <v>90</v>
      </c>
      <c r="E142" s="271" t="s">
        <v>91</v>
      </c>
      <c r="F142" s="271" t="s">
        <v>92</v>
      </c>
      <c r="G142" s="563" t="s">
        <v>93</v>
      </c>
      <c r="H142" s="1169" t="s">
        <v>94</v>
      </c>
      <c r="I142" s="271" t="s">
        <v>95</v>
      </c>
      <c r="J142" s="271" t="s">
        <v>96</v>
      </c>
      <c r="K142" s="272" t="s">
        <v>97</v>
      </c>
    </row>
    <row r="143" spans="1:11">
      <c r="A143" s="1651">
        <v>2000</v>
      </c>
      <c r="B143" s="1631">
        <v>0.69299999999999995</v>
      </c>
      <c r="C143" s="1609">
        <v>0.45700000000000002</v>
      </c>
      <c r="D143" s="1609">
        <v>0.72899999999999998</v>
      </c>
      <c r="E143" s="1609">
        <v>0.49099999999999999</v>
      </c>
      <c r="F143" s="1609">
        <v>0.67200000000000004</v>
      </c>
      <c r="G143" s="1609">
        <v>0.59099999999999997</v>
      </c>
      <c r="H143" s="1609" t="s">
        <v>114</v>
      </c>
      <c r="I143" s="1609">
        <v>0.52600000000000002</v>
      </c>
      <c r="J143" s="1609"/>
      <c r="K143" s="1609"/>
    </row>
    <row r="144" spans="1:11">
      <c r="A144" s="1652">
        <v>2001</v>
      </c>
      <c r="B144" s="1632">
        <v>0.66400000000000003</v>
      </c>
      <c r="C144" s="1613">
        <v>0.44600000000000001</v>
      </c>
      <c r="D144" s="1613">
        <v>0.66800000000000004</v>
      </c>
      <c r="E144" s="1613">
        <v>0.48299999999999998</v>
      </c>
      <c r="F144" s="1613">
        <v>0.68899999999999995</v>
      </c>
      <c r="G144" s="1613">
        <v>0.54300000000000004</v>
      </c>
      <c r="H144" s="1613" t="s">
        <v>114</v>
      </c>
      <c r="I144" s="1613">
        <v>0.45100000000000001</v>
      </c>
      <c r="J144" s="1613"/>
      <c r="K144" s="1613"/>
    </row>
    <row r="145" spans="1:11">
      <c r="A145" s="1651">
        <v>2002</v>
      </c>
      <c r="B145" s="1631">
        <v>0.57299999999999995</v>
      </c>
      <c r="C145" s="1609">
        <v>0.46300000000000002</v>
      </c>
      <c r="D145" s="1609">
        <v>0.60499999999999998</v>
      </c>
      <c r="E145" s="1609">
        <v>0.59599999999999997</v>
      </c>
      <c r="F145" s="1609">
        <v>0.71299999999999997</v>
      </c>
      <c r="G145" s="1609" t="s">
        <v>114</v>
      </c>
      <c r="H145" s="1609" t="s">
        <v>114</v>
      </c>
      <c r="I145" s="1609">
        <v>0.58399999999999996</v>
      </c>
      <c r="J145" s="1609"/>
      <c r="K145" s="1609"/>
    </row>
    <row r="146" spans="1:11">
      <c r="A146" s="1652">
        <v>2003</v>
      </c>
      <c r="B146" s="1632">
        <v>0.67600000000000005</v>
      </c>
      <c r="C146" s="1613">
        <v>0.44700000000000001</v>
      </c>
      <c r="D146" s="1613">
        <v>0.69099999999999995</v>
      </c>
      <c r="E146" s="1613">
        <v>0.54100000000000004</v>
      </c>
      <c r="F146" s="1613">
        <v>0.71799999999999997</v>
      </c>
      <c r="G146" s="1613" t="s">
        <v>114</v>
      </c>
      <c r="H146" s="1613" t="s">
        <v>114</v>
      </c>
      <c r="I146" s="1613">
        <v>0.47899999999999998</v>
      </c>
      <c r="J146" s="1613"/>
      <c r="K146" s="1613"/>
    </row>
    <row r="147" spans="1:11">
      <c r="A147" s="1651">
        <v>2004</v>
      </c>
      <c r="B147" s="1631">
        <v>0.65500000000000003</v>
      </c>
      <c r="C147" s="1609">
        <v>0.47799999999999998</v>
      </c>
      <c r="D147" s="1609">
        <v>0.68600000000000005</v>
      </c>
      <c r="E147" s="1609">
        <v>0.53200000000000003</v>
      </c>
      <c r="F147" s="1609">
        <v>0.65200000000000002</v>
      </c>
      <c r="G147" s="1609">
        <v>0.47499999999999998</v>
      </c>
      <c r="H147" s="1609" t="s">
        <v>114</v>
      </c>
      <c r="I147" s="1609">
        <v>0.58899999999999997</v>
      </c>
      <c r="J147" s="1609">
        <v>0.47199999999999998</v>
      </c>
      <c r="K147" s="1609">
        <v>0.46100000000000002</v>
      </c>
    </row>
    <row r="148" spans="1:11">
      <c r="A148" s="1652">
        <v>2005</v>
      </c>
      <c r="B148" s="1632">
        <v>0.63100000000000001</v>
      </c>
      <c r="C148" s="1613">
        <v>0.439</v>
      </c>
      <c r="D148" s="1613">
        <v>0.70099999999999996</v>
      </c>
      <c r="E148" s="1613">
        <v>0.52900000000000003</v>
      </c>
      <c r="F148" s="1613">
        <v>0.63500000000000001</v>
      </c>
      <c r="G148" s="1613">
        <v>0.59099999999999997</v>
      </c>
      <c r="H148" s="1613" t="s">
        <v>114</v>
      </c>
      <c r="I148" s="1613">
        <v>0.60499999999999998</v>
      </c>
      <c r="J148" s="1613">
        <v>0.39700000000000002</v>
      </c>
      <c r="K148" s="1613">
        <v>0.68799999999999994</v>
      </c>
    </row>
    <row r="149" spans="1:11">
      <c r="A149" s="1651">
        <v>2006</v>
      </c>
      <c r="B149" s="1631">
        <v>0.63800000000000001</v>
      </c>
      <c r="C149" s="1609">
        <v>0.45600000000000002</v>
      </c>
      <c r="D149" s="1609">
        <v>0.68200000000000005</v>
      </c>
      <c r="E149" s="1609">
        <v>0.54</v>
      </c>
      <c r="F149" s="1609">
        <v>0.69499999999999995</v>
      </c>
      <c r="G149" s="1609">
        <v>0.36499999999999999</v>
      </c>
      <c r="H149" s="1609" t="s">
        <v>114</v>
      </c>
      <c r="I149" s="1609">
        <v>0.54500000000000004</v>
      </c>
      <c r="J149" s="1609">
        <v>0.36899999999999999</v>
      </c>
      <c r="K149" s="1609" t="s">
        <v>114</v>
      </c>
    </row>
    <row r="150" spans="1:11">
      <c r="A150" s="1652">
        <v>2007</v>
      </c>
      <c r="B150" s="1632">
        <v>0.60799999999999998</v>
      </c>
      <c r="C150" s="1613">
        <v>0.433</v>
      </c>
      <c r="D150" s="1613">
        <v>0.68799999999999994</v>
      </c>
      <c r="E150" s="1613">
        <v>0.50900000000000001</v>
      </c>
      <c r="F150" s="1613">
        <v>0.65</v>
      </c>
      <c r="G150" s="1613">
        <v>0.36</v>
      </c>
      <c r="H150" s="1613" t="s">
        <v>114</v>
      </c>
      <c r="I150" s="1613">
        <v>0.66300000000000003</v>
      </c>
      <c r="J150" s="1613">
        <v>0.42499999999999999</v>
      </c>
      <c r="K150" s="1613" t="s">
        <v>114</v>
      </c>
    </row>
    <row r="151" spans="1:11">
      <c r="A151" s="1651">
        <v>2008</v>
      </c>
      <c r="B151" s="1631">
        <v>0.68899999999999995</v>
      </c>
      <c r="C151" s="1609">
        <v>0.49</v>
      </c>
      <c r="D151" s="1609">
        <v>0.64100000000000001</v>
      </c>
      <c r="E151" s="1609">
        <v>0.49299999999999999</v>
      </c>
      <c r="F151" s="1609">
        <v>0.70599999999999996</v>
      </c>
      <c r="G151" s="1609" t="s">
        <v>114</v>
      </c>
      <c r="H151" s="1609" t="s">
        <v>114</v>
      </c>
      <c r="I151" s="1609">
        <v>0.60399999999999998</v>
      </c>
      <c r="J151" s="1609">
        <v>0.46700000000000003</v>
      </c>
      <c r="K151" s="1609" t="s">
        <v>114</v>
      </c>
    </row>
    <row r="152" spans="1:11">
      <c r="A152" s="1652">
        <v>2009</v>
      </c>
      <c r="B152" s="1632">
        <v>0.65700000000000003</v>
      </c>
      <c r="C152" s="1613">
        <v>0.38400000000000001</v>
      </c>
      <c r="D152" s="1613">
        <v>0.66100000000000003</v>
      </c>
      <c r="E152" s="1613">
        <v>0.497</v>
      </c>
      <c r="F152" s="1613">
        <v>0.68</v>
      </c>
      <c r="G152" s="1613">
        <v>0.52400000000000002</v>
      </c>
      <c r="H152" s="1613" t="s">
        <v>114</v>
      </c>
      <c r="I152" s="1613">
        <v>0.55800000000000005</v>
      </c>
      <c r="J152" s="1613">
        <v>0.52100000000000002</v>
      </c>
      <c r="K152" s="1613">
        <v>0.51500000000000001</v>
      </c>
    </row>
    <row r="153" spans="1:11">
      <c r="A153" s="1651">
        <v>2010</v>
      </c>
      <c r="B153" s="1631">
        <v>0.625</v>
      </c>
      <c r="C153" s="1609">
        <v>0.439</v>
      </c>
      <c r="D153" s="1609">
        <v>0.63600000000000001</v>
      </c>
      <c r="E153" s="1609">
        <v>0.47599999999999998</v>
      </c>
      <c r="F153" s="1609">
        <v>0.76200000000000001</v>
      </c>
      <c r="G153" s="1609" t="s">
        <v>114</v>
      </c>
      <c r="H153" s="1609" t="s">
        <v>114</v>
      </c>
      <c r="I153" s="1609">
        <v>0.66200000000000003</v>
      </c>
      <c r="J153" s="1609">
        <v>0.47199999999999998</v>
      </c>
      <c r="K153" s="1609" t="s">
        <v>114</v>
      </c>
    </row>
    <row r="154" spans="1:11">
      <c r="A154" s="1652">
        <v>2011</v>
      </c>
      <c r="B154" s="1632">
        <v>0.71499999999999997</v>
      </c>
      <c r="C154" s="1613">
        <v>0.42599999999999999</v>
      </c>
      <c r="D154" s="1613">
        <v>0.73199999999999998</v>
      </c>
      <c r="E154" s="1613">
        <v>0.53600000000000003</v>
      </c>
      <c r="F154" s="1613">
        <v>0.66900000000000004</v>
      </c>
      <c r="G154" s="1613" t="s">
        <v>114</v>
      </c>
      <c r="H154" s="1613" t="s">
        <v>114</v>
      </c>
      <c r="I154" s="1613">
        <v>0.58299999999999996</v>
      </c>
      <c r="J154" s="1613">
        <v>0.35699999999999998</v>
      </c>
      <c r="K154" s="1613" t="s">
        <v>114</v>
      </c>
    </row>
    <row r="155" spans="1:11" ht="43.5" customHeight="1">
      <c r="A155" s="2560" t="s">
        <v>1345</v>
      </c>
      <c r="B155" s="2560"/>
      <c r="C155" s="2560"/>
      <c r="D155" s="2560"/>
      <c r="E155" s="2560"/>
      <c r="F155" s="2560"/>
      <c r="G155" s="2560"/>
      <c r="H155" s="2560"/>
      <c r="I155" s="2560"/>
      <c r="J155" s="2560"/>
      <c r="K155" s="2560"/>
    </row>
    <row r="157" spans="1:11">
      <c r="A157" s="2779" t="s">
        <v>1340</v>
      </c>
      <c r="B157" s="2780"/>
      <c r="C157" s="2780"/>
      <c r="D157" s="2780"/>
      <c r="E157" s="2780"/>
      <c r="F157" s="2780"/>
      <c r="G157" s="2780"/>
      <c r="H157" s="2780"/>
      <c r="I157" s="2780"/>
      <c r="J157" s="2780"/>
      <c r="K157" s="2780"/>
    </row>
  </sheetData>
  <mergeCells count="43">
    <mergeCell ref="A155:K155"/>
    <mergeCell ref="A157:K157"/>
    <mergeCell ref="A123:A125"/>
    <mergeCell ref="B123:I123"/>
    <mergeCell ref="B124:E124"/>
    <mergeCell ref="F124:I124"/>
    <mergeCell ref="A141:A142"/>
    <mergeCell ref="B141:K141"/>
    <mergeCell ref="A89:A91"/>
    <mergeCell ref="B89:I89"/>
    <mergeCell ref="B90:E90"/>
    <mergeCell ref="F90:I90"/>
    <mergeCell ref="A106:A108"/>
    <mergeCell ref="B106:I106"/>
    <mergeCell ref="B107:E107"/>
    <mergeCell ref="F107:I107"/>
    <mergeCell ref="A87:I87"/>
    <mergeCell ref="A37:A39"/>
    <mergeCell ref="B37:I37"/>
    <mergeCell ref="B38:E38"/>
    <mergeCell ref="F38:I38"/>
    <mergeCell ref="A50:I50"/>
    <mergeCell ref="A53:A55"/>
    <mergeCell ref="B53:I53"/>
    <mergeCell ref="B54:E54"/>
    <mergeCell ref="F54:I54"/>
    <mergeCell ref="A66:I66"/>
    <mergeCell ref="A69:A70"/>
    <mergeCell ref="B69:K69"/>
    <mergeCell ref="A81:K81"/>
    <mergeCell ref="A83:K83"/>
    <mergeCell ref="A34:I34"/>
    <mergeCell ref="A1:I1"/>
    <mergeCell ref="A3:I3"/>
    <mergeCell ref="A5:A7"/>
    <mergeCell ref="B5:I5"/>
    <mergeCell ref="B6:E6"/>
    <mergeCell ref="F6:I6"/>
    <mergeCell ref="A18:I18"/>
    <mergeCell ref="A21:A23"/>
    <mergeCell ref="B21:I21"/>
    <mergeCell ref="B22:E22"/>
    <mergeCell ref="F22:I22"/>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1666A-CA4A-4823-A740-09173414DBE7}">
  <dimension ref="A1:K15"/>
  <sheetViews>
    <sheetView workbookViewId="0">
      <selection sqref="A1:I1"/>
    </sheetView>
  </sheetViews>
  <sheetFormatPr defaultColWidth="9" defaultRowHeight="13"/>
  <cols>
    <col min="1" max="1" width="11.08203125" style="63" customWidth="1"/>
    <col min="2" max="9" width="11.08203125" style="45" customWidth="1"/>
    <col min="10" max="16384" width="9" style="45"/>
  </cols>
  <sheetData>
    <row r="1" spans="1:11" ht="25">
      <c r="A1" s="2453" t="s">
        <v>656</v>
      </c>
      <c r="B1" s="2453"/>
      <c r="C1" s="2453"/>
      <c r="D1" s="2453"/>
      <c r="E1" s="2453"/>
      <c r="F1" s="2453"/>
      <c r="G1" s="2453"/>
      <c r="H1" s="2453"/>
      <c r="I1" s="2453"/>
      <c r="J1" s="44"/>
    </row>
    <row r="2" spans="1:11" ht="13.5" thickBot="1"/>
    <row r="3" spans="1:11" ht="79.5" customHeight="1" thickTop="1" thickBot="1">
      <c r="A3" s="2730" t="s">
        <v>657</v>
      </c>
      <c r="B3" s="2731"/>
      <c r="C3" s="2731"/>
      <c r="D3" s="2731"/>
      <c r="E3" s="2731"/>
      <c r="F3" s="2731"/>
      <c r="G3" s="2731"/>
      <c r="H3" s="2731"/>
      <c r="I3" s="2732"/>
    </row>
    <row r="4" spans="1:11" ht="13.5" thickTop="1">
      <c r="A4" s="45"/>
    </row>
    <row r="5" spans="1:11" ht="17.5">
      <c r="A5" s="2638" t="s">
        <v>338</v>
      </c>
      <c r="B5" s="2695" t="s">
        <v>658</v>
      </c>
      <c r="C5" s="2696"/>
      <c r="D5" s="2696"/>
      <c r="E5" s="2696"/>
      <c r="F5" s="2696"/>
      <c r="G5" s="2696"/>
      <c r="H5" s="2696"/>
      <c r="I5" s="2696"/>
      <c r="J5" s="29"/>
      <c r="K5" s="29"/>
    </row>
    <row r="6" spans="1:11" ht="17.5">
      <c r="A6" s="2638"/>
      <c r="B6" s="2640" t="s">
        <v>659</v>
      </c>
      <c r="C6" s="2641"/>
      <c r="D6" s="2641"/>
      <c r="E6" s="2642"/>
      <c r="F6" s="2748" t="s">
        <v>660</v>
      </c>
      <c r="G6" s="2748"/>
      <c r="H6" s="2748"/>
      <c r="I6" s="2749"/>
      <c r="J6" s="29"/>
      <c r="K6" s="29"/>
    </row>
    <row r="7" spans="1:11" s="66" customFormat="1" ht="27.5">
      <c r="A7" s="2639"/>
      <c r="B7" s="1031" t="s">
        <v>661</v>
      </c>
      <c r="C7" s="1032" t="s">
        <v>86</v>
      </c>
      <c r="D7" s="1032" t="s">
        <v>662</v>
      </c>
      <c r="E7" s="1033" t="s">
        <v>663</v>
      </c>
      <c r="F7" s="1031" t="s">
        <v>661</v>
      </c>
      <c r="G7" s="1032" t="s">
        <v>86</v>
      </c>
      <c r="H7" s="1032" t="s">
        <v>662</v>
      </c>
      <c r="I7" s="1034" t="s">
        <v>663</v>
      </c>
      <c r="J7" s="49"/>
      <c r="K7" s="49"/>
    </row>
    <row r="8" spans="1:11">
      <c r="A8" s="738">
        <v>2017</v>
      </c>
      <c r="B8" s="366">
        <v>55700</v>
      </c>
      <c r="C8" s="1035">
        <v>7.3999999999999996E-2</v>
      </c>
      <c r="D8" s="1035">
        <v>6.4000000000000001E-2</v>
      </c>
      <c r="E8" s="341">
        <v>8.5000000000000006E-2</v>
      </c>
      <c r="F8" s="366">
        <v>11600</v>
      </c>
      <c r="G8" s="1035">
        <v>7.8E-2</v>
      </c>
      <c r="H8" s="1035">
        <v>0.06</v>
      </c>
      <c r="I8" s="1035">
        <v>0.1</v>
      </c>
    </row>
    <row r="9" spans="1:11">
      <c r="A9" s="1036">
        <v>2018</v>
      </c>
      <c r="B9" s="374">
        <v>43800</v>
      </c>
      <c r="C9" s="1037">
        <v>5.7000000000000002E-2</v>
      </c>
      <c r="D9" s="1037">
        <v>4.9000000000000002E-2</v>
      </c>
      <c r="E9" s="343">
        <v>6.6000000000000003E-2</v>
      </c>
      <c r="F9" s="374">
        <v>13600</v>
      </c>
      <c r="G9" s="1037">
        <v>0.09</v>
      </c>
      <c r="H9" s="1037">
        <v>6.9000000000000006E-2</v>
      </c>
      <c r="I9" s="1037">
        <v>0.11600000000000001</v>
      </c>
    </row>
    <row r="10" spans="1:11">
      <c r="A10" s="92">
        <v>2019</v>
      </c>
      <c r="B10" s="366">
        <v>47300</v>
      </c>
      <c r="C10" s="1035">
        <v>6.3E-2</v>
      </c>
      <c r="D10" s="1035">
        <v>5.3999999999999999E-2</v>
      </c>
      <c r="E10" s="341">
        <v>7.2999999999999995E-2</v>
      </c>
      <c r="F10" s="366">
        <v>8500</v>
      </c>
      <c r="G10" s="1035">
        <v>0.06</v>
      </c>
      <c r="H10" s="1035">
        <v>4.3999999999999997E-2</v>
      </c>
      <c r="I10" s="1035">
        <v>8.2000000000000003E-2</v>
      </c>
    </row>
    <row r="11" spans="1:11">
      <c r="A11" s="1038">
        <v>2020</v>
      </c>
      <c r="B11" s="374">
        <v>50300</v>
      </c>
      <c r="C11" s="1037">
        <v>6.6000000000000003E-2</v>
      </c>
      <c r="D11" s="1037">
        <v>5.6000000000000001E-2</v>
      </c>
      <c r="E11" s="343">
        <v>7.6999999999999999E-2</v>
      </c>
      <c r="F11" s="374">
        <v>11200</v>
      </c>
      <c r="G11" s="1037">
        <v>7.0999999999999994E-2</v>
      </c>
      <c r="H11" s="1037">
        <v>5.3999999999999999E-2</v>
      </c>
      <c r="I11" s="1037">
        <v>9.2999999999999999E-2</v>
      </c>
    </row>
    <row r="12" spans="1:11">
      <c r="A12" s="45"/>
    </row>
    <row r="13" spans="1:11">
      <c r="A13" s="2778" t="s">
        <v>664</v>
      </c>
      <c r="B13" s="2515"/>
      <c r="C13" s="2515"/>
      <c r="D13" s="2515"/>
      <c r="E13" s="2515"/>
      <c r="F13" s="2515"/>
      <c r="G13" s="2515"/>
      <c r="H13" s="2515"/>
      <c r="I13" s="2515"/>
    </row>
    <row r="14" spans="1:11">
      <c r="A14" s="45"/>
    </row>
    <row r="15" spans="1:11" ht="58.5" customHeight="1">
      <c r="A15" s="2795" t="s">
        <v>665</v>
      </c>
      <c r="B15" s="2795"/>
      <c r="C15" s="2795"/>
      <c r="D15" s="2795"/>
      <c r="E15" s="2795"/>
      <c r="F15" s="2795"/>
      <c r="G15" s="2795"/>
      <c r="H15" s="2795"/>
      <c r="I15" s="2795"/>
    </row>
  </sheetData>
  <mergeCells count="8">
    <mergeCell ref="A13:I13"/>
    <mergeCell ref="A15:I15"/>
    <mergeCell ref="A1:I1"/>
    <mergeCell ref="A3:I3"/>
    <mergeCell ref="A5:A7"/>
    <mergeCell ref="B5:I5"/>
    <mergeCell ref="B6:E6"/>
    <mergeCell ref="F6:I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2452-08CB-4D79-BEB8-7D0906DEAD80}">
  <dimension ref="A1:K22"/>
  <sheetViews>
    <sheetView workbookViewId="0">
      <selection sqref="A1:I1"/>
    </sheetView>
  </sheetViews>
  <sheetFormatPr defaultColWidth="9" defaultRowHeight="14"/>
  <cols>
    <col min="1" max="1" width="11.08203125" style="63" customWidth="1"/>
    <col min="2" max="9" width="11.08203125" style="45" customWidth="1"/>
    <col min="10" max="10" width="9" style="45"/>
    <col min="11" max="11" width="9" style="54"/>
    <col min="12" max="16384" width="9" style="45"/>
  </cols>
  <sheetData>
    <row r="1" spans="1:11" ht="25">
      <c r="A1" s="2453" t="s">
        <v>1541</v>
      </c>
      <c r="B1" s="2453"/>
      <c r="C1" s="2453"/>
      <c r="D1" s="2453"/>
      <c r="E1" s="2453"/>
      <c r="F1" s="2453"/>
      <c r="G1" s="2453"/>
      <c r="H1" s="2453"/>
      <c r="I1" s="2453"/>
      <c r="J1" s="44"/>
    </row>
    <row r="2" spans="1:11" ht="14.5" thickBot="1">
      <c r="A2" s="45"/>
      <c r="B2" s="7"/>
      <c r="C2" s="7"/>
      <c r="D2" s="7"/>
      <c r="E2" s="7"/>
      <c r="F2" s="7"/>
      <c r="G2" s="7"/>
      <c r="H2" s="7"/>
      <c r="I2" s="7"/>
    </row>
    <row r="3" spans="1:11" ht="23.5" customHeight="1" thickTop="1" thickBot="1">
      <c r="A3" s="2730" t="s">
        <v>666</v>
      </c>
      <c r="B3" s="2731"/>
      <c r="C3" s="2731"/>
      <c r="D3" s="2731"/>
      <c r="E3" s="2731"/>
      <c r="F3" s="2731"/>
      <c r="G3" s="2731"/>
      <c r="H3" s="2731"/>
      <c r="I3" s="2732"/>
    </row>
    <row r="4" spans="1:11" ht="14.5" thickTop="1">
      <c r="A4" s="45"/>
    </row>
    <row r="5" spans="1:11" ht="17.5">
      <c r="A5" s="2638" t="s">
        <v>338</v>
      </c>
      <c r="B5" s="2695" t="s">
        <v>667</v>
      </c>
      <c r="C5" s="2696"/>
      <c r="D5" s="2696"/>
      <c r="E5" s="2696"/>
      <c r="F5" s="2696"/>
      <c r="G5" s="2696"/>
      <c r="H5" s="2696"/>
      <c r="I5" s="2696"/>
      <c r="J5" s="29"/>
      <c r="K5" s="29"/>
    </row>
    <row r="6" spans="1:11" ht="17.5">
      <c r="A6" s="2638"/>
      <c r="B6" s="2640" t="s">
        <v>659</v>
      </c>
      <c r="C6" s="2641"/>
      <c r="D6" s="2641"/>
      <c r="E6" s="2642"/>
      <c r="F6" s="2748" t="s">
        <v>660</v>
      </c>
      <c r="G6" s="2748"/>
      <c r="H6" s="2748"/>
      <c r="I6" s="2749"/>
      <c r="J6" s="29"/>
      <c r="K6" s="29"/>
    </row>
    <row r="7" spans="1:11" s="66" customFormat="1" ht="27.5">
      <c r="A7" s="2639"/>
      <c r="B7" s="1031" t="s">
        <v>661</v>
      </c>
      <c r="C7" s="1032" t="s">
        <v>86</v>
      </c>
      <c r="D7" s="1032" t="s">
        <v>662</v>
      </c>
      <c r="E7" s="1033" t="s">
        <v>663</v>
      </c>
      <c r="F7" s="1031" t="s">
        <v>661</v>
      </c>
      <c r="G7" s="1032" t="s">
        <v>86</v>
      </c>
      <c r="H7" s="1032" t="s">
        <v>662</v>
      </c>
      <c r="I7" s="1034" t="s">
        <v>663</v>
      </c>
      <c r="J7" s="49"/>
      <c r="K7" s="49"/>
    </row>
    <row r="8" spans="1:11">
      <c r="A8" s="738">
        <v>2011</v>
      </c>
      <c r="B8" s="366">
        <v>284000</v>
      </c>
      <c r="C8" s="1035">
        <v>0.36099999999999999</v>
      </c>
      <c r="D8" s="1035">
        <v>0.34100000000000003</v>
      </c>
      <c r="E8" s="341">
        <v>0.38200000000000001</v>
      </c>
      <c r="F8" s="366">
        <v>54600</v>
      </c>
      <c r="G8" s="1035">
        <v>0.39100000000000001</v>
      </c>
      <c r="H8" s="1035">
        <v>0.34599999999999997</v>
      </c>
      <c r="I8" s="1035">
        <v>0.438</v>
      </c>
    </row>
    <row r="9" spans="1:11">
      <c r="A9" s="1036">
        <v>2012</v>
      </c>
      <c r="B9" s="374">
        <v>285900</v>
      </c>
      <c r="C9" s="1037">
        <v>0.35</v>
      </c>
      <c r="D9" s="1037">
        <v>0.33100000000000002</v>
      </c>
      <c r="E9" s="343">
        <v>0.36899999999999999</v>
      </c>
      <c r="F9" s="374">
        <v>59100</v>
      </c>
      <c r="G9" s="1037">
        <v>0.35899999999999999</v>
      </c>
      <c r="H9" s="1037">
        <v>0.316</v>
      </c>
      <c r="I9" s="1037">
        <v>0.40500000000000003</v>
      </c>
    </row>
    <row r="10" spans="1:11">
      <c r="A10" s="738">
        <v>2013</v>
      </c>
      <c r="B10" s="366">
        <v>284500</v>
      </c>
      <c r="C10" s="1035">
        <v>0.36599999999999999</v>
      </c>
      <c r="D10" s="1035">
        <v>0.34699999999999998</v>
      </c>
      <c r="E10" s="341">
        <v>0.38500000000000001</v>
      </c>
      <c r="F10" s="366">
        <v>53300</v>
      </c>
      <c r="G10" s="1035">
        <v>0.33900000000000002</v>
      </c>
      <c r="H10" s="1035">
        <v>0.3</v>
      </c>
      <c r="I10" s="1035">
        <v>0.38</v>
      </c>
    </row>
    <row r="11" spans="1:11">
      <c r="A11" s="1036">
        <v>2014</v>
      </c>
      <c r="B11" s="374">
        <v>284100</v>
      </c>
      <c r="C11" s="1037">
        <v>0.36699999999999999</v>
      </c>
      <c r="D11" s="1037">
        <v>0.34799999999999998</v>
      </c>
      <c r="E11" s="343">
        <v>0.38700000000000001</v>
      </c>
      <c r="F11" s="374">
        <v>61300</v>
      </c>
      <c r="G11" s="1037">
        <v>0.376</v>
      </c>
      <c r="H11" s="1037">
        <v>0.33700000000000002</v>
      </c>
      <c r="I11" s="1037">
        <v>0.41699999999999998</v>
      </c>
    </row>
    <row r="12" spans="1:11">
      <c r="A12" s="738">
        <v>2015</v>
      </c>
      <c r="B12" s="366">
        <v>261600</v>
      </c>
      <c r="C12" s="1035">
        <v>0.35</v>
      </c>
      <c r="D12" s="1035">
        <v>0.33</v>
      </c>
      <c r="E12" s="341">
        <v>0.36899999999999999</v>
      </c>
      <c r="F12" s="366">
        <v>54300</v>
      </c>
      <c r="G12" s="1035">
        <v>0.34499999999999997</v>
      </c>
      <c r="H12" s="1035">
        <v>0.30599999999999999</v>
      </c>
      <c r="I12" s="1035">
        <v>0.38600000000000001</v>
      </c>
    </row>
    <row r="13" spans="1:11">
      <c r="A13" s="1036">
        <v>2016</v>
      </c>
      <c r="B13" s="374">
        <v>277400</v>
      </c>
      <c r="C13" s="1037">
        <v>0.35599999999999998</v>
      </c>
      <c r="D13" s="1037">
        <v>0.33700000000000002</v>
      </c>
      <c r="E13" s="343">
        <v>0.375</v>
      </c>
      <c r="F13" s="374">
        <v>46700</v>
      </c>
      <c r="G13" s="1037">
        <v>0.3</v>
      </c>
      <c r="H13" s="1037">
        <v>0.26500000000000001</v>
      </c>
      <c r="I13" s="1037">
        <v>0.33800000000000002</v>
      </c>
    </row>
    <row r="14" spans="1:11">
      <c r="A14" s="738">
        <v>2017</v>
      </c>
      <c r="B14" s="366">
        <v>273600</v>
      </c>
      <c r="C14" s="1035">
        <v>0.36699999999999999</v>
      </c>
      <c r="D14" s="1035">
        <v>0.34799999999999998</v>
      </c>
      <c r="E14" s="341">
        <v>0.38600000000000001</v>
      </c>
      <c r="F14" s="366">
        <v>50900</v>
      </c>
      <c r="G14" s="1035">
        <v>0.34699999999999998</v>
      </c>
      <c r="H14" s="1035">
        <v>0.312</v>
      </c>
      <c r="I14" s="1035">
        <v>0.38500000000000001</v>
      </c>
    </row>
    <row r="15" spans="1:11">
      <c r="A15" s="1036">
        <v>2018</v>
      </c>
      <c r="B15" s="374">
        <v>278100</v>
      </c>
      <c r="C15" s="1037">
        <v>0.36599999999999999</v>
      </c>
      <c r="D15" s="1037">
        <v>0.34799999999999998</v>
      </c>
      <c r="E15" s="343">
        <v>0.38400000000000001</v>
      </c>
      <c r="F15" s="374">
        <v>50800</v>
      </c>
      <c r="G15" s="1037">
        <v>0.34</v>
      </c>
      <c r="H15" s="1037">
        <v>0.29799999999999999</v>
      </c>
      <c r="I15" s="1037">
        <v>0.38400000000000001</v>
      </c>
      <c r="K15" s="1852"/>
    </row>
    <row r="16" spans="1:11">
      <c r="A16" s="92">
        <v>2019</v>
      </c>
      <c r="B16" s="366">
        <v>297600</v>
      </c>
      <c r="C16" s="1035">
        <v>0.4</v>
      </c>
      <c r="D16" s="1035">
        <v>0.38100000000000001</v>
      </c>
      <c r="E16" s="341">
        <v>0.41899999999999998</v>
      </c>
      <c r="F16" s="366">
        <v>53800</v>
      </c>
      <c r="G16" s="1035">
        <v>0.38200000000000001</v>
      </c>
      <c r="H16" s="1035">
        <v>0.34300000000000003</v>
      </c>
      <c r="I16" s="1035">
        <v>0.42299999999999999</v>
      </c>
    </row>
    <row r="17" spans="1:9">
      <c r="A17" s="1038">
        <v>2020</v>
      </c>
      <c r="B17" s="374">
        <v>245300</v>
      </c>
      <c r="C17" s="1037">
        <v>0.32400000000000001</v>
      </c>
      <c r="D17" s="1037">
        <v>0.30599999999999999</v>
      </c>
      <c r="E17" s="343">
        <v>0.34200000000000003</v>
      </c>
      <c r="F17" s="374">
        <v>50400</v>
      </c>
      <c r="G17" s="1037">
        <v>0.32300000000000001</v>
      </c>
      <c r="H17" s="1037">
        <v>0.28699999999999998</v>
      </c>
      <c r="I17" s="1037">
        <v>0.36199999999999999</v>
      </c>
    </row>
    <row r="18" spans="1:9">
      <c r="A18" s="92">
        <v>2021</v>
      </c>
      <c r="B18" s="51">
        <v>234700</v>
      </c>
      <c r="C18" s="1515">
        <v>0.30599999999999999</v>
      </c>
      <c r="D18" s="1515">
        <v>0.28799999999999998</v>
      </c>
      <c r="E18" s="1853">
        <v>0.32400000000000001</v>
      </c>
      <c r="F18" s="1533">
        <v>51500</v>
      </c>
      <c r="G18" s="1515">
        <v>0.30099999999999999</v>
      </c>
      <c r="H18" s="1515">
        <v>0.26400000000000001</v>
      </c>
      <c r="I18" s="1515">
        <v>0.34</v>
      </c>
    </row>
    <row r="19" spans="1:9">
      <c r="A19" s="45"/>
    </row>
    <row r="20" spans="1:9">
      <c r="A20" s="2778" t="s">
        <v>664</v>
      </c>
      <c r="B20" s="2515"/>
      <c r="C20" s="2515"/>
      <c r="D20" s="2515"/>
      <c r="E20" s="2515"/>
      <c r="F20" s="2515"/>
      <c r="G20" s="2515"/>
      <c r="H20" s="2515"/>
      <c r="I20" s="2515"/>
    </row>
    <row r="21" spans="1:9" ht="60" customHeight="1">
      <c r="A21" s="45"/>
    </row>
    <row r="22" spans="1:9">
      <c r="A22" s="2795" t="s">
        <v>665</v>
      </c>
      <c r="B22" s="2795"/>
      <c r="C22" s="2795"/>
      <c r="D22" s="2795"/>
      <c r="E22" s="2795"/>
      <c r="F22" s="2795"/>
      <c r="G22" s="2795"/>
      <c r="H22" s="2795"/>
      <c r="I22" s="2795"/>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CBF9-816C-4721-97EC-3AF2CEF4DB33}">
  <dimension ref="A1:K22"/>
  <sheetViews>
    <sheetView workbookViewId="0">
      <selection sqref="A1:I1"/>
    </sheetView>
  </sheetViews>
  <sheetFormatPr defaultColWidth="9" defaultRowHeight="14"/>
  <cols>
    <col min="1" max="1" width="11.08203125" style="1855" customWidth="1"/>
    <col min="2" max="9" width="11.08203125" style="1854" customWidth="1"/>
    <col min="10" max="10" width="9" style="1854"/>
    <col min="11" max="11" width="9" style="54"/>
    <col min="12" max="16384" width="9" style="1854"/>
  </cols>
  <sheetData>
    <row r="1" spans="1:11" ht="25">
      <c r="A1" s="2453" t="s">
        <v>1542</v>
      </c>
      <c r="B1" s="2453"/>
      <c r="C1" s="2453"/>
      <c r="D1" s="2453"/>
      <c r="E1" s="2453"/>
      <c r="F1" s="2453"/>
      <c r="G1" s="2453"/>
      <c r="H1" s="2453"/>
      <c r="I1" s="2453"/>
      <c r="J1" s="1039"/>
    </row>
    <row r="2" spans="1:11" ht="14.5" thickBot="1"/>
    <row r="3" spans="1:11" ht="41.5" customHeight="1" thickTop="1" thickBot="1">
      <c r="A3" s="2730" t="s">
        <v>668</v>
      </c>
      <c r="B3" s="2797"/>
      <c r="C3" s="2797"/>
      <c r="D3" s="2797"/>
      <c r="E3" s="2797"/>
      <c r="F3" s="2797"/>
      <c r="G3" s="2797"/>
      <c r="H3" s="2797"/>
      <c r="I3" s="2798"/>
    </row>
    <row r="4" spans="1:11" ht="14.5" thickTop="1">
      <c r="A4" s="1854"/>
    </row>
    <row r="5" spans="1:11" ht="17.5">
      <c r="A5" s="2638" t="s">
        <v>338</v>
      </c>
      <c r="B5" s="2799" t="s">
        <v>669</v>
      </c>
      <c r="C5" s="2800"/>
      <c r="D5" s="2800"/>
      <c r="E5" s="2800"/>
      <c r="F5" s="2800"/>
      <c r="G5" s="2800"/>
      <c r="H5" s="2800"/>
      <c r="I5" s="2800"/>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1042">
        <v>2011</v>
      </c>
      <c r="B8" s="1043">
        <v>116800</v>
      </c>
      <c r="C8" s="1035">
        <v>0.45600000000000002</v>
      </c>
      <c r="D8" s="1035">
        <v>0.42</v>
      </c>
      <c r="E8" s="341">
        <v>0.49299999999999999</v>
      </c>
      <c r="F8" s="366">
        <v>24800</v>
      </c>
      <c r="G8" s="1035">
        <v>0.48</v>
      </c>
      <c r="H8" s="1035">
        <v>0.40300000000000002</v>
      </c>
      <c r="I8" s="1035">
        <v>0.55800000000000005</v>
      </c>
    </row>
    <row r="9" spans="1:11">
      <c r="A9" s="1044">
        <v>2012</v>
      </c>
      <c r="B9" s="1045">
        <v>108800</v>
      </c>
      <c r="C9" s="1037">
        <v>0.44700000000000001</v>
      </c>
      <c r="D9" s="1037">
        <v>0.41299999999999998</v>
      </c>
      <c r="E9" s="343">
        <v>0.48199999999999998</v>
      </c>
      <c r="F9" s="374">
        <v>27100</v>
      </c>
      <c r="G9" s="1037">
        <v>0.53100000000000003</v>
      </c>
      <c r="H9" s="1037">
        <v>0.45100000000000001</v>
      </c>
      <c r="I9" s="1037">
        <v>0.60899999999999999</v>
      </c>
    </row>
    <row r="10" spans="1:11">
      <c r="A10" s="1042">
        <v>2013</v>
      </c>
      <c r="B10" s="1043">
        <v>107900</v>
      </c>
      <c r="C10" s="1035">
        <v>0.42799999999999999</v>
      </c>
      <c r="D10" s="1035">
        <v>0.39300000000000002</v>
      </c>
      <c r="E10" s="341">
        <v>0.46300000000000002</v>
      </c>
      <c r="F10" s="366">
        <v>21800</v>
      </c>
      <c r="G10" s="1035">
        <v>0.46600000000000003</v>
      </c>
      <c r="H10" s="1035">
        <v>0.39</v>
      </c>
      <c r="I10" s="1035">
        <v>0.54300000000000004</v>
      </c>
    </row>
    <row r="11" spans="1:11">
      <c r="A11" s="1044">
        <v>2014</v>
      </c>
      <c r="B11" s="1045">
        <v>120600</v>
      </c>
      <c r="C11" s="1037">
        <v>0.49199999999999999</v>
      </c>
      <c r="D11" s="1037">
        <v>0.45500000000000002</v>
      </c>
      <c r="E11" s="343">
        <v>0.52900000000000003</v>
      </c>
      <c r="F11" s="374">
        <v>26700</v>
      </c>
      <c r="G11" s="1037">
        <v>0.504</v>
      </c>
      <c r="H11" s="1037">
        <v>0.43</v>
      </c>
      <c r="I11" s="1037">
        <v>0.57799999999999996</v>
      </c>
    </row>
    <row r="12" spans="1:11">
      <c r="A12" s="1042">
        <v>2015</v>
      </c>
      <c r="B12" s="1043">
        <v>114300</v>
      </c>
      <c r="C12" s="1035">
        <v>0.48099999999999998</v>
      </c>
      <c r="D12" s="1035">
        <v>0.44400000000000001</v>
      </c>
      <c r="E12" s="341">
        <v>0.51700000000000002</v>
      </c>
      <c r="F12" s="366">
        <v>28800</v>
      </c>
      <c r="G12" s="1035">
        <v>0.57599999999999996</v>
      </c>
      <c r="H12" s="1035">
        <v>0.501</v>
      </c>
      <c r="I12" s="1035">
        <v>0.64800000000000002</v>
      </c>
    </row>
    <row r="13" spans="1:11">
      <c r="A13" s="1044">
        <v>2016</v>
      </c>
      <c r="B13" s="1045">
        <v>112300</v>
      </c>
      <c r="C13" s="1037">
        <v>0.48199999999999998</v>
      </c>
      <c r="D13" s="1037">
        <v>0.44500000000000001</v>
      </c>
      <c r="E13" s="343">
        <v>0.51900000000000002</v>
      </c>
      <c r="F13" s="374">
        <v>19800</v>
      </c>
      <c r="G13" s="1037">
        <v>0.49</v>
      </c>
      <c r="H13" s="1037">
        <v>0.41299999999999998</v>
      </c>
      <c r="I13" s="1037">
        <v>0.56699999999999995</v>
      </c>
    </row>
    <row r="14" spans="1:11">
      <c r="A14" s="1042">
        <v>2017</v>
      </c>
      <c r="B14" s="1043">
        <v>124100</v>
      </c>
      <c r="C14" s="1035">
        <v>0.503</v>
      </c>
      <c r="D14" s="1035">
        <v>0.46899999999999997</v>
      </c>
      <c r="E14" s="341">
        <v>0.53800000000000003</v>
      </c>
      <c r="F14" s="366">
        <v>24300</v>
      </c>
      <c r="G14" s="1035">
        <v>0.51600000000000001</v>
      </c>
      <c r="H14" s="1035">
        <v>0.44800000000000001</v>
      </c>
      <c r="I14" s="1035">
        <v>0.58399999999999996</v>
      </c>
    </row>
    <row r="15" spans="1:11">
      <c r="A15" s="1044">
        <v>2018</v>
      </c>
      <c r="B15" s="1045">
        <v>105500</v>
      </c>
      <c r="C15" s="1037">
        <v>0.47299999999999998</v>
      </c>
      <c r="D15" s="1037">
        <v>0.437</v>
      </c>
      <c r="E15" s="343">
        <v>0.50900000000000001</v>
      </c>
      <c r="F15" s="374">
        <v>21000</v>
      </c>
      <c r="G15" s="1037">
        <v>0.47599999999999998</v>
      </c>
      <c r="H15" s="1037">
        <v>0.38700000000000001</v>
      </c>
      <c r="I15" s="1037">
        <v>0.56599999999999995</v>
      </c>
    </row>
    <row r="16" spans="1:11">
      <c r="A16" s="92">
        <v>2019</v>
      </c>
      <c r="B16" s="1043">
        <v>113900</v>
      </c>
      <c r="C16" s="1035">
        <v>0.46600000000000003</v>
      </c>
      <c r="D16" s="1035">
        <v>0.432</v>
      </c>
      <c r="E16" s="341">
        <v>0.5</v>
      </c>
      <c r="F16" s="366">
        <v>21500</v>
      </c>
      <c r="G16" s="1035">
        <v>0.48199999999999998</v>
      </c>
      <c r="H16" s="1035">
        <v>0.40899999999999997</v>
      </c>
      <c r="I16" s="1035">
        <v>0.55500000000000005</v>
      </c>
    </row>
    <row r="17" spans="1:9">
      <c r="A17" s="1038">
        <v>2020</v>
      </c>
      <c r="B17" s="374">
        <v>89000</v>
      </c>
      <c r="C17" s="1037">
        <v>0.45</v>
      </c>
      <c r="D17" s="1037">
        <v>0.41399999999999998</v>
      </c>
      <c r="E17" s="343">
        <v>0.48699999999999999</v>
      </c>
      <c r="F17" s="374">
        <v>19900</v>
      </c>
      <c r="G17" s="1037">
        <v>0.46100000000000002</v>
      </c>
      <c r="H17" s="1037">
        <v>0.38600000000000001</v>
      </c>
      <c r="I17" s="1037">
        <v>0.53800000000000003</v>
      </c>
    </row>
    <row r="18" spans="1:9">
      <c r="A18" s="92">
        <v>2021</v>
      </c>
      <c r="B18" s="51">
        <v>92900</v>
      </c>
      <c r="C18" s="1515">
        <v>0.5</v>
      </c>
      <c r="D18" s="1515">
        <v>0.46100000000000002</v>
      </c>
      <c r="E18" s="341">
        <v>0.53800000000000003</v>
      </c>
      <c r="F18" s="51">
        <v>19700</v>
      </c>
      <c r="G18" s="1515">
        <v>0.47099999999999997</v>
      </c>
      <c r="H18" s="1515">
        <v>0.38900000000000001</v>
      </c>
      <c r="I18" s="1515">
        <v>0.55500000000000005</v>
      </c>
    </row>
    <row r="19" spans="1:9">
      <c r="A19" s="1854"/>
    </row>
    <row r="20" spans="1:9" ht="14.15" customHeight="1">
      <c r="A20" s="2778" t="s">
        <v>664</v>
      </c>
      <c r="B20" s="2515"/>
      <c r="C20" s="2515"/>
      <c r="D20" s="2515"/>
      <c r="E20" s="2515"/>
      <c r="F20" s="2515"/>
      <c r="G20" s="2515"/>
      <c r="H20" s="2515"/>
      <c r="I20" s="2515"/>
    </row>
    <row r="21" spans="1:9">
      <c r="A21" s="1854"/>
    </row>
    <row r="22" spans="1:9" ht="68.25" customHeight="1">
      <c r="A22" s="2796" t="s">
        <v>665</v>
      </c>
      <c r="B22" s="2796"/>
      <c r="C22" s="2796"/>
      <c r="D22" s="2796"/>
      <c r="E22" s="2796"/>
      <c r="F22" s="2796"/>
      <c r="G22" s="2796"/>
      <c r="H22" s="2796"/>
      <c r="I22" s="2796"/>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318A-B9F9-4EEF-9D5D-3E1A1F9FDF8F}">
  <dimension ref="A1:K46"/>
  <sheetViews>
    <sheetView workbookViewId="0">
      <selection sqref="A1:I1"/>
    </sheetView>
  </sheetViews>
  <sheetFormatPr defaultColWidth="8.58203125" defaultRowHeight="14"/>
  <cols>
    <col min="1" max="9" width="11.08203125" style="7" customWidth="1"/>
    <col min="10" max="10" width="8.58203125" style="7"/>
    <col min="11" max="11" width="8.58203125" style="1050"/>
    <col min="12" max="16384" width="8.58203125" style="7"/>
  </cols>
  <sheetData>
    <row r="1" spans="1:11" ht="32.5">
      <c r="A1" s="2453" t="s">
        <v>1543</v>
      </c>
      <c r="B1" s="2453"/>
      <c r="C1" s="2453"/>
      <c r="D1" s="2453"/>
      <c r="E1" s="2453"/>
      <c r="F1" s="2453"/>
      <c r="G1" s="2453"/>
      <c r="H1" s="2453"/>
      <c r="I1" s="2453"/>
      <c r="J1" s="65"/>
    </row>
    <row r="2" spans="1:11" ht="14.5" thickBot="1">
      <c r="A2" s="1124"/>
      <c r="B2" s="1028"/>
      <c r="C2" s="1028"/>
      <c r="D2" s="1028"/>
      <c r="E2" s="1028"/>
      <c r="F2" s="1028"/>
      <c r="G2" s="1028"/>
      <c r="H2" s="1028"/>
      <c r="I2" s="45"/>
    </row>
    <row r="3" spans="1:11" s="45" customFormat="1" ht="36.75" customHeight="1" thickTop="1" thickBot="1">
      <c r="A3" s="2730" t="s">
        <v>670</v>
      </c>
      <c r="B3" s="2731"/>
      <c r="C3" s="2731"/>
      <c r="D3" s="2731"/>
      <c r="E3" s="2731"/>
      <c r="F3" s="2731"/>
      <c r="G3" s="2731"/>
      <c r="H3" s="2731"/>
      <c r="I3" s="2732"/>
      <c r="K3" s="54"/>
    </row>
    <row r="4" spans="1:11" s="45" customFormat="1" ht="15" customHeight="1" thickTop="1">
      <c r="A4" s="63"/>
      <c r="K4" s="54"/>
    </row>
    <row r="5" spans="1:11" s="45" customFormat="1" ht="15" customHeight="1">
      <c r="A5" s="2638" t="s">
        <v>338</v>
      </c>
      <c r="B5" s="2695" t="s">
        <v>671</v>
      </c>
      <c r="C5" s="2696"/>
      <c r="D5" s="2696"/>
      <c r="E5" s="2696"/>
      <c r="F5" s="2696"/>
      <c r="G5" s="2696"/>
      <c r="H5" s="2696"/>
      <c r="I5" s="2696"/>
      <c r="K5" s="29"/>
    </row>
    <row r="6" spans="1:11" s="45" customFormat="1" ht="17.5">
      <c r="A6" s="2638"/>
      <c r="B6" s="2747" t="s">
        <v>659</v>
      </c>
      <c r="C6" s="2748"/>
      <c r="D6" s="2748"/>
      <c r="E6" s="2748"/>
      <c r="F6" s="2640" t="s">
        <v>660</v>
      </c>
      <c r="G6" s="2641"/>
      <c r="H6" s="2641"/>
      <c r="I6" s="2643"/>
      <c r="K6" s="29"/>
    </row>
    <row r="7" spans="1:11" s="66" customFormat="1" ht="27.5">
      <c r="A7" s="2639"/>
      <c r="B7" s="1031" t="s">
        <v>661</v>
      </c>
      <c r="C7" s="1032" t="s">
        <v>86</v>
      </c>
      <c r="D7" s="1032" t="s">
        <v>662</v>
      </c>
      <c r="E7" s="1033" t="s">
        <v>663</v>
      </c>
      <c r="F7" s="1031" t="s">
        <v>661</v>
      </c>
      <c r="G7" s="1032" t="s">
        <v>86</v>
      </c>
      <c r="H7" s="1032" t="s">
        <v>662</v>
      </c>
      <c r="I7" s="1034" t="s">
        <v>663</v>
      </c>
      <c r="K7" s="49"/>
    </row>
    <row r="8" spans="1:11" s="45" customFormat="1">
      <c r="A8" s="738">
        <v>2011</v>
      </c>
      <c r="B8" s="366">
        <v>190500</v>
      </c>
      <c r="C8" s="1035">
        <v>0.182</v>
      </c>
      <c r="D8" s="1035">
        <v>0.17100000000000001</v>
      </c>
      <c r="E8" s="341">
        <v>0.19400000000000001</v>
      </c>
      <c r="F8" s="366">
        <v>31700</v>
      </c>
      <c r="G8" s="1035">
        <v>0.189</v>
      </c>
      <c r="H8" s="1035">
        <v>0.161</v>
      </c>
      <c r="I8" s="1035">
        <v>0.221</v>
      </c>
      <c r="K8" s="54"/>
    </row>
    <row r="9" spans="1:11" s="45" customFormat="1">
      <c r="A9" s="1036">
        <v>2012</v>
      </c>
      <c r="B9" s="374">
        <v>218300</v>
      </c>
      <c r="C9" s="1037">
        <v>0.20300000000000001</v>
      </c>
      <c r="D9" s="1037">
        <v>0.19</v>
      </c>
      <c r="E9" s="343">
        <v>0.217</v>
      </c>
      <c r="F9" s="374">
        <v>35800</v>
      </c>
      <c r="G9" s="1037">
        <v>0.182</v>
      </c>
      <c r="H9" s="1037">
        <v>0.154</v>
      </c>
      <c r="I9" s="1037">
        <v>0.214</v>
      </c>
      <c r="K9" s="54"/>
    </row>
    <row r="10" spans="1:11" s="45" customFormat="1">
      <c r="A10" s="738">
        <v>2013</v>
      </c>
      <c r="B10" s="366">
        <v>218000</v>
      </c>
      <c r="C10" s="1035">
        <v>0.19900000000000001</v>
      </c>
      <c r="D10" s="1035">
        <v>0.187</v>
      </c>
      <c r="E10" s="341">
        <v>0.21199999999999999</v>
      </c>
      <c r="F10" s="366">
        <v>35600</v>
      </c>
      <c r="G10" s="1035">
        <v>0.182</v>
      </c>
      <c r="H10" s="1035">
        <v>0.154</v>
      </c>
      <c r="I10" s="1035">
        <v>0.214</v>
      </c>
      <c r="K10" s="54"/>
    </row>
    <row r="11" spans="1:11" s="45" customFormat="1">
      <c r="A11" s="1036">
        <v>2014</v>
      </c>
      <c r="B11" s="374">
        <v>229500</v>
      </c>
      <c r="C11" s="1037">
        <v>0.20699999999999999</v>
      </c>
      <c r="D11" s="1037">
        <v>0.19500000000000001</v>
      </c>
      <c r="E11" s="343">
        <v>0.22</v>
      </c>
      <c r="F11" s="374">
        <v>38600</v>
      </c>
      <c r="G11" s="1037">
        <v>0.19600000000000001</v>
      </c>
      <c r="H11" s="1037">
        <v>0.17100000000000001</v>
      </c>
      <c r="I11" s="1037">
        <v>0.224</v>
      </c>
      <c r="K11" s="54"/>
    </row>
    <row r="12" spans="1:11" s="45" customFormat="1">
      <c r="A12" s="738">
        <v>2015</v>
      </c>
      <c r="B12" s="366">
        <v>211300</v>
      </c>
      <c r="C12" s="1035">
        <v>0.189</v>
      </c>
      <c r="D12" s="1035">
        <v>0.17799999999999999</v>
      </c>
      <c r="E12" s="341">
        <v>0.20100000000000001</v>
      </c>
      <c r="F12" s="366">
        <v>35600</v>
      </c>
      <c r="G12" s="1035">
        <v>0.16900000000000001</v>
      </c>
      <c r="H12" s="1035">
        <v>0.14599999999999999</v>
      </c>
      <c r="I12" s="1035">
        <v>0.19500000000000001</v>
      </c>
      <c r="K12" s="54"/>
    </row>
    <row r="13" spans="1:11" s="45" customFormat="1">
      <c r="A13" s="1036">
        <v>2016</v>
      </c>
      <c r="B13" s="374">
        <v>247300</v>
      </c>
      <c r="C13" s="1037">
        <v>0.219</v>
      </c>
      <c r="D13" s="1037">
        <v>0.20699999999999999</v>
      </c>
      <c r="E13" s="343">
        <v>0.23200000000000001</v>
      </c>
      <c r="F13" s="374">
        <v>38700</v>
      </c>
      <c r="G13" s="1037">
        <v>0.192</v>
      </c>
      <c r="H13" s="1037">
        <v>0.16900000000000001</v>
      </c>
      <c r="I13" s="1037">
        <v>0.217</v>
      </c>
      <c r="K13" s="54"/>
    </row>
    <row r="14" spans="1:11" s="45" customFormat="1">
      <c r="A14" s="738">
        <v>2017</v>
      </c>
      <c r="B14" s="366">
        <v>235800</v>
      </c>
      <c r="C14" s="1035">
        <v>0.21</v>
      </c>
      <c r="D14" s="1035">
        <v>0.19800000000000001</v>
      </c>
      <c r="E14" s="341">
        <v>0.223</v>
      </c>
      <c r="F14" s="366">
        <v>39600</v>
      </c>
      <c r="G14" s="1035">
        <v>0.19700000000000001</v>
      </c>
      <c r="H14" s="1035">
        <v>0.17499999999999999</v>
      </c>
      <c r="I14" s="1035">
        <v>0.222</v>
      </c>
      <c r="K14" s="54"/>
    </row>
    <row r="15" spans="1:11" s="45" customFormat="1">
      <c r="A15" s="1036">
        <v>2018</v>
      </c>
      <c r="B15" s="374">
        <v>248400</v>
      </c>
      <c r="C15" s="1037">
        <v>0.222</v>
      </c>
      <c r="D15" s="1037">
        <v>0.21099999999999999</v>
      </c>
      <c r="E15" s="343">
        <v>0.23499999999999999</v>
      </c>
      <c r="F15" s="374">
        <v>43000</v>
      </c>
      <c r="G15" s="1037">
        <v>0.22</v>
      </c>
      <c r="H15" s="1037">
        <v>0.19400000000000001</v>
      </c>
      <c r="I15" s="1037">
        <v>0.248</v>
      </c>
      <c r="K15" s="54"/>
    </row>
    <row r="16" spans="1:11" s="45" customFormat="1">
      <c r="A16" s="92">
        <v>2019</v>
      </c>
      <c r="B16" s="366">
        <v>231000</v>
      </c>
      <c r="C16" s="1035">
        <v>0.20799999999999999</v>
      </c>
      <c r="D16" s="1035">
        <v>0.19700000000000001</v>
      </c>
      <c r="E16" s="341">
        <v>0.22</v>
      </c>
      <c r="F16" s="366">
        <v>38300</v>
      </c>
      <c r="G16" s="1035">
        <v>0.20399999999999999</v>
      </c>
      <c r="H16" s="1035">
        <v>0.17899999999999999</v>
      </c>
      <c r="I16" s="1035">
        <v>0.23100000000000001</v>
      </c>
      <c r="K16" s="54"/>
    </row>
    <row r="17" spans="1:11" s="45" customFormat="1">
      <c r="A17" s="1038">
        <v>2020</v>
      </c>
      <c r="B17" s="374">
        <v>229100</v>
      </c>
      <c r="C17" s="1037">
        <v>0.20699999999999999</v>
      </c>
      <c r="D17" s="1037">
        <v>0.19600000000000001</v>
      </c>
      <c r="E17" s="343">
        <v>0.22</v>
      </c>
      <c r="F17" s="374">
        <v>38300</v>
      </c>
      <c r="G17" s="1037">
        <v>0.189</v>
      </c>
      <c r="H17" s="1037">
        <v>0.16500000000000001</v>
      </c>
      <c r="I17" s="1037">
        <v>0.214</v>
      </c>
      <c r="K17" s="54"/>
    </row>
    <row r="18" spans="1:11" s="45" customFormat="1">
      <c r="A18" s="92">
        <v>2021</v>
      </c>
      <c r="B18" s="51">
        <v>233400</v>
      </c>
      <c r="C18" s="1515">
        <v>0.20399999999999999</v>
      </c>
      <c r="D18" s="1515">
        <v>0.192</v>
      </c>
      <c r="E18" s="1853">
        <v>0.217</v>
      </c>
      <c r="F18" s="1533">
        <v>43800</v>
      </c>
      <c r="G18" s="1515">
        <v>0.19700000000000001</v>
      </c>
      <c r="H18" s="1515">
        <v>0.16900000000000001</v>
      </c>
      <c r="I18" s="1515">
        <v>0.22800000000000001</v>
      </c>
      <c r="K18" s="54"/>
    </row>
    <row r="19" spans="1:11" s="45" customFormat="1">
      <c r="A19" s="22"/>
      <c r="B19" s="1046"/>
      <c r="C19" s="1047"/>
      <c r="D19" s="1047"/>
      <c r="E19" s="1047"/>
      <c r="F19" s="1046"/>
      <c r="G19" s="1047"/>
      <c r="H19" s="1047"/>
      <c r="I19" s="1047"/>
      <c r="K19" s="54"/>
    </row>
    <row r="20" spans="1:11" s="45" customFormat="1">
      <c r="A20" s="2778" t="s">
        <v>664</v>
      </c>
      <c r="B20" s="2515"/>
      <c r="C20" s="2515"/>
      <c r="D20" s="2515"/>
      <c r="E20" s="2515"/>
      <c r="F20" s="2515"/>
      <c r="G20" s="2515"/>
      <c r="H20" s="2515"/>
      <c r="I20" s="2515"/>
      <c r="K20" s="54"/>
    </row>
    <row r="21" spans="1:11" s="45" customFormat="1">
      <c r="A21" s="22"/>
      <c r="B21" s="1046"/>
      <c r="C21" s="1047"/>
      <c r="D21" s="1047"/>
      <c r="E21" s="1047"/>
      <c r="F21" s="1046"/>
      <c r="G21" s="1047"/>
      <c r="H21" s="1047"/>
      <c r="I21" s="1047"/>
      <c r="K21" s="54"/>
    </row>
    <row r="22" spans="1:11" s="45" customFormat="1">
      <c r="A22" s="7"/>
      <c r="B22" s="7"/>
      <c r="C22" s="7"/>
      <c r="D22" s="7"/>
      <c r="E22" s="7"/>
      <c r="F22" s="7"/>
      <c r="G22" s="7"/>
      <c r="H22" s="7"/>
      <c r="I22" s="7"/>
      <c r="K22" s="54"/>
    </row>
    <row r="23" spans="1:11" s="45" customFormat="1" ht="51" customHeight="1">
      <c r="A23" s="2804" t="s">
        <v>672</v>
      </c>
      <c r="B23" s="2804"/>
      <c r="C23" s="2804"/>
      <c r="D23" s="2804"/>
      <c r="E23" s="2804"/>
      <c r="F23" s="2804"/>
      <c r="G23" s="2804"/>
      <c r="H23" s="2804"/>
      <c r="I23" s="2804"/>
      <c r="K23" s="54"/>
    </row>
    <row r="24" spans="1:11" s="45" customFormat="1">
      <c r="A24" s="7"/>
      <c r="B24" s="7"/>
      <c r="C24" s="7"/>
      <c r="D24" s="7"/>
      <c r="E24" s="7"/>
      <c r="F24" s="7"/>
      <c r="G24" s="7"/>
      <c r="H24" s="7"/>
      <c r="I24" s="7"/>
      <c r="K24" s="54"/>
    </row>
    <row r="25" spans="1:11" s="45" customFormat="1" ht="17.5">
      <c r="A25" s="2793" t="s">
        <v>338</v>
      </c>
      <c r="B25" s="2695" t="s">
        <v>671</v>
      </c>
      <c r="C25" s="2696"/>
      <c r="D25" s="2696"/>
      <c r="E25" s="2696"/>
      <c r="F25" s="2696"/>
      <c r="G25" s="2696"/>
      <c r="H25" s="2696"/>
      <c r="I25" s="2696"/>
      <c r="K25" s="29"/>
    </row>
    <row r="26" spans="1:11" s="45" customFormat="1" ht="17.5">
      <c r="A26" s="2793"/>
      <c r="B26" s="2640" t="s">
        <v>673</v>
      </c>
      <c r="C26" s="2641"/>
      <c r="D26" s="2641"/>
      <c r="E26" s="2642"/>
      <c r="F26" s="2640" t="s">
        <v>674</v>
      </c>
      <c r="G26" s="2641"/>
      <c r="H26" s="2641"/>
      <c r="I26" s="2643"/>
      <c r="K26" s="29"/>
    </row>
    <row r="27" spans="1:11" s="66" customFormat="1" ht="27.5">
      <c r="A27" s="2794"/>
      <c r="B27" s="1031" t="s">
        <v>661</v>
      </c>
      <c r="C27" s="1032" t="s">
        <v>86</v>
      </c>
      <c r="D27" s="1032" t="s">
        <v>662</v>
      </c>
      <c r="E27" s="1033" t="s">
        <v>663</v>
      </c>
      <c r="F27" s="1031" t="s">
        <v>661</v>
      </c>
      <c r="G27" s="1032" t="s">
        <v>86</v>
      </c>
      <c r="H27" s="1032" t="s">
        <v>662</v>
      </c>
      <c r="I27" s="1034" t="s">
        <v>663</v>
      </c>
      <c r="K27" s="49"/>
    </row>
    <row r="28" spans="1:11" s="45" customFormat="1">
      <c r="A28" s="738">
        <v>2011</v>
      </c>
      <c r="B28" s="1043">
        <v>189600</v>
      </c>
      <c r="C28" s="1035">
        <v>0.17100000000000001</v>
      </c>
      <c r="D28" s="1035">
        <v>0.16</v>
      </c>
      <c r="E28" s="341">
        <v>0.182</v>
      </c>
      <c r="F28" s="366">
        <v>31500</v>
      </c>
      <c r="G28" s="1035">
        <v>0.22700000000000001</v>
      </c>
      <c r="H28" s="1035">
        <v>0.19700000000000001</v>
      </c>
      <c r="I28" s="1035">
        <v>0.26100000000000001</v>
      </c>
      <c r="K28" s="54"/>
    </row>
    <row r="29" spans="1:11" s="45" customFormat="1">
      <c r="A29" s="1036">
        <v>2012</v>
      </c>
      <c r="B29" s="1045">
        <v>216600</v>
      </c>
      <c r="C29" s="1037">
        <v>0.185</v>
      </c>
      <c r="D29" s="1037">
        <v>0.17299999999999999</v>
      </c>
      <c r="E29" s="343">
        <v>0.19800000000000001</v>
      </c>
      <c r="F29" s="374">
        <v>35100</v>
      </c>
      <c r="G29" s="1037">
        <v>0.20300000000000001</v>
      </c>
      <c r="H29" s="1037">
        <v>0.17299999999999999</v>
      </c>
      <c r="I29" s="1037">
        <v>0.23599999999999999</v>
      </c>
      <c r="K29" s="54"/>
    </row>
    <row r="30" spans="1:11" s="45" customFormat="1">
      <c r="A30" s="738">
        <v>2013</v>
      </c>
      <c r="B30" s="1043">
        <v>216100</v>
      </c>
      <c r="C30" s="1035">
        <v>0.18099999999999999</v>
      </c>
      <c r="D30" s="1035">
        <v>0.16900000000000001</v>
      </c>
      <c r="E30" s="341">
        <v>0.193</v>
      </c>
      <c r="F30" s="366">
        <v>35500</v>
      </c>
      <c r="G30" s="1035">
        <v>0.20899999999999999</v>
      </c>
      <c r="H30" s="1035">
        <v>0.18099999999999999</v>
      </c>
      <c r="I30" s="1035">
        <v>0.24099999999999999</v>
      </c>
      <c r="K30" s="54"/>
    </row>
    <row r="31" spans="1:11" s="45" customFormat="1">
      <c r="A31" s="1036">
        <v>2014</v>
      </c>
      <c r="B31" s="1045">
        <v>225800</v>
      </c>
      <c r="C31" s="1037">
        <v>0.187</v>
      </c>
      <c r="D31" s="1037">
        <v>0.17499999999999999</v>
      </c>
      <c r="E31" s="343">
        <v>0.19900000000000001</v>
      </c>
      <c r="F31" s="374">
        <v>38000</v>
      </c>
      <c r="G31" s="1037">
        <v>0.219</v>
      </c>
      <c r="H31" s="1037">
        <v>0.19400000000000001</v>
      </c>
      <c r="I31" s="1037">
        <v>0.247</v>
      </c>
      <c r="K31" s="54"/>
    </row>
    <row r="32" spans="1:11" s="45" customFormat="1">
      <c r="A32" s="738">
        <v>2015</v>
      </c>
      <c r="B32" s="1043">
        <v>210000</v>
      </c>
      <c r="C32" s="1035">
        <v>0.17100000000000001</v>
      </c>
      <c r="D32" s="1035">
        <v>0.16</v>
      </c>
      <c r="E32" s="341">
        <v>0.182</v>
      </c>
      <c r="F32" s="366">
        <v>35000</v>
      </c>
      <c r="G32" s="1035">
        <v>0.19600000000000001</v>
      </c>
      <c r="H32" s="1035">
        <v>0.17100000000000001</v>
      </c>
      <c r="I32" s="1035">
        <v>0.224</v>
      </c>
      <c r="K32" s="54"/>
    </row>
    <row r="33" spans="1:11" s="45" customFormat="1">
      <c r="A33" s="1036">
        <v>2016</v>
      </c>
      <c r="B33" s="1045">
        <v>244400</v>
      </c>
      <c r="C33" s="1037">
        <v>0.19800000000000001</v>
      </c>
      <c r="D33" s="1037">
        <v>0.187</v>
      </c>
      <c r="E33" s="343">
        <v>0.21</v>
      </c>
      <c r="F33" s="374">
        <v>38500</v>
      </c>
      <c r="G33" s="1037">
        <v>0.221</v>
      </c>
      <c r="H33" s="1037">
        <v>0.19700000000000001</v>
      </c>
      <c r="I33" s="1037">
        <v>0.247</v>
      </c>
      <c r="K33" s="54"/>
    </row>
    <row r="34" spans="1:11" s="45" customFormat="1">
      <c r="A34" s="738">
        <v>2017</v>
      </c>
      <c r="B34" s="1043">
        <v>231900</v>
      </c>
      <c r="C34" s="1035">
        <v>0.188</v>
      </c>
      <c r="D34" s="1035">
        <v>0.17699999999999999</v>
      </c>
      <c r="E34" s="341">
        <v>0.2</v>
      </c>
      <c r="F34" s="366">
        <v>38800</v>
      </c>
      <c r="G34" s="1035">
        <v>0.22</v>
      </c>
      <c r="H34" s="1035">
        <v>0.19700000000000001</v>
      </c>
      <c r="I34" s="1035">
        <v>0.246</v>
      </c>
      <c r="K34" s="54"/>
    </row>
    <row r="35" spans="1:11" s="45" customFormat="1">
      <c r="A35" s="1036">
        <v>2018</v>
      </c>
      <c r="B35" s="1045">
        <v>241400</v>
      </c>
      <c r="C35" s="1037">
        <v>0.19500000000000001</v>
      </c>
      <c r="D35" s="1037">
        <v>0.184</v>
      </c>
      <c r="E35" s="343">
        <v>0.20599999999999999</v>
      </c>
      <c r="F35" s="374">
        <v>41800</v>
      </c>
      <c r="G35" s="1037">
        <v>0.22700000000000001</v>
      </c>
      <c r="H35" s="1037">
        <v>0.20100000000000001</v>
      </c>
      <c r="I35" s="1037">
        <v>0.254</v>
      </c>
      <c r="K35" s="54"/>
    </row>
    <row r="36" spans="1:11" s="45" customFormat="1">
      <c r="A36" s="92">
        <v>2019</v>
      </c>
      <c r="B36" s="1043">
        <v>229600</v>
      </c>
      <c r="C36" s="1035">
        <v>0.18099999999999999</v>
      </c>
      <c r="D36" s="1035">
        <v>0.17100000000000001</v>
      </c>
      <c r="E36" s="341">
        <v>0.192</v>
      </c>
      <c r="F36" s="366">
        <v>38000</v>
      </c>
      <c r="G36" s="1035">
        <v>0.20599999999999999</v>
      </c>
      <c r="H36" s="1035">
        <v>0.183</v>
      </c>
      <c r="I36" s="1035">
        <v>0.23200000000000001</v>
      </c>
      <c r="K36" s="54"/>
    </row>
    <row r="37" spans="1:11" s="45" customFormat="1">
      <c r="A37" s="1038">
        <v>2020</v>
      </c>
      <c r="B37" s="1045">
        <v>227200</v>
      </c>
      <c r="C37" s="1037">
        <v>0.17599999999999999</v>
      </c>
      <c r="D37" s="1037">
        <v>0.16600000000000001</v>
      </c>
      <c r="E37" s="343">
        <v>0.187</v>
      </c>
      <c r="F37" s="374">
        <v>38200</v>
      </c>
      <c r="G37" s="1037">
        <v>0.20499999999999999</v>
      </c>
      <c r="H37" s="1037">
        <v>0.182</v>
      </c>
      <c r="I37" s="1037">
        <v>0.23</v>
      </c>
      <c r="K37" s="54"/>
    </row>
    <row r="38" spans="1:11" s="45" customFormat="1">
      <c r="A38" s="92">
        <v>2021</v>
      </c>
      <c r="B38" s="51">
        <v>229900</v>
      </c>
      <c r="C38" s="1515">
        <v>0.17699999999999999</v>
      </c>
      <c r="D38" s="1515">
        <v>0.16600000000000001</v>
      </c>
      <c r="E38" s="1853">
        <v>0.188</v>
      </c>
      <c r="F38" s="1533">
        <v>43700</v>
      </c>
      <c r="G38" s="1515">
        <v>0.20499999999999999</v>
      </c>
      <c r="H38" s="1515">
        <v>0.18</v>
      </c>
      <c r="I38" s="1515">
        <v>0.23200000000000001</v>
      </c>
      <c r="K38" s="54"/>
    </row>
    <row r="39" spans="1:11" s="45" customFormat="1">
      <c r="A39" s="22"/>
      <c r="B39" s="1046"/>
      <c r="C39" s="1048"/>
      <c r="D39" s="1048"/>
      <c r="E39" s="1048"/>
      <c r="F39" s="1046"/>
      <c r="G39" s="1047"/>
      <c r="H39" s="1047"/>
      <c r="I39" s="1047"/>
      <c r="K39" s="54"/>
    </row>
    <row r="40" spans="1:11" s="45" customFormat="1">
      <c r="A40" s="2778" t="s">
        <v>664</v>
      </c>
      <c r="B40" s="2515"/>
      <c r="C40" s="2515"/>
      <c r="D40" s="2515"/>
      <c r="E40" s="2515"/>
      <c r="F40" s="2515"/>
      <c r="G40" s="2515"/>
      <c r="H40" s="2515"/>
      <c r="I40" s="2515"/>
      <c r="K40" s="54"/>
    </row>
    <row r="41" spans="1:11" s="45" customFormat="1">
      <c r="A41" s="63"/>
      <c r="K41" s="54"/>
    </row>
    <row r="42" spans="1:11" s="45" customFormat="1" ht="59.25" customHeight="1">
      <c r="A42" s="2801" t="s">
        <v>665</v>
      </c>
      <c r="B42" s="2802"/>
      <c r="C42" s="2802"/>
      <c r="D42" s="2802"/>
      <c r="E42" s="2802"/>
      <c r="F42" s="2802"/>
      <c r="G42" s="2802"/>
      <c r="H42" s="2802"/>
      <c r="I42" s="2803"/>
      <c r="K42" s="54"/>
    </row>
    <row r="43" spans="1:11" s="45" customFormat="1">
      <c r="A43" s="63"/>
      <c r="K43" s="54"/>
    </row>
    <row r="44" spans="1:11" s="45" customFormat="1">
      <c r="A44" s="63"/>
      <c r="K44" s="54"/>
    </row>
    <row r="45" spans="1:11" s="45" customFormat="1">
      <c r="A45" s="63"/>
      <c r="K45" s="54"/>
    </row>
    <row r="46" spans="1:11" s="45" customFormat="1">
      <c r="A46" s="63"/>
      <c r="K46" s="54"/>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CD24-D8CD-48B9-9B5C-E77057559E2B}">
  <dimension ref="A1:S166"/>
  <sheetViews>
    <sheetView workbookViewId="0">
      <selection sqref="A1:XFD1048576"/>
    </sheetView>
  </sheetViews>
  <sheetFormatPr defaultColWidth="9" defaultRowHeight="14"/>
  <cols>
    <col min="1" max="1" width="30.08203125" style="316" customWidth="1"/>
    <col min="2" max="17" width="9.58203125" style="270" customWidth="1"/>
    <col min="18" max="18" width="9" style="270"/>
    <col min="19" max="19" width="9" style="269"/>
    <col min="20" max="16384" width="9" style="270"/>
  </cols>
  <sheetData>
    <row r="1" spans="1:19" ht="25">
      <c r="A1" s="2477" t="s">
        <v>1465</v>
      </c>
      <c r="B1" s="2477"/>
      <c r="C1" s="2477"/>
      <c r="D1" s="2477"/>
      <c r="E1" s="2477"/>
      <c r="F1" s="2477"/>
      <c r="G1" s="2477"/>
      <c r="H1" s="2477"/>
      <c r="I1" s="2477"/>
      <c r="J1" s="2477"/>
      <c r="K1" s="2477"/>
      <c r="L1" s="2477"/>
      <c r="M1" s="2477"/>
      <c r="N1" s="2477"/>
      <c r="O1" s="2477"/>
      <c r="P1" s="2477"/>
      <c r="Q1" s="2477"/>
      <c r="R1" s="268"/>
    </row>
    <row r="3" spans="1:19" ht="20">
      <c r="A3" s="2454" t="s">
        <v>119</v>
      </c>
      <c r="B3" s="2457" t="s">
        <v>143</v>
      </c>
      <c r="C3" s="2458"/>
      <c r="D3" s="2458"/>
      <c r="E3" s="2458"/>
      <c r="F3" s="2458"/>
      <c r="G3" s="2458"/>
      <c r="H3" s="2458"/>
      <c r="I3" s="2458"/>
      <c r="J3" s="2458"/>
      <c r="K3" s="2458"/>
      <c r="L3" s="2458"/>
      <c r="M3" s="2458"/>
      <c r="N3" s="2458"/>
      <c r="O3" s="2458"/>
      <c r="P3" s="2458"/>
      <c r="Q3" s="2458"/>
      <c r="R3" s="40"/>
      <c r="S3" s="29"/>
    </row>
    <row r="4" spans="1:19" ht="20">
      <c r="A4" s="2500"/>
      <c r="B4" s="2473" t="s">
        <v>144</v>
      </c>
      <c r="C4" s="2474"/>
      <c r="D4" s="2473" t="s">
        <v>145</v>
      </c>
      <c r="E4" s="2474"/>
      <c r="F4" s="2473" t="s">
        <v>146</v>
      </c>
      <c r="G4" s="2474"/>
      <c r="H4" s="2473" t="s">
        <v>147</v>
      </c>
      <c r="I4" s="2474"/>
      <c r="J4" s="2473" t="s">
        <v>148</v>
      </c>
      <c r="K4" s="2474"/>
      <c r="L4" s="2473" t="s">
        <v>149</v>
      </c>
      <c r="M4" s="2474"/>
      <c r="N4" s="2473" t="s">
        <v>150</v>
      </c>
      <c r="O4" s="2474"/>
      <c r="P4" s="2473" t="s">
        <v>151</v>
      </c>
      <c r="Q4" s="2488"/>
      <c r="R4" s="40"/>
      <c r="S4" s="29"/>
    </row>
    <row r="5" spans="1:19" ht="20">
      <c r="A5" s="2456"/>
      <c r="B5" s="46" t="s">
        <v>99</v>
      </c>
      <c r="C5" s="271" t="s">
        <v>152</v>
      </c>
      <c r="D5" s="46" t="s">
        <v>99</v>
      </c>
      <c r="E5" s="271" t="s">
        <v>152</v>
      </c>
      <c r="F5" s="46" t="s">
        <v>99</v>
      </c>
      <c r="G5" s="271" t="s">
        <v>152</v>
      </c>
      <c r="H5" s="46" t="s">
        <v>99</v>
      </c>
      <c r="I5" s="271" t="s">
        <v>152</v>
      </c>
      <c r="J5" s="46" t="s">
        <v>99</v>
      </c>
      <c r="K5" s="271" t="s">
        <v>152</v>
      </c>
      <c r="L5" s="46" t="s">
        <v>99</v>
      </c>
      <c r="M5" s="271" t="s">
        <v>152</v>
      </c>
      <c r="N5" s="46" t="s">
        <v>99</v>
      </c>
      <c r="O5" s="271" t="s">
        <v>152</v>
      </c>
      <c r="P5" s="46" t="s">
        <v>99</v>
      </c>
      <c r="Q5" s="272" t="s">
        <v>152</v>
      </c>
      <c r="R5" s="40"/>
      <c r="S5" s="29"/>
    </row>
    <row r="6" spans="1:19">
      <c r="A6" s="92" t="s">
        <v>1174</v>
      </c>
      <c r="B6" s="53">
        <v>0</v>
      </c>
      <c r="C6" s="273"/>
      <c r="D6" s="53">
        <v>52</v>
      </c>
      <c r="E6" s="333">
        <f>D6/D16</f>
        <v>0.11255411255411256</v>
      </c>
      <c r="F6" s="53">
        <v>614</v>
      </c>
      <c r="G6" s="333">
        <f>F6/F16</f>
        <v>0.23770809136662796</v>
      </c>
      <c r="H6" s="53">
        <v>917</v>
      </c>
      <c r="I6" s="333">
        <f>H6/H16</f>
        <v>0.22630799605133267</v>
      </c>
      <c r="J6" s="53">
        <v>1200</v>
      </c>
      <c r="K6" s="333">
        <f>J6/J16</f>
        <v>0.25289778714436251</v>
      </c>
      <c r="L6" s="53">
        <v>741</v>
      </c>
      <c r="M6" s="333">
        <f>L6/L16</f>
        <v>0.24724724724724725</v>
      </c>
      <c r="N6" s="53">
        <v>163</v>
      </c>
      <c r="O6" s="333">
        <f>N6/N16</f>
        <v>0.21938088829071331</v>
      </c>
      <c r="P6" s="53">
        <v>19</v>
      </c>
      <c r="Q6" s="493">
        <f>P6/P16</f>
        <v>0.39583333333333331</v>
      </c>
      <c r="R6" s="269"/>
    </row>
    <row r="7" spans="1:19">
      <c r="A7" s="98" t="s">
        <v>85</v>
      </c>
      <c r="B7" s="275" t="s">
        <v>114</v>
      </c>
      <c r="C7" s="276"/>
      <c r="D7" s="58">
        <v>240</v>
      </c>
      <c r="E7" s="336">
        <f>D7/D16</f>
        <v>0.51948051948051943</v>
      </c>
      <c r="F7" s="58">
        <v>958</v>
      </c>
      <c r="G7" s="336">
        <f>F7/F16</f>
        <v>0.37088656600851722</v>
      </c>
      <c r="H7" s="58">
        <v>1268</v>
      </c>
      <c r="I7" s="336">
        <f>H7/H16</f>
        <v>0.31293188548864759</v>
      </c>
      <c r="J7" s="58">
        <v>1198</v>
      </c>
      <c r="K7" s="336">
        <f>J7/J16</f>
        <v>0.25247629083245521</v>
      </c>
      <c r="L7" s="58">
        <v>583</v>
      </c>
      <c r="M7" s="336">
        <f>L7/L16</f>
        <v>0.19452786119452786</v>
      </c>
      <c r="N7" s="58">
        <v>138</v>
      </c>
      <c r="O7" s="336">
        <f>N7/N16</f>
        <v>0.1857335127860027</v>
      </c>
      <c r="P7" s="275" t="s">
        <v>114</v>
      </c>
      <c r="Q7" s="495"/>
      <c r="R7" s="269"/>
    </row>
    <row r="8" spans="1:19">
      <c r="A8" s="92" t="s">
        <v>90</v>
      </c>
      <c r="B8" s="53">
        <v>0</v>
      </c>
      <c r="C8" s="273"/>
      <c r="D8" s="53">
        <v>11</v>
      </c>
      <c r="E8" s="333">
        <f>D8/D16</f>
        <v>2.3809523809523808E-2</v>
      </c>
      <c r="F8" s="53">
        <v>51</v>
      </c>
      <c r="G8" s="333">
        <f>F8/F16</f>
        <v>1.9744483159117306E-2</v>
      </c>
      <c r="H8" s="53">
        <v>150</v>
      </c>
      <c r="I8" s="333">
        <f>H8/H16</f>
        <v>3.7018756169792694E-2</v>
      </c>
      <c r="J8" s="53">
        <v>261</v>
      </c>
      <c r="K8" s="333">
        <f>J8/J16</f>
        <v>5.5005268703898838E-2</v>
      </c>
      <c r="L8" s="53">
        <v>231</v>
      </c>
      <c r="M8" s="333">
        <f>L8/L16</f>
        <v>7.7077077077077075E-2</v>
      </c>
      <c r="N8" s="53">
        <v>55</v>
      </c>
      <c r="O8" s="333">
        <f>N8/N16</f>
        <v>7.4024226110363398E-2</v>
      </c>
      <c r="P8" s="274" t="s">
        <v>114</v>
      </c>
      <c r="Q8" s="493"/>
      <c r="R8" s="269"/>
    </row>
    <row r="9" spans="1:19">
      <c r="A9" s="98" t="s">
        <v>91</v>
      </c>
      <c r="B9" s="58">
        <v>0</v>
      </c>
      <c r="C9" s="276"/>
      <c r="D9" s="58">
        <v>45</v>
      </c>
      <c r="E9" s="336">
        <f>D9/D16</f>
        <v>9.7402597402597407E-2</v>
      </c>
      <c r="F9" s="58">
        <v>294</v>
      </c>
      <c r="G9" s="336">
        <f>F9/F16</f>
        <v>0.11382113821138211</v>
      </c>
      <c r="H9" s="58">
        <v>722</v>
      </c>
      <c r="I9" s="336">
        <f>H9/H16</f>
        <v>0.17818361303060218</v>
      </c>
      <c r="J9" s="58">
        <v>879</v>
      </c>
      <c r="K9" s="336">
        <f>J9/J16</f>
        <v>0.18524762908324552</v>
      </c>
      <c r="L9" s="58">
        <v>518</v>
      </c>
      <c r="M9" s="336">
        <f>L9/L16</f>
        <v>0.1728395061728395</v>
      </c>
      <c r="N9" s="58">
        <v>129</v>
      </c>
      <c r="O9" s="336">
        <f>N9/N16</f>
        <v>0.17362045760430686</v>
      </c>
      <c r="P9" s="275" t="s">
        <v>114</v>
      </c>
      <c r="Q9" s="495"/>
      <c r="R9" s="269"/>
    </row>
    <row r="10" spans="1:19">
      <c r="A10" s="92" t="s">
        <v>92</v>
      </c>
      <c r="B10" s="53">
        <v>0</v>
      </c>
      <c r="C10" s="273"/>
      <c r="D10" s="274" t="s">
        <v>114</v>
      </c>
      <c r="E10" s="333"/>
      <c r="F10" s="53">
        <v>47</v>
      </c>
      <c r="G10" s="333">
        <f>F10/F16</f>
        <v>1.8195896244676733E-2</v>
      </c>
      <c r="H10" s="53">
        <v>198</v>
      </c>
      <c r="I10" s="333">
        <f>H10/H16</f>
        <v>4.8864758144126358E-2</v>
      </c>
      <c r="J10" s="53">
        <v>463</v>
      </c>
      <c r="K10" s="333">
        <f>J10/J16</f>
        <v>9.7576396206533189E-2</v>
      </c>
      <c r="L10" s="53">
        <v>409</v>
      </c>
      <c r="M10" s="333">
        <f>L10/L16</f>
        <v>0.13646980313646981</v>
      </c>
      <c r="N10" s="53">
        <v>127</v>
      </c>
      <c r="O10" s="333">
        <f>N10/N16</f>
        <v>0.17092866756393002</v>
      </c>
      <c r="P10" s="274" t="s">
        <v>114</v>
      </c>
      <c r="Q10" s="493"/>
      <c r="R10" s="269"/>
    </row>
    <row r="11" spans="1:19">
      <c r="A11" s="98" t="s">
        <v>93</v>
      </c>
      <c r="B11" s="58">
        <v>0</v>
      </c>
      <c r="C11" s="276"/>
      <c r="D11" s="275" t="s">
        <v>114</v>
      </c>
      <c r="E11" s="336"/>
      <c r="F11" s="58">
        <v>132</v>
      </c>
      <c r="G11" s="336">
        <f>F11/F16</f>
        <v>5.1103368176538912E-2</v>
      </c>
      <c r="H11" s="58">
        <v>161</v>
      </c>
      <c r="I11" s="336">
        <f>H11/H16</f>
        <v>3.9733464955577495E-2</v>
      </c>
      <c r="J11" s="58">
        <v>137</v>
      </c>
      <c r="K11" s="336">
        <f>J11/J16</f>
        <v>2.887249736564805E-2</v>
      </c>
      <c r="L11" s="58">
        <v>78</v>
      </c>
      <c r="M11" s="336">
        <f>L11/L16</f>
        <v>2.6026026026026026E-2</v>
      </c>
      <c r="N11" s="58">
        <v>15</v>
      </c>
      <c r="O11" s="336">
        <f>N11/N16</f>
        <v>2.0188425302826378E-2</v>
      </c>
      <c r="P11" s="275" t="s">
        <v>114</v>
      </c>
      <c r="Q11" s="495"/>
      <c r="R11" s="269"/>
    </row>
    <row r="12" spans="1:19">
      <c r="A12" s="92" t="s">
        <v>94</v>
      </c>
      <c r="B12" s="53">
        <v>0</v>
      </c>
      <c r="C12" s="273"/>
      <c r="D12" s="274" t="s">
        <v>114</v>
      </c>
      <c r="E12" s="333"/>
      <c r="F12" s="53">
        <v>35</v>
      </c>
      <c r="G12" s="333">
        <f>F12/F16</f>
        <v>1.3550135501355014E-2</v>
      </c>
      <c r="H12" s="53">
        <v>60</v>
      </c>
      <c r="I12" s="333">
        <f>H12/H16</f>
        <v>1.4807502467917079E-2</v>
      </c>
      <c r="J12" s="53">
        <v>57</v>
      </c>
      <c r="K12" s="333">
        <f>J12/J16</f>
        <v>1.2012644889357217E-2</v>
      </c>
      <c r="L12" s="53">
        <v>41</v>
      </c>
      <c r="M12" s="333">
        <f>L12/L16</f>
        <v>1.3680347013680347E-2</v>
      </c>
      <c r="N12" s="274" t="s">
        <v>114</v>
      </c>
      <c r="O12" s="333"/>
      <c r="P12" s="53">
        <v>0</v>
      </c>
      <c r="Q12" s="493">
        <f>P12/P16</f>
        <v>0</v>
      </c>
      <c r="R12" s="269"/>
    </row>
    <row r="13" spans="1:19">
      <c r="A13" s="98" t="s">
        <v>95</v>
      </c>
      <c r="B13" s="58">
        <v>0</v>
      </c>
      <c r="C13" s="276"/>
      <c r="D13" s="275" t="s">
        <v>114</v>
      </c>
      <c r="E13" s="336"/>
      <c r="F13" s="58">
        <v>36</v>
      </c>
      <c r="G13" s="336">
        <f>F13/F16</f>
        <v>1.3937282229965157E-2</v>
      </c>
      <c r="H13" s="58">
        <v>99</v>
      </c>
      <c r="I13" s="336">
        <f>H13/H16</f>
        <v>2.4432379072063179E-2</v>
      </c>
      <c r="J13" s="58">
        <v>197</v>
      </c>
      <c r="K13" s="336">
        <f>J13/J16</f>
        <v>4.1517386722866173E-2</v>
      </c>
      <c r="L13" s="58">
        <v>185</v>
      </c>
      <c r="M13" s="336">
        <f>L13/L16</f>
        <v>6.1728395061728392E-2</v>
      </c>
      <c r="N13" s="58">
        <v>38</v>
      </c>
      <c r="O13" s="336">
        <f>N13/N16</f>
        <v>5.1144010767160158E-2</v>
      </c>
      <c r="P13" s="275" t="s">
        <v>114</v>
      </c>
      <c r="Q13" s="495"/>
      <c r="R13" s="269"/>
    </row>
    <row r="14" spans="1:19">
      <c r="A14" s="92" t="s">
        <v>96</v>
      </c>
      <c r="B14" s="53">
        <v>0</v>
      </c>
      <c r="C14" s="273"/>
      <c r="D14" s="53">
        <v>81</v>
      </c>
      <c r="E14" s="333">
        <f>D14/D16</f>
        <v>0.17532467532467533</v>
      </c>
      <c r="F14" s="53">
        <v>366</v>
      </c>
      <c r="G14" s="333">
        <f>F14/F16</f>
        <v>0.14169570267131243</v>
      </c>
      <c r="H14" s="53">
        <v>387</v>
      </c>
      <c r="I14" s="333">
        <f>H14/H16</f>
        <v>9.550839091806515E-2</v>
      </c>
      <c r="J14" s="53">
        <v>287</v>
      </c>
      <c r="K14" s="333">
        <f>J14/J16</f>
        <v>6.0484720758693364E-2</v>
      </c>
      <c r="L14" s="53">
        <v>163</v>
      </c>
      <c r="M14" s="333">
        <f>L14/L16</f>
        <v>5.4387721054387723E-2</v>
      </c>
      <c r="N14" s="53">
        <v>50</v>
      </c>
      <c r="O14" s="333">
        <f>N14/N16</f>
        <v>6.7294751009421269E-2</v>
      </c>
      <c r="P14" s="274" t="s">
        <v>114</v>
      </c>
      <c r="Q14" s="493"/>
      <c r="R14" s="269"/>
    </row>
    <row r="15" spans="1:19" ht="14.5" thickBot="1">
      <c r="A15" s="98" t="s">
        <v>97</v>
      </c>
      <c r="B15" s="277">
        <v>0</v>
      </c>
      <c r="C15" s="278"/>
      <c r="D15" s="279" t="s">
        <v>114</v>
      </c>
      <c r="E15" s="497"/>
      <c r="F15" s="280">
        <v>44</v>
      </c>
      <c r="G15" s="497">
        <f>F15/F16</f>
        <v>1.7034456058846303E-2</v>
      </c>
      <c r="H15" s="280">
        <v>82</v>
      </c>
      <c r="I15" s="497">
        <f>H15/H16</f>
        <v>2.0236920039486673E-2</v>
      </c>
      <c r="J15" s="280">
        <v>54</v>
      </c>
      <c r="K15" s="497">
        <f>J15/J16</f>
        <v>1.1380400421496312E-2</v>
      </c>
      <c r="L15" s="280">
        <v>38</v>
      </c>
      <c r="M15" s="497">
        <f>L15/L16</f>
        <v>1.2679346012679346E-2</v>
      </c>
      <c r="N15" s="280">
        <v>17</v>
      </c>
      <c r="O15" s="497">
        <f>N15/N16</f>
        <v>2.2880215343203229E-2</v>
      </c>
      <c r="P15" s="280">
        <v>0</v>
      </c>
      <c r="Q15" s="498">
        <f>P15/P16</f>
        <v>0</v>
      </c>
      <c r="R15" s="269"/>
    </row>
    <row r="16" spans="1:19">
      <c r="A16" s="1673" t="s">
        <v>115</v>
      </c>
      <c r="B16" s="1680" t="s">
        <v>114</v>
      </c>
      <c r="C16" s="282"/>
      <c r="D16" s="500">
        <v>462</v>
      </c>
      <c r="E16" s="439">
        <f>D16/D16</f>
        <v>1</v>
      </c>
      <c r="F16" s="500">
        <v>2583</v>
      </c>
      <c r="G16" s="439">
        <f>F16/F16</f>
        <v>1</v>
      </c>
      <c r="H16" s="500">
        <v>4052</v>
      </c>
      <c r="I16" s="439">
        <f>H16/H16</f>
        <v>1</v>
      </c>
      <c r="J16" s="500">
        <v>4745</v>
      </c>
      <c r="K16" s="439">
        <f>J16/J16</f>
        <v>1</v>
      </c>
      <c r="L16" s="500">
        <v>2997</v>
      </c>
      <c r="M16" s="439">
        <f>L16/L16</f>
        <v>1</v>
      </c>
      <c r="N16" s="500">
        <v>743</v>
      </c>
      <c r="O16" s="439">
        <f>N16/N16</f>
        <v>1</v>
      </c>
      <c r="P16" s="500">
        <v>48</v>
      </c>
      <c r="Q16" s="580">
        <f>P16/P16</f>
        <v>1</v>
      </c>
      <c r="R16" s="269"/>
    </row>
    <row r="17" spans="1:19">
      <c r="A17" s="2505" t="s">
        <v>153</v>
      </c>
      <c r="B17" s="2505"/>
      <c r="C17" s="2506"/>
      <c r="D17" s="2506"/>
      <c r="E17" s="2506"/>
      <c r="F17" s="2506"/>
      <c r="G17" s="2506"/>
      <c r="H17" s="2506"/>
      <c r="I17" s="2506"/>
      <c r="J17" s="2506"/>
      <c r="K17" s="2506"/>
      <c r="L17" s="2506"/>
      <c r="M17" s="2506"/>
      <c r="N17" s="2506"/>
      <c r="O17" s="2506"/>
      <c r="P17" s="2506"/>
      <c r="Q17" s="2505"/>
    </row>
    <row r="19" spans="1:19">
      <c r="A19" s="2504" t="s">
        <v>154</v>
      </c>
      <c r="B19" s="2504"/>
      <c r="C19" s="2504"/>
      <c r="D19" s="2504"/>
      <c r="E19" s="2504"/>
      <c r="F19" s="2504"/>
      <c r="G19" s="2504"/>
      <c r="H19" s="2504"/>
      <c r="I19" s="2504"/>
      <c r="J19" s="2504"/>
      <c r="K19" s="2504"/>
      <c r="L19" s="2504"/>
      <c r="M19" s="2504"/>
      <c r="N19" s="2504"/>
      <c r="O19" s="2504"/>
      <c r="P19" s="2504"/>
      <c r="Q19" s="2504"/>
    </row>
    <row r="22" spans="1:19" ht="25">
      <c r="A22" s="2477" t="s">
        <v>142</v>
      </c>
      <c r="B22" s="2477"/>
      <c r="C22" s="2477"/>
      <c r="D22" s="2477"/>
      <c r="E22" s="2477"/>
      <c r="F22" s="2477"/>
      <c r="G22" s="2477"/>
      <c r="H22" s="2477"/>
      <c r="I22" s="2477"/>
      <c r="J22" s="2477"/>
      <c r="K22" s="2477"/>
      <c r="L22" s="2477"/>
      <c r="M22" s="2477"/>
      <c r="N22" s="2477"/>
      <c r="O22" s="2477"/>
      <c r="P22" s="2477"/>
      <c r="Q22" s="2477"/>
      <c r="R22" s="268"/>
    </row>
    <row r="24" spans="1:19" ht="20">
      <c r="A24" s="2454" t="s">
        <v>119</v>
      </c>
      <c r="B24" s="2457" t="s">
        <v>143</v>
      </c>
      <c r="C24" s="2458"/>
      <c r="D24" s="2458"/>
      <c r="E24" s="2458"/>
      <c r="F24" s="2458"/>
      <c r="G24" s="2458"/>
      <c r="H24" s="2458"/>
      <c r="I24" s="2458"/>
      <c r="J24" s="2458"/>
      <c r="K24" s="2458"/>
      <c r="L24" s="2458"/>
      <c r="M24" s="2458"/>
      <c r="N24" s="2458"/>
      <c r="O24" s="2458"/>
      <c r="P24" s="2458"/>
      <c r="Q24" s="2458"/>
      <c r="R24" s="40"/>
      <c r="S24" s="29"/>
    </row>
    <row r="25" spans="1:19" ht="20">
      <c r="A25" s="2500"/>
      <c r="B25" s="2473" t="s">
        <v>144</v>
      </c>
      <c r="C25" s="2474"/>
      <c r="D25" s="2473" t="s">
        <v>145</v>
      </c>
      <c r="E25" s="2474"/>
      <c r="F25" s="2473" t="s">
        <v>146</v>
      </c>
      <c r="G25" s="2474"/>
      <c r="H25" s="2473" t="s">
        <v>147</v>
      </c>
      <c r="I25" s="2474"/>
      <c r="J25" s="2473" t="s">
        <v>148</v>
      </c>
      <c r="K25" s="2474"/>
      <c r="L25" s="2473" t="s">
        <v>149</v>
      </c>
      <c r="M25" s="2474"/>
      <c r="N25" s="2473" t="s">
        <v>150</v>
      </c>
      <c r="O25" s="2474"/>
      <c r="P25" s="2473" t="s">
        <v>151</v>
      </c>
      <c r="Q25" s="2488"/>
      <c r="R25" s="40"/>
      <c r="S25" s="29"/>
    </row>
    <row r="26" spans="1:19" ht="20">
      <c r="A26" s="2456"/>
      <c r="B26" s="46" t="s">
        <v>99</v>
      </c>
      <c r="C26" s="271" t="s">
        <v>152</v>
      </c>
      <c r="D26" s="46" t="s">
        <v>99</v>
      </c>
      <c r="E26" s="271" t="s">
        <v>152</v>
      </c>
      <c r="F26" s="46" t="s">
        <v>99</v>
      </c>
      <c r="G26" s="271" t="s">
        <v>152</v>
      </c>
      <c r="H26" s="46" t="s">
        <v>99</v>
      </c>
      <c r="I26" s="271" t="s">
        <v>152</v>
      </c>
      <c r="J26" s="46" t="s">
        <v>99</v>
      </c>
      <c r="K26" s="271" t="s">
        <v>152</v>
      </c>
      <c r="L26" s="46" t="s">
        <v>99</v>
      </c>
      <c r="M26" s="271" t="s">
        <v>152</v>
      </c>
      <c r="N26" s="46" t="s">
        <v>99</v>
      </c>
      <c r="O26" s="271" t="s">
        <v>152</v>
      </c>
      <c r="P26" s="46" t="s">
        <v>99</v>
      </c>
      <c r="Q26" s="272" t="s">
        <v>152</v>
      </c>
      <c r="R26" s="40"/>
      <c r="S26" s="29"/>
    </row>
    <row r="27" spans="1:19">
      <c r="A27" s="1678" t="s">
        <v>89</v>
      </c>
      <c r="B27" s="53">
        <v>0</v>
      </c>
      <c r="C27" s="273"/>
      <c r="D27" s="53">
        <v>53</v>
      </c>
      <c r="E27" s="333">
        <f>D27/D37</f>
        <v>0.11252653927813164</v>
      </c>
      <c r="F27" s="53">
        <v>661</v>
      </c>
      <c r="G27" s="333">
        <f>F27/F37</f>
        <v>0.23250087935279634</v>
      </c>
      <c r="H27" s="53">
        <v>1017</v>
      </c>
      <c r="I27" s="333">
        <f>H27/H37</f>
        <v>0.23492723492723494</v>
      </c>
      <c r="J27" s="53">
        <v>1097</v>
      </c>
      <c r="K27" s="333">
        <f>J27/J37</f>
        <v>0.24307555949479281</v>
      </c>
      <c r="L27" s="53">
        <v>703</v>
      </c>
      <c r="M27" s="333">
        <f>L27/L37</f>
        <v>0.2433367947386639</v>
      </c>
      <c r="N27" s="53">
        <v>180</v>
      </c>
      <c r="O27" s="333">
        <f>N27/N37</f>
        <v>0.25280898876404495</v>
      </c>
      <c r="P27" s="274" t="s">
        <v>114</v>
      </c>
      <c r="Q27" s="284"/>
      <c r="R27" s="269"/>
    </row>
    <row r="28" spans="1:19">
      <c r="A28" s="1679" t="s">
        <v>85</v>
      </c>
      <c r="B28" s="275" t="s">
        <v>114</v>
      </c>
      <c r="C28" s="276"/>
      <c r="D28" s="58">
        <v>234</v>
      </c>
      <c r="E28" s="336">
        <f>D28/D37</f>
        <v>0.49681528662420382</v>
      </c>
      <c r="F28" s="58">
        <v>926</v>
      </c>
      <c r="G28" s="336">
        <f>F28/F37</f>
        <v>0.32571227576503692</v>
      </c>
      <c r="H28" s="58">
        <v>1230</v>
      </c>
      <c r="I28" s="336">
        <f>H28/H37</f>
        <v>0.28413028413028413</v>
      </c>
      <c r="J28" s="58">
        <v>1114</v>
      </c>
      <c r="K28" s="336">
        <f>J28/J37</f>
        <v>0.24684245512962552</v>
      </c>
      <c r="L28" s="58">
        <v>564</v>
      </c>
      <c r="M28" s="336">
        <f>L28/L37</f>
        <v>0.19522326064382139</v>
      </c>
      <c r="N28" s="58">
        <v>113</v>
      </c>
      <c r="O28" s="336">
        <f>N28/N37</f>
        <v>0.15870786516853932</v>
      </c>
      <c r="P28" s="275" t="s">
        <v>114</v>
      </c>
      <c r="Q28" s="286"/>
      <c r="R28" s="269"/>
    </row>
    <row r="29" spans="1:19">
      <c r="A29" s="1678" t="s">
        <v>90</v>
      </c>
      <c r="B29" s="53">
        <v>0</v>
      </c>
      <c r="C29" s="273"/>
      <c r="D29" s="274" t="s">
        <v>114</v>
      </c>
      <c r="E29" s="333"/>
      <c r="F29" s="53">
        <v>65</v>
      </c>
      <c r="G29" s="333">
        <f>F29/F37</f>
        <v>2.28631727048892E-2</v>
      </c>
      <c r="H29" s="53">
        <v>185</v>
      </c>
      <c r="I29" s="333">
        <f>H29/H37</f>
        <v>4.2735042735042736E-2</v>
      </c>
      <c r="J29" s="53">
        <v>276</v>
      </c>
      <c r="K29" s="333">
        <f>J29/J37</f>
        <v>6.115665854198981E-2</v>
      </c>
      <c r="L29" s="53">
        <v>200</v>
      </c>
      <c r="M29" s="333">
        <f>L29/L37</f>
        <v>6.9228106611284188E-2</v>
      </c>
      <c r="N29" s="53">
        <v>43</v>
      </c>
      <c r="O29" s="333">
        <f>N29/N37</f>
        <v>6.0393258426966294E-2</v>
      </c>
      <c r="P29" s="274" t="s">
        <v>114</v>
      </c>
      <c r="Q29" s="284"/>
      <c r="R29" s="269"/>
    </row>
    <row r="30" spans="1:19">
      <c r="A30" s="1679" t="s">
        <v>91</v>
      </c>
      <c r="B30" s="275" t="s">
        <v>114</v>
      </c>
      <c r="C30" s="276"/>
      <c r="D30" s="58">
        <v>44</v>
      </c>
      <c r="E30" s="336">
        <f>D30/D37</f>
        <v>9.3418259023354558E-2</v>
      </c>
      <c r="F30" s="58">
        <v>376</v>
      </c>
      <c r="G30" s="336">
        <f>F30/F37</f>
        <v>0.1322546605698206</v>
      </c>
      <c r="H30" s="58">
        <v>792</v>
      </c>
      <c r="I30" s="336">
        <f>H30/H37</f>
        <v>0.18295218295218296</v>
      </c>
      <c r="J30" s="58">
        <v>827</v>
      </c>
      <c r="K30" s="336">
        <f>J30/J37</f>
        <v>0.18324839352980279</v>
      </c>
      <c r="L30" s="58">
        <v>514</v>
      </c>
      <c r="M30" s="336">
        <f>L30/L37</f>
        <v>0.17791623399100034</v>
      </c>
      <c r="N30" s="58">
        <v>120</v>
      </c>
      <c r="O30" s="336">
        <f>N30/N37</f>
        <v>0.16853932584269662</v>
      </c>
      <c r="P30" s="275" t="s">
        <v>114</v>
      </c>
      <c r="Q30" s="286"/>
      <c r="R30" s="269"/>
    </row>
    <row r="31" spans="1:19">
      <c r="A31" s="1678" t="s">
        <v>92</v>
      </c>
      <c r="B31" s="53">
        <v>0</v>
      </c>
      <c r="C31" s="273"/>
      <c r="D31" s="53">
        <v>11</v>
      </c>
      <c r="E31" s="333">
        <f>D31/D37</f>
        <v>2.3354564755838639E-2</v>
      </c>
      <c r="F31" s="53">
        <v>67</v>
      </c>
      <c r="G31" s="333">
        <f>F31/F37</f>
        <v>2.3566654941962716E-2</v>
      </c>
      <c r="H31" s="53">
        <v>179</v>
      </c>
      <c r="I31" s="333">
        <f>H31/H37</f>
        <v>4.1349041349041347E-2</v>
      </c>
      <c r="J31" s="53">
        <v>405</v>
      </c>
      <c r="K31" s="333">
        <f>J31/J37</f>
        <v>8.9740748947485044E-2</v>
      </c>
      <c r="L31" s="53">
        <v>414</v>
      </c>
      <c r="M31" s="333">
        <f>L31/L37</f>
        <v>0.14330218068535824</v>
      </c>
      <c r="N31" s="53">
        <v>121</v>
      </c>
      <c r="O31" s="333">
        <f>N31/N37</f>
        <v>0.1699438202247191</v>
      </c>
      <c r="P31" s="274" t="s">
        <v>114</v>
      </c>
      <c r="Q31" s="284"/>
      <c r="R31" s="269"/>
    </row>
    <row r="32" spans="1:19">
      <c r="A32" s="1679" t="s">
        <v>93</v>
      </c>
      <c r="B32" s="58">
        <v>0</v>
      </c>
      <c r="C32" s="276"/>
      <c r="D32" s="58">
        <v>11</v>
      </c>
      <c r="E32" s="336">
        <f>D32/D37</f>
        <v>2.3354564755838639E-2</v>
      </c>
      <c r="F32" s="58">
        <v>171</v>
      </c>
      <c r="G32" s="336">
        <f>F32/F37</f>
        <v>6.014773126978544E-2</v>
      </c>
      <c r="H32" s="58">
        <v>188</v>
      </c>
      <c r="I32" s="336">
        <f>H32/H37</f>
        <v>4.3428043428043427E-2</v>
      </c>
      <c r="J32" s="58">
        <v>132</v>
      </c>
      <c r="K32" s="336">
        <f>J32/J37</f>
        <v>2.9248836693995126E-2</v>
      </c>
      <c r="L32" s="58">
        <v>77</v>
      </c>
      <c r="M32" s="336">
        <f>L32/L37</f>
        <v>2.6652821045344409E-2</v>
      </c>
      <c r="N32" s="275" t="s">
        <v>114</v>
      </c>
      <c r="O32" s="336"/>
      <c r="P32" s="275" t="s">
        <v>114</v>
      </c>
      <c r="Q32" s="286"/>
      <c r="R32" s="269"/>
    </row>
    <row r="33" spans="1:19">
      <c r="A33" s="1678" t="s">
        <v>94</v>
      </c>
      <c r="B33" s="53">
        <v>0</v>
      </c>
      <c r="C33" s="273"/>
      <c r="D33" s="53">
        <v>10</v>
      </c>
      <c r="E33" s="333">
        <f>D33/D37</f>
        <v>2.1231422505307854E-2</v>
      </c>
      <c r="F33" s="53">
        <v>43</v>
      </c>
      <c r="G33" s="333">
        <f>F33/F37</f>
        <v>1.5124868097080548E-2</v>
      </c>
      <c r="H33" s="53">
        <v>60</v>
      </c>
      <c r="I33" s="333">
        <f>H33/H37</f>
        <v>1.386001386001386E-2</v>
      </c>
      <c r="J33" s="53">
        <v>63</v>
      </c>
      <c r="K33" s="333">
        <f>J33/J37</f>
        <v>1.3959672058497673E-2</v>
      </c>
      <c r="L33" s="53">
        <v>35</v>
      </c>
      <c r="M33" s="333">
        <f>L33/L37</f>
        <v>1.2114918656974732E-2</v>
      </c>
      <c r="N33" s="53">
        <v>11</v>
      </c>
      <c r="O33" s="333">
        <f>N33/N37</f>
        <v>1.5449438202247191E-2</v>
      </c>
      <c r="P33" s="274" t="s">
        <v>114</v>
      </c>
      <c r="Q33" s="284"/>
      <c r="R33" s="269"/>
    </row>
    <row r="34" spans="1:19">
      <c r="A34" s="1679" t="s">
        <v>95</v>
      </c>
      <c r="B34" s="58">
        <v>0</v>
      </c>
      <c r="C34" s="276"/>
      <c r="D34" s="275" t="s">
        <v>114</v>
      </c>
      <c r="E34" s="336"/>
      <c r="F34" s="58">
        <v>27</v>
      </c>
      <c r="G34" s="336">
        <f>F34/F37</f>
        <v>9.4970102004924371E-3</v>
      </c>
      <c r="H34" s="58">
        <v>105</v>
      </c>
      <c r="I34" s="336">
        <f>H34/H37</f>
        <v>2.4255024255024255E-2</v>
      </c>
      <c r="J34" s="58">
        <v>177</v>
      </c>
      <c r="K34" s="336">
        <f>J34/J37</f>
        <v>3.9220031021493462E-2</v>
      </c>
      <c r="L34" s="58">
        <v>134</v>
      </c>
      <c r="M34" s="336">
        <f>L34/L37</f>
        <v>4.6382831429560401E-2</v>
      </c>
      <c r="N34" s="58">
        <v>43</v>
      </c>
      <c r="O34" s="336">
        <f>N34/N37</f>
        <v>6.0393258426966294E-2</v>
      </c>
      <c r="P34" s="275" t="s">
        <v>114</v>
      </c>
      <c r="Q34" s="286"/>
      <c r="R34" s="269"/>
    </row>
    <row r="35" spans="1:19">
      <c r="A35" s="1678" t="s">
        <v>96</v>
      </c>
      <c r="B35" s="53">
        <v>0</v>
      </c>
      <c r="C35" s="273"/>
      <c r="D35" s="53">
        <v>94</v>
      </c>
      <c r="E35" s="333">
        <f>D35/D37</f>
        <v>0.19957537154989385</v>
      </c>
      <c r="F35" s="53">
        <v>451</v>
      </c>
      <c r="G35" s="333">
        <f>F35/F37</f>
        <v>0.15863524446007737</v>
      </c>
      <c r="H35" s="53">
        <v>476</v>
      </c>
      <c r="I35" s="333">
        <f>H35/H37</f>
        <v>0.10995610995610995</v>
      </c>
      <c r="J35" s="53">
        <v>328</v>
      </c>
      <c r="K35" s="333">
        <f>J35/J37</f>
        <v>7.2678927542654551E-2</v>
      </c>
      <c r="L35" s="53">
        <v>185</v>
      </c>
      <c r="M35" s="333">
        <f>L35/L37</f>
        <v>6.4035998615437864E-2</v>
      </c>
      <c r="N35" s="53">
        <v>53</v>
      </c>
      <c r="O35" s="333">
        <f>N35/N37</f>
        <v>7.4438202247191013E-2</v>
      </c>
      <c r="P35" s="274" t="s">
        <v>114</v>
      </c>
      <c r="Q35" s="284"/>
      <c r="R35" s="269"/>
    </row>
    <row r="36" spans="1:19" ht="14.5" thickBot="1">
      <c r="A36" s="1679" t="s">
        <v>97</v>
      </c>
      <c r="B36" s="277">
        <v>0</v>
      </c>
      <c r="C36" s="278"/>
      <c r="D36" s="279" t="s">
        <v>114</v>
      </c>
      <c r="E36" s="497"/>
      <c r="F36" s="280">
        <v>44</v>
      </c>
      <c r="G36" s="497">
        <f>F36/F37</f>
        <v>1.5476609215617306E-2</v>
      </c>
      <c r="H36" s="280">
        <v>73</v>
      </c>
      <c r="I36" s="497">
        <f>H36/H37</f>
        <v>1.6863016863016864E-2</v>
      </c>
      <c r="J36" s="280">
        <v>65</v>
      </c>
      <c r="K36" s="497">
        <f>J36/J37</f>
        <v>1.4402836250830933E-2</v>
      </c>
      <c r="L36" s="280">
        <v>34</v>
      </c>
      <c r="M36" s="497">
        <f>L36/L37</f>
        <v>1.176877812391831E-2</v>
      </c>
      <c r="N36" s="280" t="s">
        <v>114</v>
      </c>
      <c r="O36" s="497"/>
      <c r="P36" s="280">
        <v>0</v>
      </c>
      <c r="Q36" s="498">
        <f>P36/P37</f>
        <v>0</v>
      </c>
      <c r="R36" s="269"/>
    </row>
    <row r="37" spans="1:19">
      <c r="A37" s="1673" t="s">
        <v>115</v>
      </c>
      <c r="B37" s="281" t="s">
        <v>114</v>
      </c>
      <c r="C37" s="282"/>
      <c r="D37" s="283">
        <v>471</v>
      </c>
      <c r="E37" s="439">
        <f>D37/D37</f>
        <v>1</v>
      </c>
      <c r="F37" s="283">
        <v>2843</v>
      </c>
      <c r="G37" s="439">
        <f>F37/F37</f>
        <v>1</v>
      </c>
      <c r="H37" s="283">
        <v>4329</v>
      </c>
      <c r="I37" s="439">
        <f>H37/H37</f>
        <v>1</v>
      </c>
      <c r="J37" s="283">
        <v>4513</v>
      </c>
      <c r="K37" s="439">
        <f>J37/J37</f>
        <v>1</v>
      </c>
      <c r="L37" s="283">
        <v>2889</v>
      </c>
      <c r="M37" s="439">
        <f>L37/L37</f>
        <v>1</v>
      </c>
      <c r="N37" s="283">
        <v>712</v>
      </c>
      <c r="O37" s="439">
        <f>N37/N37</f>
        <v>1</v>
      </c>
      <c r="P37" s="283">
        <v>39</v>
      </c>
      <c r="Q37" s="580">
        <f>P37/P37</f>
        <v>1</v>
      </c>
      <c r="R37" s="269"/>
    </row>
    <row r="38" spans="1:19">
      <c r="A38" s="2505" t="s">
        <v>153</v>
      </c>
      <c r="B38" s="2505"/>
      <c r="C38" s="2506"/>
      <c r="D38" s="2506"/>
      <c r="E38" s="2506"/>
      <c r="F38" s="2506"/>
      <c r="G38" s="2506"/>
      <c r="H38" s="2506"/>
      <c r="I38" s="2506"/>
      <c r="J38" s="2506"/>
      <c r="K38" s="2506"/>
      <c r="L38" s="2506"/>
      <c r="M38" s="2506"/>
      <c r="N38" s="2506"/>
      <c r="O38" s="2506"/>
      <c r="P38" s="2506"/>
      <c r="Q38" s="2505"/>
    </row>
    <row r="40" spans="1:19">
      <c r="A40" s="2504" t="s">
        <v>154</v>
      </c>
      <c r="B40" s="2504"/>
      <c r="C40" s="2504"/>
      <c r="D40" s="2504"/>
      <c r="E40" s="2504"/>
      <c r="F40" s="2504"/>
      <c r="G40" s="2504"/>
      <c r="H40" s="2504"/>
      <c r="I40" s="2504"/>
      <c r="J40" s="2504"/>
      <c r="K40" s="2504"/>
      <c r="L40" s="2504"/>
      <c r="M40" s="2504"/>
      <c r="N40" s="2504"/>
      <c r="O40" s="2504"/>
      <c r="P40" s="2504"/>
      <c r="Q40" s="2504"/>
    </row>
    <row r="43" spans="1:19">
      <c r="A43" s="2485" t="s">
        <v>155</v>
      </c>
      <c r="B43" s="2485"/>
      <c r="C43" s="2485"/>
      <c r="D43" s="2485"/>
      <c r="E43" s="2485"/>
      <c r="F43" s="2485"/>
      <c r="G43" s="2485"/>
      <c r="H43" s="2485"/>
      <c r="I43" s="2485"/>
      <c r="J43" s="2485"/>
      <c r="K43" s="2485"/>
      <c r="L43" s="2485"/>
      <c r="M43" s="2485"/>
      <c r="N43" s="2485"/>
      <c r="O43" s="2485"/>
      <c r="P43" s="2485"/>
      <c r="Q43" s="2485"/>
    </row>
    <row r="45" spans="1:19" ht="17.5">
      <c r="A45" s="2479" t="s">
        <v>119</v>
      </c>
      <c r="B45" s="2457" t="s">
        <v>143</v>
      </c>
      <c r="C45" s="2458"/>
      <c r="D45" s="2458"/>
      <c r="E45" s="2458"/>
      <c r="F45" s="2458"/>
      <c r="G45" s="2458"/>
      <c r="H45" s="2458"/>
      <c r="I45" s="2458"/>
      <c r="J45" s="2458"/>
      <c r="K45" s="2458"/>
      <c r="L45" s="2458"/>
      <c r="M45" s="2458"/>
      <c r="N45" s="2458"/>
      <c r="O45" s="2458"/>
      <c r="P45" s="2458"/>
      <c r="Q45" s="2458"/>
      <c r="R45" s="29"/>
      <c r="S45" s="29"/>
    </row>
    <row r="46" spans="1:19" ht="17.5">
      <c r="A46" s="2495"/>
      <c r="B46" s="2473" t="s">
        <v>144</v>
      </c>
      <c r="C46" s="2474"/>
      <c r="D46" s="2473" t="s">
        <v>145</v>
      </c>
      <c r="E46" s="2474"/>
      <c r="F46" s="2473" t="s">
        <v>146</v>
      </c>
      <c r="G46" s="2474"/>
      <c r="H46" s="2473" t="s">
        <v>147</v>
      </c>
      <c r="I46" s="2474"/>
      <c r="J46" s="2473" t="s">
        <v>148</v>
      </c>
      <c r="K46" s="2474"/>
      <c r="L46" s="2473" t="s">
        <v>149</v>
      </c>
      <c r="M46" s="2474"/>
      <c r="N46" s="2473" t="s">
        <v>150</v>
      </c>
      <c r="O46" s="2474"/>
      <c r="P46" s="2473" t="s">
        <v>151</v>
      </c>
      <c r="Q46" s="2488"/>
      <c r="R46" s="29"/>
      <c r="S46" s="29"/>
    </row>
    <row r="47" spans="1:19" ht="17.5">
      <c r="A47" s="2481"/>
      <c r="B47" s="46" t="s">
        <v>99</v>
      </c>
      <c r="C47" s="271" t="s">
        <v>152</v>
      </c>
      <c r="D47" s="46" t="s">
        <v>99</v>
      </c>
      <c r="E47" s="271" t="s">
        <v>152</v>
      </c>
      <c r="F47" s="46" t="s">
        <v>99</v>
      </c>
      <c r="G47" s="271" t="s">
        <v>152</v>
      </c>
      <c r="H47" s="46" t="s">
        <v>99</v>
      </c>
      <c r="I47" s="271" t="s">
        <v>152</v>
      </c>
      <c r="J47" s="46" t="s">
        <v>99</v>
      </c>
      <c r="K47" s="271" t="s">
        <v>152</v>
      </c>
      <c r="L47" s="46" t="s">
        <v>99</v>
      </c>
      <c r="M47" s="271" t="s">
        <v>152</v>
      </c>
      <c r="N47" s="46" t="s">
        <v>99</v>
      </c>
      <c r="O47" s="271" t="s">
        <v>152</v>
      </c>
      <c r="P47" s="46" t="s">
        <v>99</v>
      </c>
      <c r="Q47" s="272" t="s">
        <v>152</v>
      </c>
      <c r="R47" s="29"/>
      <c r="S47" s="29"/>
    </row>
    <row r="48" spans="1:19">
      <c r="A48" s="92" t="s">
        <v>89</v>
      </c>
      <c r="B48" s="129">
        <v>0</v>
      </c>
      <c r="C48" s="273"/>
      <c r="D48" s="129">
        <v>53</v>
      </c>
      <c r="E48" s="273">
        <f>D48/D58</f>
        <v>9.0443686006825938E-2</v>
      </c>
      <c r="F48" s="129">
        <v>680</v>
      </c>
      <c r="G48" s="273">
        <f>F48/F58</f>
        <v>0.22142624552263107</v>
      </c>
      <c r="H48" s="183">
        <v>1064</v>
      </c>
      <c r="I48" s="273">
        <f>H48/H58</f>
        <v>0.22735042735042735</v>
      </c>
      <c r="J48" s="183">
        <v>1172</v>
      </c>
      <c r="K48" s="273">
        <f>J48/J58</f>
        <v>0.25395449620801736</v>
      </c>
      <c r="L48" s="129">
        <v>730</v>
      </c>
      <c r="M48" s="273">
        <f>L48/L58</f>
        <v>0.23840627041149576</v>
      </c>
      <c r="N48" s="129">
        <v>169</v>
      </c>
      <c r="O48" s="273">
        <f>N48/N58</f>
        <v>0.22266139657444006</v>
      </c>
      <c r="P48" s="106" t="s">
        <v>114</v>
      </c>
      <c r="Q48" s="284"/>
      <c r="R48" s="269"/>
    </row>
    <row r="49" spans="1:18">
      <c r="A49" s="98" t="s">
        <v>85</v>
      </c>
      <c r="B49" s="108" t="s">
        <v>114</v>
      </c>
      <c r="C49" s="276"/>
      <c r="D49" s="136">
        <v>296</v>
      </c>
      <c r="E49" s="276">
        <f>D49/D58</f>
        <v>0.50511945392491464</v>
      </c>
      <c r="F49" s="285">
        <v>1076</v>
      </c>
      <c r="G49" s="276">
        <f>F49/F58</f>
        <v>0.35037447085639856</v>
      </c>
      <c r="H49" s="285">
        <v>1334</v>
      </c>
      <c r="I49" s="276">
        <f>H49/H58</f>
        <v>0.28504273504273503</v>
      </c>
      <c r="J49" s="136">
        <v>991</v>
      </c>
      <c r="K49" s="276">
        <f>J49/J58</f>
        <v>0.21473456121343446</v>
      </c>
      <c r="L49" s="136">
        <v>620</v>
      </c>
      <c r="M49" s="276">
        <f>L49/L58</f>
        <v>0.20248203788373612</v>
      </c>
      <c r="N49" s="136">
        <v>132</v>
      </c>
      <c r="O49" s="276">
        <f>N49/N58</f>
        <v>0.17391304347826086</v>
      </c>
      <c r="P49" s="108" t="s">
        <v>114</v>
      </c>
      <c r="Q49" s="286"/>
      <c r="R49" s="269"/>
    </row>
    <row r="50" spans="1:18">
      <c r="A50" s="92" t="s">
        <v>90</v>
      </c>
      <c r="B50" s="129">
        <v>0</v>
      </c>
      <c r="C50" s="273"/>
      <c r="D50" s="129" t="s">
        <v>114</v>
      </c>
      <c r="E50" s="273"/>
      <c r="F50" s="129">
        <v>72</v>
      </c>
      <c r="G50" s="273">
        <f>F50/F58</f>
        <v>2.3445131878866817E-2</v>
      </c>
      <c r="H50" s="129">
        <v>216</v>
      </c>
      <c r="I50" s="273">
        <f>H50/H58</f>
        <v>4.6153846153846156E-2</v>
      </c>
      <c r="J50" s="129">
        <v>293</v>
      </c>
      <c r="K50" s="273">
        <f>J50/J58</f>
        <v>6.3488624052004339E-2</v>
      </c>
      <c r="L50" s="129">
        <v>218</v>
      </c>
      <c r="M50" s="273">
        <f>L50/L58</f>
        <v>7.1195297191378182E-2</v>
      </c>
      <c r="N50" s="129">
        <v>56</v>
      </c>
      <c r="O50" s="273">
        <f>N50/N58</f>
        <v>7.378129117259552E-2</v>
      </c>
      <c r="P50" s="106" t="s">
        <v>114</v>
      </c>
      <c r="Q50" s="284"/>
      <c r="R50" s="269"/>
    </row>
    <row r="51" spans="1:18">
      <c r="A51" s="98" t="s">
        <v>91</v>
      </c>
      <c r="B51" s="136">
        <v>0</v>
      </c>
      <c r="C51" s="276"/>
      <c r="D51" s="136">
        <v>69</v>
      </c>
      <c r="E51" s="276">
        <f>D51/D58</f>
        <v>0.11774744027303755</v>
      </c>
      <c r="F51" s="136">
        <v>377</v>
      </c>
      <c r="G51" s="276">
        <f>F51/F58</f>
        <v>0.12276131553239987</v>
      </c>
      <c r="H51" s="136">
        <v>844</v>
      </c>
      <c r="I51" s="276">
        <f>H51/H58</f>
        <v>0.18034188034188034</v>
      </c>
      <c r="J51" s="136">
        <v>803</v>
      </c>
      <c r="K51" s="276">
        <f>J51/J58</f>
        <v>0.17399783315276274</v>
      </c>
      <c r="L51" s="136">
        <v>517</v>
      </c>
      <c r="M51" s="276">
        <f>L51/L58</f>
        <v>0.16884389288047028</v>
      </c>
      <c r="N51" s="136">
        <v>151</v>
      </c>
      <c r="O51" s="276">
        <f>N51/N58</f>
        <v>0.19894598155467721</v>
      </c>
      <c r="P51" s="136">
        <v>13</v>
      </c>
      <c r="Q51" s="286">
        <f>P51/P58</f>
        <v>0.24528301886792453</v>
      </c>
      <c r="R51" s="269"/>
    </row>
    <row r="52" spans="1:18">
      <c r="A52" s="92" t="s">
        <v>92</v>
      </c>
      <c r="B52" s="129">
        <v>0</v>
      </c>
      <c r="C52" s="273"/>
      <c r="D52" s="129" t="s">
        <v>114</v>
      </c>
      <c r="E52" s="273"/>
      <c r="F52" s="129">
        <v>75</v>
      </c>
      <c r="G52" s="273">
        <f>F52/F58</f>
        <v>2.4422012373819604E-2</v>
      </c>
      <c r="H52" s="129">
        <v>215</v>
      </c>
      <c r="I52" s="273">
        <f>H52/H58</f>
        <v>4.5940170940170943E-2</v>
      </c>
      <c r="J52" s="129">
        <v>481</v>
      </c>
      <c r="K52" s="273">
        <f>J52/J58</f>
        <v>0.10422535211267606</v>
      </c>
      <c r="L52" s="129">
        <v>431</v>
      </c>
      <c r="M52" s="273">
        <f>L52/L58</f>
        <v>0.14075767472240366</v>
      </c>
      <c r="N52" s="129">
        <v>129</v>
      </c>
      <c r="O52" s="273">
        <f>N52/N58</f>
        <v>0.16996047430830039</v>
      </c>
      <c r="P52" s="129">
        <v>10</v>
      </c>
      <c r="Q52" s="284">
        <f>P52/P58</f>
        <v>0.18867924528301888</v>
      </c>
      <c r="R52" s="269"/>
    </row>
    <row r="53" spans="1:18">
      <c r="A53" s="98" t="s">
        <v>93</v>
      </c>
      <c r="B53" s="108" t="s">
        <v>114</v>
      </c>
      <c r="C53" s="276"/>
      <c r="D53" s="136">
        <v>17</v>
      </c>
      <c r="E53" s="276">
        <f>D53/D58</f>
        <v>2.9010238907849831E-2</v>
      </c>
      <c r="F53" s="136">
        <v>176</v>
      </c>
      <c r="G53" s="276">
        <f>F53/F58</f>
        <v>5.7310322370563334E-2</v>
      </c>
      <c r="H53" s="136">
        <v>230</v>
      </c>
      <c r="I53" s="276">
        <f>H53/H58</f>
        <v>4.9145299145299144E-2</v>
      </c>
      <c r="J53" s="136">
        <v>161</v>
      </c>
      <c r="K53" s="276">
        <f>J53/J58</f>
        <v>3.4886240520043334E-2</v>
      </c>
      <c r="L53" s="136">
        <v>69</v>
      </c>
      <c r="M53" s="276">
        <f>L53/L58</f>
        <v>2.2534291312867407E-2</v>
      </c>
      <c r="N53" s="136">
        <v>15</v>
      </c>
      <c r="O53" s="276">
        <f>N53/N58</f>
        <v>1.9762845849802372E-2</v>
      </c>
      <c r="P53" s="108" t="s">
        <v>114</v>
      </c>
      <c r="Q53" s="286"/>
      <c r="R53" s="269"/>
    </row>
    <row r="54" spans="1:18">
      <c r="A54" s="92" t="s">
        <v>94</v>
      </c>
      <c r="B54" s="129">
        <v>0</v>
      </c>
      <c r="C54" s="273"/>
      <c r="D54" s="129">
        <v>10</v>
      </c>
      <c r="E54" s="273">
        <f>D54/D58</f>
        <v>1.7064846416382253E-2</v>
      </c>
      <c r="F54" s="129">
        <v>34</v>
      </c>
      <c r="G54" s="273">
        <f>F54/F58</f>
        <v>1.1071312276131553E-2</v>
      </c>
      <c r="H54" s="129">
        <v>65</v>
      </c>
      <c r="I54" s="273">
        <f>H54/H58</f>
        <v>1.3888888888888888E-2</v>
      </c>
      <c r="J54" s="129">
        <v>49</v>
      </c>
      <c r="K54" s="273">
        <f>J54/J58</f>
        <v>1.0617551462621885E-2</v>
      </c>
      <c r="L54" s="129">
        <v>43</v>
      </c>
      <c r="M54" s="273">
        <f>L54/L58</f>
        <v>1.4043109079033311E-2</v>
      </c>
      <c r="N54" s="129">
        <v>10</v>
      </c>
      <c r="O54" s="273">
        <f>N54/N58</f>
        <v>1.3175230566534914E-2</v>
      </c>
      <c r="P54" s="129">
        <v>0</v>
      </c>
      <c r="Q54" s="284">
        <f>P54/P58</f>
        <v>0</v>
      </c>
      <c r="R54" s="269"/>
    </row>
    <row r="55" spans="1:18">
      <c r="A55" s="98" t="s">
        <v>95</v>
      </c>
      <c r="B55" s="136">
        <v>0</v>
      </c>
      <c r="C55" s="276"/>
      <c r="D55" s="136" t="s">
        <v>114</v>
      </c>
      <c r="E55" s="276"/>
      <c r="F55" s="136">
        <v>47</v>
      </c>
      <c r="G55" s="276">
        <f>F55/F58</f>
        <v>1.5304461087593618E-2</v>
      </c>
      <c r="H55" s="136">
        <v>118</v>
      </c>
      <c r="I55" s="276">
        <f>H55/H58</f>
        <v>2.5213675213675214E-2</v>
      </c>
      <c r="J55" s="136">
        <v>196</v>
      </c>
      <c r="K55" s="276">
        <f>J55/J58</f>
        <v>4.2470205850487538E-2</v>
      </c>
      <c r="L55" s="136">
        <v>185</v>
      </c>
      <c r="M55" s="276">
        <f>L55/L58</f>
        <v>6.0418027433050296E-2</v>
      </c>
      <c r="N55" s="136">
        <v>50</v>
      </c>
      <c r="O55" s="276">
        <f>N55/N58</f>
        <v>6.5876152832674575E-2</v>
      </c>
      <c r="P55" s="108" t="s">
        <v>114</v>
      </c>
      <c r="Q55" s="286"/>
      <c r="R55" s="269"/>
    </row>
    <row r="56" spans="1:18">
      <c r="A56" s="92" t="s">
        <v>96</v>
      </c>
      <c r="B56" s="106" t="s">
        <v>114</v>
      </c>
      <c r="C56" s="273"/>
      <c r="D56" s="129">
        <v>116</v>
      </c>
      <c r="E56" s="273">
        <f>D56/D58</f>
        <v>0.19795221843003413</v>
      </c>
      <c r="F56" s="129">
        <v>465</v>
      </c>
      <c r="G56" s="273">
        <f>F56/F58</f>
        <v>0.15141647671768155</v>
      </c>
      <c r="H56" s="129">
        <v>486</v>
      </c>
      <c r="I56" s="273">
        <f>H56/H58</f>
        <v>0.10384615384615385</v>
      </c>
      <c r="J56" s="129">
        <v>368</v>
      </c>
      <c r="K56" s="273">
        <f>J56/J58</f>
        <v>7.9739978331527628E-2</v>
      </c>
      <c r="L56" s="129">
        <v>202</v>
      </c>
      <c r="M56" s="273">
        <f>L56/L58</f>
        <v>6.5969954278249504E-2</v>
      </c>
      <c r="N56" s="129">
        <v>39</v>
      </c>
      <c r="O56" s="273">
        <f>N56/N58</f>
        <v>5.1383399209486168E-2</v>
      </c>
      <c r="P56" s="106" t="s">
        <v>114</v>
      </c>
      <c r="Q56" s="284"/>
      <c r="R56" s="269"/>
    </row>
    <row r="57" spans="1:18" ht="14.5" thickBot="1">
      <c r="A57" s="98" t="s">
        <v>97</v>
      </c>
      <c r="B57" s="287">
        <v>0</v>
      </c>
      <c r="C57" s="278"/>
      <c r="D57" s="150" t="s">
        <v>114</v>
      </c>
      <c r="E57" s="278"/>
      <c r="F57" s="150">
        <v>66</v>
      </c>
      <c r="G57" s="278">
        <f>F57/F58</f>
        <v>2.1491370888961251E-2</v>
      </c>
      <c r="H57" s="150">
        <v>98</v>
      </c>
      <c r="I57" s="278">
        <f>H57/H58</f>
        <v>2.0940170940170939E-2</v>
      </c>
      <c r="J57" s="150">
        <v>87</v>
      </c>
      <c r="K57" s="278">
        <f>J57/J58</f>
        <v>1.8851570964247021E-2</v>
      </c>
      <c r="L57" s="150">
        <v>37</v>
      </c>
      <c r="M57" s="278">
        <f>L57/L58</f>
        <v>1.2083605486610059E-2</v>
      </c>
      <c r="N57" s="288" t="s">
        <v>114</v>
      </c>
      <c r="O57" s="278"/>
      <c r="P57" s="289" t="s">
        <v>114</v>
      </c>
      <c r="Q57" s="290"/>
      <c r="R57" s="269"/>
    </row>
    <row r="58" spans="1:18">
      <c r="A58" s="118" t="s">
        <v>115</v>
      </c>
      <c r="B58" s="106" t="s">
        <v>114</v>
      </c>
      <c r="C58" s="282"/>
      <c r="D58" s="153">
        <v>586</v>
      </c>
      <c r="E58" s="282">
        <f>D58/D58</f>
        <v>1</v>
      </c>
      <c r="F58" s="158">
        <v>3071</v>
      </c>
      <c r="G58" s="282">
        <f>F58/F58</f>
        <v>1</v>
      </c>
      <c r="H58" s="158">
        <v>4680</v>
      </c>
      <c r="I58" s="282">
        <f>H58/H58</f>
        <v>1</v>
      </c>
      <c r="J58" s="158">
        <v>4615</v>
      </c>
      <c r="K58" s="282">
        <f>J58/J58</f>
        <v>1</v>
      </c>
      <c r="L58" s="158">
        <v>3062</v>
      </c>
      <c r="M58" s="282">
        <f>L58/L58</f>
        <v>1</v>
      </c>
      <c r="N58" s="153">
        <v>759</v>
      </c>
      <c r="O58" s="282">
        <f>N58/N58</f>
        <v>1</v>
      </c>
      <c r="P58" s="153">
        <v>53</v>
      </c>
      <c r="Q58" s="291">
        <f>P58/P58</f>
        <v>1</v>
      </c>
      <c r="R58" s="269"/>
    </row>
    <row r="59" spans="1:18">
      <c r="A59" s="2502" t="s">
        <v>153</v>
      </c>
      <c r="B59" s="2502"/>
      <c r="C59" s="2503"/>
      <c r="D59" s="2503"/>
      <c r="E59" s="2503"/>
      <c r="F59" s="2503"/>
      <c r="G59" s="2503"/>
      <c r="H59" s="2503"/>
      <c r="I59" s="2503"/>
      <c r="J59" s="2503"/>
      <c r="K59" s="2503"/>
      <c r="L59" s="2503"/>
      <c r="M59" s="2503"/>
      <c r="N59" s="2503"/>
      <c r="O59" s="2503"/>
      <c r="P59" s="2503"/>
      <c r="Q59" s="2502"/>
    </row>
    <row r="61" spans="1:18">
      <c r="A61" s="2504" t="s">
        <v>154</v>
      </c>
      <c r="B61" s="2504"/>
      <c r="C61" s="2504"/>
      <c r="D61" s="2504"/>
      <c r="E61" s="2504"/>
      <c r="F61" s="2504"/>
      <c r="G61" s="2504"/>
      <c r="H61" s="2504"/>
      <c r="I61" s="2504"/>
      <c r="J61" s="2504"/>
      <c r="K61" s="2504"/>
      <c r="L61" s="2504"/>
      <c r="M61" s="2504"/>
      <c r="N61" s="2504"/>
      <c r="O61" s="2504"/>
      <c r="P61" s="2504"/>
      <c r="Q61" s="2504"/>
    </row>
    <row r="64" spans="1:18">
      <c r="A64" s="2485" t="s">
        <v>156</v>
      </c>
      <c r="B64" s="2485"/>
      <c r="C64" s="2485"/>
      <c r="D64" s="2485"/>
      <c r="E64" s="2485"/>
      <c r="F64" s="2485"/>
      <c r="G64" s="2485"/>
      <c r="H64" s="2485"/>
      <c r="I64" s="2485"/>
      <c r="J64" s="2485"/>
      <c r="K64" s="2485"/>
      <c r="L64" s="2485"/>
      <c r="M64" s="2485"/>
      <c r="N64" s="2485"/>
      <c r="O64" s="2485"/>
      <c r="P64" s="2485"/>
      <c r="Q64" s="2485"/>
    </row>
    <row r="66" spans="1:19" ht="17.5">
      <c r="A66" s="2479" t="s">
        <v>119</v>
      </c>
      <c r="B66" s="2457" t="s">
        <v>143</v>
      </c>
      <c r="C66" s="2458"/>
      <c r="D66" s="2458"/>
      <c r="E66" s="2458"/>
      <c r="F66" s="2458"/>
      <c r="G66" s="2458"/>
      <c r="H66" s="2458"/>
      <c r="I66" s="2458"/>
      <c r="J66" s="2458"/>
      <c r="K66" s="2458"/>
      <c r="L66" s="2458"/>
      <c r="M66" s="2458"/>
      <c r="N66" s="2458"/>
      <c r="O66" s="2458"/>
      <c r="P66" s="2458"/>
      <c r="Q66" s="2458"/>
      <c r="S66" s="29"/>
    </row>
    <row r="67" spans="1:19" ht="17.5">
      <c r="A67" s="2495"/>
      <c r="B67" s="2473" t="s">
        <v>144</v>
      </c>
      <c r="C67" s="2474"/>
      <c r="D67" s="2473" t="s">
        <v>145</v>
      </c>
      <c r="E67" s="2474"/>
      <c r="F67" s="2473" t="s">
        <v>146</v>
      </c>
      <c r="G67" s="2474"/>
      <c r="H67" s="2473" t="s">
        <v>147</v>
      </c>
      <c r="I67" s="2474"/>
      <c r="J67" s="2473" t="s">
        <v>148</v>
      </c>
      <c r="K67" s="2474"/>
      <c r="L67" s="2473" t="s">
        <v>149</v>
      </c>
      <c r="M67" s="2474"/>
      <c r="N67" s="2473" t="s">
        <v>150</v>
      </c>
      <c r="O67" s="2474"/>
      <c r="P67" s="2473" t="s">
        <v>151</v>
      </c>
      <c r="Q67" s="2488"/>
      <c r="S67" s="29"/>
    </row>
    <row r="68" spans="1:19" ht="17.5">
      <c r="A68" s="2481"/>
      <c r="B68" s="46" t="s">
        <v>99</v>
      </c>
      <c r="C68" s="271" t="s">
        <v>152</v>
      </c>
      <c r="D68" s="46" t="s">
        <v>99</v>
      </c>
      <c r="E68" s="271" t="s">
        <v>152</v>
      </c>
      <c r="F68" s="46" t="s">
        <v>99</v>
      </c>
      <c r="G68" s="271" t="s">
        <v>152</v>
      </c>
      <c r="H68" s="46" t="s">
        <v>99</v>
      </c>
      <c r="I68" s="271" t="s">
        <v>152</v>
      </c>
      <c r="J68" s="46" t="s">
        <v>99</v>
      </c>
      <c r="K68" s="271" t="s">
        <v>152</v>
      </c>
      <c r="L68" s="46" t="s">
        <v>99</v>
      </c>
      <c r="M68" s="271" t="s">
        <v>152</v>
      </c>
      <c r="N68" s="46" t="s">
        <v>99</v>
      </c>
      <c r="O68" s="271" t="s">
        <v>152</v>
      </c>
      <c r="P68" s="46" t="s">
        <v>99</v>
      </c>
      <c r="Q68" s="272" t="s">
        <v>152</v>
      </c>
      <c r="S68" s="29"/>
    </row>
    <row r="69" spans="1:19">
      <c r="A69" s="159" t="s">
        <v>89</v>
      </c>
      <c r="B69" s="292">
        <v>0</v>
      </c>
      <c r="C69" s="293"/>
      <c r="D69" s="294">
        <v>70</v>
      </c>
      <c r="E69" s="273">
        <f>D69/D79</f>
        <v>0.10869565217391304</v>
      </c>
      <c r="F69" s="294">
        <v>658</v>
      </c>
      <c r="G69" s="273">
        <f>F69/F79</f>
        <v>0.21096505290157103</v>
      </c>
      <c r="H69" s="292">
        <v>1081</v>
      </c>
      <c r="I69" s="273">
        <f>H69/H79</f>
        <v>0.22941426146010185</v>
      </c>
      <c r="J69" s="292">
        <v>1180</v>
      </c>
      <c r="K69" s="273">
        <f>J69/J79</f>
        <v>0.24931333192478344</v>
      </c>
      <c r="L69" s="292">
        <v>729</v>
      </c>
      <c r="M69" s="273">
        <f>L69/L79</f>
        <v>0.24115117433013564</v>
      </c>
      <c r="N69" s="292">
        <v>164</v>
      </c>
      <c r="O69" s="273">
        <f>N69/N79</f>
        <v>0.22714681440443213</v>
      </c>
      <c r="P69" s="294">
        <v>20</v>
      </c>
      <c r="Q69" s="284">
        <f>P69/P79</f>
        <v>0.32786885245901637</v>
      </c>
    </row>
    <row r="70" spans="1:19">
      <c r="A70" s="165" t="s">
        <v>85</v>
      </c>
      <c r="B70" s="295" t="s">
        <v>114</v>
      </c>
      <c r="C70" s="296"/>
      <c r="D70" s="297">
        <v>306</v>
      </c>
      <c r="E70" s="276">
        <f>D70/D79</f>
        <v>0.4751552795031056</v>
      </c>
      <c r="F70" s="297">
        <v>1104</v>
      </c>
      <c r="G70" s="276">
        <f>F70/F79</f>
        <v>0.3539596024366784</v>
      </c>
      <c r="H70" s="295">
        <v>1364</v>
      </c>
      <c r="I70" s="276">
        <f>H70/H79</f>
        <v>0.28947368421052633</v>
      </c>
      <c r="J70" s="295">
        <v>1023</v>
      </c>
      <c r="K70" s="276">
        <f>J70/J79</f>
        <v>0.21614198182970631</v>
      </c>
      <c r="L70" s="295">
        <v>550</v>
      </c>
      <c r="M70" s="276">
        <f>L70/L79</f>
        <v>0.18193847171683758</v>
      </c>
      <c r="N70" s="295">
        <v>135</v>
      </c>
      <c r="O70" s="276">
        <f>N70/N79</f>
        <v>0.18698060941828254</v>
      </c>
      <c r="P70" s="297">
        <v>12</v>
      </c>
      <c r="Q70" s="286">
        <f>P70/P79</f>
        <v>0.19672131147540983</v>
      </c>
    </row>
    <row r="71" spans="1:19">
      <c r="A71" s="159" t="s">
        <v>90</v>
      </c>
      <c r="B71" s="292">
        <v>0</v>
      </c>
      <c r="C71" s="298"/>
      <c r="D71" s="294">
        <v>15</v>
      </c>
      <c r="E71" s="273">
        <f>D71/D79</f>
        <v>2.3291925465838508E-2</v>
      </c>
      <c r="F71" s="294">
        <v>79</v>
      </c>
      <c r="G71" s="273">
        <f>F71/F79</f>
        <v>2.5328630971465212E-2</v>
      </c>
      <c r="H71" s="292">
        <v>214</v>
      </c>
      <c r="I71" s="273">
        <f>H71/H79</f>
        <v>4.5415959252971136E-2</v>
      </c>
      <c r="J71" s="292">
        <v>328</v>
      </c>
      <c r="K71" s="273">
        <f>J71/J79</f>
        <v>6.9300654975702508E-2</v>
      </c>
      <c r="L71" s="292">
        <v>231</v>
      </c>
      <c r="M71" s="273">
        <f>L71/L79</f>
        <v>7.6414158121071787E-2</v>
      </c>
      <c r="N71" s="292">
        <v>37</v>
      </c>
      <c r="O71" s="273">
        <f>N71/N79</f>
        <v>5.1246537396121887E-2</v>
      </c>
      <c r="P71" s="294" t="s">
        <v>114</v>
      </c>
      <c r="Q71" s="299"/>
    </row>
    <row r="72" spans="1:19">
      <c r="A72" s="165" t="s">
        <v>91</v>
      </c>
      <c r="B72" s="295" t="s">
        <v>114</v>
      </c>
      <c r="C72" s="296"/>
      <c r="D72" s="297">
        <v>56</v>
      </c>
      <c r="E72" s="276">
        <f>D72/D79</f>
        <v>8.6956521739130432E-2</v>
      </c>
      <c r="F72" s="297">
        <v>403</v>
      </c>
      <c r="G72" s="276">
        <f>F72/F79</f>
        <v>0.1292080795126643</v>
      </c>
      <c r="H72" s="295">
        <v>809</v>
      </c>
      <c r="I72" s="276">
        <f>H72/H79</f>
        <v>0.1716893039049236</v>
      </c>
      <c r="J72" s="295">
        <v>843</v>
      </c>
      <c r="K72" s="276">
        <f>J72/J79</f>
        <v>0.17811113458694275</v>
      </c>
      <c r="L72" s="295">
        <v>527</v>
      </c>
      <c r="M72" s="276">
        <f>L72/L79</f>
        <v>0.17433013562686073</v>
      </c>
      <c r="N72" s="295">
        <v>115</v>
      </c>
      <c r="O72" s="276">
        <f>N72/N79</f>
        <v>0.15927977839335181</v>
      </c>
      <c r="P72" s="297" t="s">
        <v>114</v>
      </c>
      <c r="Q72" s="300"/>
    </row>
    <row r="73" spans="1:19">
      <c r="A73" s="159" t="s">
        <v>92</v>
      </c>
      <c r="B73" s="292">
        <v>0</v>
      </c>
      <c r="C73" s="298"/>
      <c r="D73" s="294">
        <v>14</v>
      </c>
      <c r="E73" s="273">
        <f>D73/D79</f>
        <v>2.1739130434782608E-2</v>
      </c>
      <c r="F73" s="294">
        <v>69</v>
      </c>
      <c r="G73" s="273">
        <f>F73/F79</f>
        <v>2.21224751522924E-2</v>
      </c>
      <c r="H73" s="292">
        <v>244</v>
      </c>
      <c r="I73" s="273">
        <f>H73/H79</f>
        <v>5.1782682512733449E-2</v>
      </c>
      <c r="J73" s="292">
        <v>511</v>
      </c>
      <c r="K73" s="273">
        <f>J73/J79</f>
        <v>0.10796534967251215</v>
      </c>
      <c r="L73" s="292">
        <v>404</v>
      </c>
      <c r="M73" s="273">
        <f>L73/L79</f>
        <v>0.13364207740654979</v>
      </c>
      <c r="N73" s="292">
        <v>128</v>
      </c>
      <c r="O73" s="273">
        <f>N73/N79</f>
        <v>0.17728531855955679</v>
      </c>
      <c r="P73" s="294" t="s">
        <v>114</v>
      </c>
      <c r="Q73" s="299"/>
    </row>
    <row r="74" spans="1:19">
      <c r="A74" s="165" t="s">
        <v>93</v>
      </c>
      <c r="B74" s="295">
        <v>0</v>
      </c>
      <c r="C74" s="296"/>
      <c r="D74" s="297">
        <v>14</v>
      </c>
      <c r="E74" s="276">
        <f>D74/D79</f>
        <v>2.1739130434782608E-2</v>
      </c>
      <c r="F74" s="297">
        <v>180</v>
      </c>
      <c r="G74" s="276">
        <f>F74/F79</f>
        <v>5.771080474511061E-2</v>
      </c>
      <c r="H74" s="295">
        <v>226</v>
      </c>
      <c r="I74" s="276">
        <f>H74/H79</f>
        <v>4.7962648556876063E-2</v>
      </c>
      <c r="J74" s="295">
        <v>134</v>
      </c>
      <c r="K74" s="276">
        <f>J74/J79</f>
        <v>2.8311852947390661E-2</v>
      </c>
      <c r="L74" s="295">
        <v>81</v>
      </c>
      <c r="M74" s="276">
        <f>L74/L79</f>
        <v>2.6794574925570625E-2</v>
      </c>
      <c r="N74" s="295">
        <v>19</v>
      </c>
      <c r="O74" s="276">
        <f>N74/N79</f>
        <v>2.6315789473684209E-2</v>
      </c>
      <c r="P74" s="297" t="s">
        <v>114</v>
      </c>
      <c r="Q74" s="300"/>
    </row>
    <row r="75" spans="1:19">
      <c r="A75" s="159" t="s">
        <v>94</v>
      </c>
      <c r="B75" s="292">
        <v>0</v>
      </c>
      <c r="C75" s="298"/>
      <c r="D75" s="294">
        <v>12</v>
      </c>
      <c r="E75" s="273">
        <f>D75/D79</f>
        <v>1.8633540372670808E-2</v>
      </c>
      <c r="F75" s="294">
        <v>40</v>
      </c>
      <c r="G75" s="273">
        <f>F75/F79</f>
        <v>1.2824623276691247E-2</v>
      </c>
      <c r="H75" s="292">
        <v>56</v>
      </c>
      <c r="I75" s="273">
        <f>H75/H79</f>
        <v>1.1884550084889643E-2</v>
      </c>
      <c r="J75" s="292">
        <v>54</v>
      </c>
      <c r="K75" s="273">
        <f>J75/J79</f>
        <v>1.1409254172829073E-2</v>
      </c>
      <c r="L75" s="292">
        <v>50</v>
      </c>
      <c r="M75" s="273">
        <f>L75/L79</f>
        <v>1.6539861065167052E-2</v>
      </c>
      <c r="N75" s="292" t="s">
        <v>114</v>
      </c>
      <c r="O75" s="298"/>
      <c r="P75" s="294">
        <v>0</v>
      </c>
      <c r="Q75" s="284">
        <f>P75/P79</f>
        <v>0</v>
      </c>
    </row>
    <row r="76" spans="1:19">
      <c r="A76" s="165" t="s">
        <v>95</v>
      </c>
      <c r="B76" s="295">
        <v>0</v>
      </c>
      <c r="C76" s="296"/>
      <c r="D76" s="297" t="s">
        <v>114</v>
      </c>
      <c r="E76" s="296"/>
      <c r="F76" s="297">
        <v>39</v>
      </c>
      <c r="G76" s="276">
        <f>F76/F79</f>
        <v>1.2504007694773967E-2</v>
      </c>
      <c r="H76" s="295">
        <v>132</v>
      </c>
      <c r="I76" s="276">
        <f>H76/H79</f>
        <v>2.801358234295416E-2</v>
      </c>
      <c r="J76" s="295">
        <v>209</v>
      </c>
      <c r="K76" s="276">
        <f>J76/J79</f>
        <v>4.4158039298542152E-2</v>
      </c>
      <c r="L76" s="295">
        <v>207</v>
      </c>
      <c r="M76" s="276">
        <f>L76/L79</f>
        <v>6.8475024809791604E-2</v>
      </c>
      <c r="N76" s="295">
        <v>53</v>
      </c>
      <c r="O76" s="276">
        <f>N76/N79</f>
        <v>7.3407202216066489E-2</v>
      </c>
      <c r="P76" s="297" t="s">
        <v>114</v>
      </c>
      <c r="Q76" s="300"/>
    </row>
    <row r="77" spans="1:19">
      <c r="A77" s="159" t="s">
        <v>96</v>
      </c>
      <c r="B77" s="292" t="s">
        <v>114</v>
      </c>
      <c r="C77" s="298"/>
      <c r="D77" s="294">
        <v>135</v>
      </c>
      <c r="E77" s="273">
        <f>D77/D79</f>
        <v>0.20962732919254659</v>
      </c>
      <c r="F77" s="294">
        <v>473</v>
      </c>
      <c r="G77" s="273">
        <f>F77/F79</f>
        <v>0.151651170246874</v>
      </c>
      <c r="H77" s="292">
        <v>488</v>
      </c>
      <c r="I77" s="273">
        <f>H77/H79</f>
        <v>0.1035653650254669</v>
      </c>
      <c r="J77" s="292">
        <v>364</v>
      </c>
      <c r="K77" s="273">
        <f>J77/J79</f>
        <v>7.6906824424255227E-2</v>
      </c>
      <c r="L77" s="292">
        <v>182</v>
      </c>
      <c r="M77" s="273">
        <f>L77/L79</f>
        <v>6.020509427720807E-2</v>
      </c>
      <c r="N77" s="292">
        <v>48</v>
      </c>
      <c r="O77" s="273">
        <f>N77/N79</f>
        <v>6.6481994459833799E-2</v>
      </c>
      <c r="P77" s="294" t="s">
        <v>114</v>
      </c>
      <c r="Q77" s="299"/>
    </row>
    <row r="78" spans="1:19" ht="14.5" thickBot="1">
      <c r="A78" s="165" t="s">
        <v>97</v>
      </c>
      <c r="B78" s="301">
        <v>0</v>
      </c>
      <c r="C78" s="207"/>
      <c r="D78" s="302">
        <v>14</v>
      </c>
      <c r="E78" s="278">
        <f>D78/D79</f>
        <v>2.1739130434782608E-2</v>
      </c>
      <c r="F78" s="302">
        <v>66</v>
      </c>
      <c r="G78" s="278">
        <f>F78/F79</f>
        <v>2.1160628406540559E-2</v>
      </c>
      <c r="H78" s="303">
        <v>90</v>
      </c>
      <c r="I78" s="278">
        <f>H78/H79</f>
        <v>1.9100169779286927E-2</v>
      </c>
      <c r="J78" s="303">
        <v>78</v>
      </c>
      <c r="K78" s="278">
        <f>J78/J79</f>
        <v>1.6480033805197549E-2</v>
      </c>
      <c r="L78" s="303">
        <v>47</v>
      </c>
      <c r="M78" s="278">
        <f>L78/L79</f>
        <v>1.5547469401257029E-2</v>
      </c>
      <c r="N78" s="303" t="s">
        <v>114</v>
      </c>
      <c r="O78" s="207"/>
      <c r="P78" s="302">
        <v>0</v>
      </c>
      <c r="Q78" s="290">
        <f>P78/P79</f>
        <v>0</v>
      </c>
    </row>
    <row r="79" spans="1:19">
      <c r="A79" s="118" t="s">
        <v>115</v>
      </c>
      <c r="B79" s="304" t="s">
        <v>114</v>
      </c>
      <c r="C79" s="282"/>
      <c r="D79" s="305">
        <v>644</v>
      </c>
      <c r="E79" s="282">
        <f>D79/D79</f>
        <v>1</v>
      </c>
      <c r="F79" s="306">
        <v>3119</v>
      </c>
      <c r="G79" s="282">
        <f>F79/F79</f>
        <v>1</v>
      </c>
      <c r="H79" s="306">
        <v>4712</v>
      </c>
      <c r="I79" s="282">
        <f>H79/H79</f>
        <v>1</v>
      </c>
      <c r="J79" s="306">
        <v>4733</v>
      </c>
      <c r="K79" s="282">
        <f>J79/J79</f>
        <v>1</v>
      </c>
      <c r="L79" s="306">
        <v>3023</v>
      </c>
      <c r="M79" s="282">
        <f>L79/L79</f>
        <v>1</v>
      </c>
      <c r="N79" s="304">
        <v>722</v>
      </c>
      <c r="O79" s="282">
        <f>N79/N79</f>
        <v>1</v>
      </c>
      <c r="P79" s="304">
        <v>61</v>
      </c>
      <c r="Q79" s="291">
        <f>P79/P79</f>
        <v>1</v>
      </c>
    </row>
    <row r="80" spans="1:19">
      <c r="A80" s="2502" t="s">
        <v>153</v>
      </c>
      <c r="B80" s="2502"/>
      <c r="C80" s="2503"/>
      <c r="D80" s="2503"/>
      <c r="E80" s="2503"/>
      <c r="F80" s="2503"/>
      <c r="G80" s="2503"/>
      <c r="H80" s="2503"/>
      <c r="I80" s="2503"/>
      <c r="J80" s="2503"/>
      <c r="K80" s="2503"/>
      <c r="L80" s="2503"/>
      <c r="M80" s="2503"/>
      <c r="N80" s="2503"/>
      <c r="O80" s="2503"/>
      <c r="P80" s="2503"/>
      <c r="Q80" s="2502"/>
    </row>
    <row r="82" spans="1:19">
      <c r="A82" s="2504" t="s">
        <v>154</v>
      </c>
      <c r="B82" s="2504"/>
      <c r="C82" s="2504"/>
      <c r="D82" s="2504"/>
      <c r="E82" s="2504"/>
      <c r="F82" s="2504"/>
      <c r="G82" s="2504"/>
      <c r="H82" s="2504"/>
      <c r="I82" s="2504"/>
      <c r="J82" s="2504"/>
      <c r="K82" s="2504"/>
      <c r="L82" s="2504"/>
      <c r="M82" s="2504"/>
      <c r="N82" s="2504"/>
      <c r="O82" s="2504"/>
      <c r="P82" s="2504"/>
      <c r="Q82" s="2504"/>
    </row>
    <row r="85" spans="1:19">
      <c r="A85" s="2485" t="s">
        <v>157</v>
      </c>
      <c r="B85" s="2485"/>
      <c r="C85" s="2485"/>
      <c r="D85" s="2485"/>
      <c r="E85" s="2485"/>
      <c r="F85" s="2485"/>
      <c r="G85" s="2485"/>
      <c r="H85" s="2485"/>
      <c r="I85" s="2485"/>
      <c r="J85" s="2485"/>
      <c r="K85" s="2485"/>
      <c r="L85" s="2485"/>
      <c r="M85" s="2485"/>
      <c r="N85" s="2485"/>
      <c r="O85" s="2485"/>
      <c r="P85" s="2485"/>
      <c r="Q85" s="2485"/>
    </row>
    <row r="87" spans="1:19" ht="17.5">
      <c r="A87" s="2479" t="s">
        <v>119</v>
      </c>
      <c r="B87" s="2457" t="s">
        <v>143</v>
      </c>
      <c r="C87" s="2458"/>
      <c r="D87" s="2458"/>
      <c r="E87" s="2458"/>
      <c r="F87" s="2458"/>
      <c r="G87" s="2458"/>
      <c r="H87" s="2458"/>
      <c r="I87" s="2458"/>
      <c r="J87" s="2458"/>
      <c r="K87" s="2458"/>
      <c r="L87" s="2458"/>
      <c r="M87" s="2458"/>
      <c r="N87" s="2458"/>
      <c r="O87" s="2458"/>
      <c r="P87" s="2458"/>
      <c r="Q87" s="2458"/>
      <c r="S87" s="29"/>
    </row>
    <row r="88" spans="1:19" ht="17.5">
      <c r="A88" s="2495"/>
      <c r="B88" s="2473" t="s">
        <v>144</v>
      </c>
      <c r="C88" s="2474"/>
      <c r="D88" s="2473" t="s">
        <v>145</v>
      </c>
      <c r="E88" s="2474"/>
      <c r="F88" s="2473" t="s">
        <v>146</v>
      </c>
      <c r="G88" s="2474"/>
      <c r="H88" s="2473" t="s">
        <v>147</v>
      </c>
      <c r="I88" s="2474"/>
      <c r="J88" s="2473" t="s">
        <v>148</v>
      </c>
      <c r="K88" s="2474"/>
      <c r="L88" s="2473" t="s">
        <v>149</v>
      </c>
      <c r="M88" s="2474"/>
      <c r="N88" s="2473" t="s">
        <v>150</v>
      </c>
      <c r="O88" s="2474"/>
      <c r="P88" s="2473" t="s">
        <v>151</v>
      </c>
      <c r="Q88" s="2488"/>
      <c r="S88" s="29"/>
    </row>
    <row r="89" spans="1:19" ht="17.5">
      <c r="A89" s="2481"/>
      <c r="B89" s="46" t="s">
        <v>99</v>
      </c>
      <c r="C89" s="271" t="s">
        <v>152</v>
      </c>
      <c r="D89" s="46" t="s">
        <v>99</v>
      </c>
      <c r="E89" s="271" t="s">
        <v>152</v>
      </c>
      <c r="F89" s="46" t="s">
        <v>99</v>
      </c>
      <c r="G89" s="271" t="s">
        <v>152</v>
      </c>
      <c r="H89" s="46" t="s">
        <v>99</v>
      </c>
      <c r="I89" s="271" t="s">
        <v>152</v>
      </c>
      <c r="J89" s="46" t="s">
        <v>99</v>
      </c>
      <c r="K89" s="271" t="s">
        <v>152</v>
      </c>
      <c r="L89" s="46" t="s">
        <v>99</v>
      </c>
      <c r="M89" s="271" t="s">
        <v>152</v>
      </c>
      <c r="N89" s="46" t="s">
        <v>99</v>
      </c>
      <c r="O89" s="271" t="s">
        <v>152</v>
      </c>
      <c r="P89" s="46" t="s">
        <v>99</v>
      </c>
      <c r="Q89" s="272" t="s">
        <v>152</v>
      </c>
      <c r="S89" s="29"/>
    </row>
    <row r="90" spans="1:19">
      <c r="A90" s="159" t="s">
        <v>89</v>
      </c>
      <c r="B90" s="307">
        <v>0</v>
      </c>
      <c r="C90" s="293"/>
      <c r="D90" s="308">
        <v>72</v>
      </c>
      <c r="E90" s="273">
        <f>D90/D100</f>
        <v>0.10098176718092566</v>
      </c>
      <c r="F90" s="308">
        <v>703</v>
      </c>
      <c r="G90" s="273">
        <f>F90/F100</f>
        <v>0.20615835777126099</v>
      </c>
      <c r="H90" s="292">
        <v>1118</v>
      </c>
      <c r="I90" s="273">
        <f>H90/H100</f>
        <v>0.23084864753252116</v>
      </c>
      <c r="J90" s="292">
        <v>1196</v>
      </c>
      <c r="K90" s="273">
        <f>J90/J100</f>
        <v>0.24772162386081192</v>
      </c>
      <c r="L90" s="307">
        <v>686</v>
      </c>
      <c r="M90" s="273">
        <f>L90/L100</f>
        <v>0.23444976076555024</v>
      </c>
      <c r="N90" s="307">
        <v>167</v>
      </c>
      <c r="O90" s="273">
        <f>N90/N100</f>
        <v>0.23130193905817176</v>
      </c>
      <c r="P90" s="307">
        <v>14</v>
      </c>
      <c r="Q90" s="284">
        <f>P90/P100</f>
        <v>0.19718309859154928</v>
      </c>
    </row>
    <row r="91" spans="1:19">
      <c r="A91" s="165" t="s">
        <v>85</v>
      </c>
      <c r="B91" s="309" t="s">
        <v>114</v>
      </c>
      <c r="C91" s="296"/>
      <c r="D91" s="310">
        <v>369</v>
      </c>
      <c r="E91" s="276">
        <f>D91/D100</f>
        <v>0.51753155680224405</v>
      </c>
      <c r="F91" s="297">
        <v>1159</v>
      </c>
      <c r="G91" s="276">
        <f>F91/F100</f>
        <v>0.3398826979472141</v>
      </c>
      <c r="H91" s="295">
        <v>1386</v>
      </c>
      <c r="I91" s="276">
        <f>H91/H100</f>
        <v>0.28618624819326866</v>
      </c>
      <c r="J91" s="295">
        <v>1043</v>
      </c>
      <c r="K91" s="276">
        <f>J91/J100</f>
        <v>0.21603148301574152</v>
      </c>
      <c r="L91" s="309">
        <v>510</v>
      </c>
      <c r="M91" s="276">
        <f>L91/L100</f>
        <v>0.17429938482570062</v>
      </c>
      <c r="N91" s="309">
        <v>118</v>
      </c>
      <c r="O91" s="276">
        <f>N91/N100</f>
        <v>0.16343490304709141</v>
      </c>
      <c r="P91" s="309" t="s">
        <v>114</v>
      </c>
      <c r="Q91" s="300"/>
    </row>
    <row r="92" spans="1:19">
      <c r="A92" s="159" t="s">
        <v>90</v>
      </c>
      <c r="B92" s="307">
        <v>0</v>
      </c>
      <c r="C92" s="298"/>
      <c r="D92" s="308" t="s">
        <v>114</v>
      </c>
      <c r="E92" s="298"/>
      <c r="F92" s="308">
        <v>80</v>
      </c>
      <c r="G92" s="273">
        <f>F92/F100</f>
        <v>2.3460410557184751E-2</v>
      </c>
      <c r="H92" s="307">
        <v>243</v>
      </c>
      <c r="I92" s="273">
        <f>H92/H100</f>
        <v>5.0175511046871776E-2</v>
      </c>
      <c r="J92" s="307">
        <v>323</v>
      </c>
      <c r="K92" s="273">
        <f>J92/J100</f>
        <v>6.6901408450704219E-2</v>
      </c>
      <c r="L92" s="307">
        <v>193</v>
      </c>
      <c r="M92" s="273">
        <f>L92/L100</f>
        <v>6.596035543403965E-2</v>
      </c>
      <c r="N92" s="307">
        <v>50</v>
      </c>
      <c r="O92" s="273">
        <f>N92/N100</f>
        <v>6.9252077562326875E-2</v>
      </c>
      <c r="P92" s="307" t="s">
        <v>114</v>
      </c>
      <c r="Q92" s="299"/>
    </row>
    <row r="93" spans="1:19">
      <c r="A93" s="165" t="s">
        <v>91</v>
      </c>
      <c r="B93" s="309" t="s">
        <v>114</v>
      </c>
      <c r="C93" s="296"/>
      <c r="D93" s="310">
        <v>73</v>
      </c>
      <c r="E93" s="276">
        <f>D93/D100</f>
        <v>0.10238429172510519</v>
      </c>
      <c r="F93" s="310">
        <v>503</v>
      </c>
      <c r="G93" s="276">
        <f>F93/F100</f>
        <v>0.14750733137829913</v>
      </c>
      <c r="H93" s="309">
        <v>871</v>
      </c>
      <c r="I93" s="276">
        <f>H93/H100</f>
        <v>0.17984720214742927</v>
      </c>
      <c r="J93" s="309">
        <v>847</v>
      </c>
      <c r="K93" s="276">
        <f>J93/J100</f>
        <v>0.17543496271748135</v>
      </c>
      <c r="L93" s="309">
        <v>536</v>
      </c>
      <c r="M93" s="276">
        <f>L93/L100</f>
        <v>0.18318523581681476</v>
      </c>
      <c r="N93" s="309">
        <v>134</v>
      </c>
      <c r="O93" s="276">
        <f>N93/N100</f>
        <v>0.18559556786703602</v>
      </c>
      <c r="P93" s="309">
        <v>14</v>
      </c>
      <c r="Q93" s="286">
        <f>P93/P100</f>
        <v>0.19718309859154928</v>
      </c>
    </row>
    <row r="94" spans="1:19">
      <c r="A94" s="159" t="s">
        <v>92</v>
      </c>
      <c r="B94" s="307">
        <v>0</v>
      </c>
      <c r="C94" s="298"/>
      <c r="D94" s="308">
        <v>18</v>
      </c>
      <c r="E94" s="273">
        <f>D94/D100</f>
        <v>2.5245441795231416E-2</v>
      </c>
      <c r="F94" s="308">
        <v>73</v>
      </c>
      <c r="G94" s="273">
        <f>F94/F100</f>
        <v>2.1407624633431085E-2</v>
      </c>
      <c r="H94" s="307">
        <v>248</v>
      </c>
      <c r="I94" s="273">
        <f>H94/H100</f>
        <v>5.1207928969646911E-2</v>
      </c>
      <c r="J94" s="307">
        <v>521</v>
      </c>
      <c r="K94" s="273">
        <f>J94/J100</f>
        <v>0.10791217895608948</v>
      </c>
      <c r="L94" s="307">
        <v>458</v>
      </c>
      <c r="M94" s="273">
        <f>L94/L100</f>
        <v>0.15652768284347232</v>
      </c>
      <c r="N94" s="307">
        <v>130</v>
      </c>
      <c r="O94" s="273">
        <f>N94/N100</f>
        <v>0.18005540166204986</v>
      </c>
      <c r="P94" s="307">
        <v>18</v>
      </c>
      <c r="Q94" s="284">
        <f>P94/P100</f>
        <v>0.25352112676056338</v>
      </c>
    </row>
    <row r="95" spans="1:19">
      <c r="A95" s="165" t="s">
        <v>93</v>
      </c>
      <c r="B95" s="309">
        <v>0</v>
      </c>
      <c r="C95" s="296"/>
      <c r="D95" s="310">
        <v>25</v>
      </c>
      <c r="E95" s="276">
        <f>D95/D100</f>
        <v>3.5063113604488078E-2</v>
      </c>
      <c r="F95" s="310">
        <v>172</v>
      </c>
      <c r="G95" s="276">
        <f>F95/F100</f>
        <v>5.0439882697947212E-2</v>
      </c>
      <c r="H95" s="309">
        <v>177</v>
      </c>
      <c r="I95" s="276">
        <f>H95/H100</f>
        <v>3.6547594466239931E-2</v>
      </c>
      <c r="J95" s="309">
        <v>145</v>
      </c>
      <c r="K95" s="276">
        <f>J95/J100</f>
        <v>3.0033140016570009E-2</v>
      </c>
      <c r="L95" s="309">
        <v>67</v>
      </c>
      <c r="M95" s="276">
        <f>L95/L100</f>
        <v>2.2898154477101845E-2</v>
      </c>
      <c r="N95" s="309">
        <v>19</v>
      </c>
      <c r="O95" s="276">
        <f>N95/N100</f>
        <v>2.6315789473684209E-2</v>
      </c>
      <c r="P95" s="309">
        <v>0</v>
      </c>
      <c r="Q95" s="286">
        <f>P95/P100</f>
        <v>0</v>
      </c>
    </row>
    <row r="96" spans="1:19">
      <c r="A96" s="159" t="s">
        <v>94</v>
      </c>
      <c r="B96" s="307">
        <v>0</v>
      </c>
      <c r="C96" s="298"/>
      <c r="D96" s="308">
        <v>11</v>
      </c>
      <c r="E96" s="273">
        <f>D96/D100</f>
        <v>1.5427769985974754E-2</v>
      </c>
      <c r="F96" s="308">
        <v>53</v>
      </c>
      <c r="G96" s="273">
        <f>F96/F100</f>
        <v>1.5542521994134898E-2</v>
      </c>
      <c r="H96" s="307">
        <v>87</v>
      </c>
      <c r="I96" s="273">
        <f>H96/H100</f>
        <v>1.7964071856287425E-2</v>
      </c>
      <c r="J96" s="307">
        <v>69</v>
      </c>
      <c r="K96" s="273">
        <f>J96/J100</f>
        <v>1.4291632145816073E-2</v>
      </c>
      <c r="L96" s="307">
        <v>50</v>
      </c>
      <c r="M96" s="273">
        <f>L96/L100</f>
        <v>1.7088174982911826E-2</v>
      </c>
      <c r="N96" s="307">
        <v>13</v>
      </c>
      <c r="O96" s="273">
        <f>N96/N100</f>
        <v>1.8005540166204988E-2</v>
      </c>
      <c r="P96" s="307" t="s">
        <v>114</v>
      </c>
      <c r="Q96" s="299"/>
    </row>
    <row r="97" spans="1:19">
      <c r="A97" s="165" t="s">
        <v>95</v>
      </c>
      <c r="B97" s="309">
        <v>0</v>
      </c>
      <c r="C97" s="296"/>
      <c r="D97" s="310" t="s">
        <v>114</v>
      </c>
      <c r="E97" s="296"/>
      <c r="F97" s="310">
        <v>44</v>
      </c>
      <c r="G97" s="276">
        <f>F97/F100</f>
        <v>1.2903225806451613E-2</v>
      </c>
      <c r="H97" s="309">
        <v>114</v>
      </c>
      <c r="I97" s="276">
        <f>H97/H100</f>
        <v>2.3539128639273179E-2</v>
      </c>
      <c r="J97" s="309">
        <v>207</v>
      </c>
      <c r="K97" s="276">
        <f>J97/J100</f>
        <v>4.2874896437448219E-2</v>
      </c>
      <c r="L97" s="309">
        <v>198</v>
      </c>
      <c r="M97" s="276">
        <f>L97/L100</f>
        <v>6.7669172932330823E-2</v>
      </c>
      <c r="N97" s="309">
        <v>45</v>
      </c>
      <c r="O97" s="276">
        <f>N97/N100</f>
        <v>6.2326869806094184E-2</v>
      </c>
      <c r="P97" s="309" t="s">
        <v>114</v>
      </c>
      <c r="Q97" s="300"/>
    </row>
    <row r="98" spans="1:19">
      <c r="A98" s="159" t="s">
        <v>96</v>
      </c>
      <c r="B98" s="307" t="s">
        <v>114</v>
      </c>
      <c r="C98" s="298"/>
      <c r="D98" s="308">
        <v>110</v>
      </c>
      <c r="E98" s="273">
        <f>D98/D100</f>
        <v>0.15427769985974754</v>
      </c>
      <c r="F98" s="308">
        <v>522</v>
      </c>
      <c r="G98" s="273">
        <f>F98/F100</f>
        <v>0.1530791788856305</v>
      </c>
      <c r="H98" s="307">
        <v>480</v>
      </c>
      <c r="I98" s="273">
        <f>H98/H100</f>
        <v>9.9112120586413374E-2</v>
      </c>
      <c r="J98" s="307">
        <v>385</v>
      </c>
      <c r="K98" s="273">
        <f>J98/J100</f>
        <v>7.9743164871582436E-2</v>
      </c>
      <c r="L98" s="307">
        <v>180</v>
      </c>
      <c r="M98" s="273">
        <f>L98/L100</f>
        <v>6.1517429938482568E-2</v>
      </c>
      <c r="N98" s="307">
        <v>36</v>
      </c>
      <c r="O98" s="273">
        <f>N98/N100</f>
        <v>4.9861495844875349E-2</v>
      </c>
      <c r="P98" s="307" t="s">
        <v>114</v>
      </c>
      <c r="Q98" s="299"/>
    </row>
    <row r="99" spans="1:19" ht="14.5" thickBot="1">
      <c r="A99" s="165" t="s">
        <v>97</v>
      </c>
      <c r="B99" s="311">
        <v>0</v>
      </c>
      <c r="C99" s="207"/>
      <c r="D99" s="312">
        <v>21</v>
      </c>
      <c r="E99" s="278">
        <f>D99/D100</f>
        <v>2.9453015427769985E-2</v>
      </c>
      <c r="F99" s="312">
        <v>93</v>
      </c>
      <c r="G99" s="278">
        <f>F99/F100</f>
        <v>2.7272727272727271E-2</v>
      </c>
      <c r="H99" s="313">
        <v>108</v>
      </c>
      <c r="I99" s="278">
        <f>H99/H100</f>
        <v>2.2300227131943011E-2</v>
      </c>
      <c r="J99" s="313">
        <v>75</v>
      </c>
      <c r="K99" s="278">
        <f>J99/J100</f>
        <v>1.5534382767191384E-2</v>
      </c>
      <c r="L99" s="313">
        <v>43</v>
      </c>
      <c r="M99" s="278">
        <f>L99/L100</f>
        <v>1.469583048530417E-2</v>
      </c>
      <c r="N99" s="313" t="s">
        <v>114</v>
      </c>
      <c r="O99" s="225"/>
      <c r="P99" s="313">
        <v>0</v>
      </c>
      <c r="Q99" s="290">
        <f>P99/P100</f>
        <v>0</v>
      </c>
    </row>
    <row r="100" spans="1:19">
      <c r="A100" s="118" t="s">
        <v>115</v>
      </c>
      <c r="B100" s="304" t="s">
        <v>114</v>
      </c>
      <c r="C100" s="282"/>
      <c r="D100" s="304">
        <v>713</v>
      </c>
      <c r="E100" s="282">
        <f>D100/D100</f>
        <v>1</v>
      </c>
      <c r="F100" s="306">
        <v>3410</v>
      </c>
      <c r="G100" s="282">
        <f>F100/F100</f>
        <v>1</v>
      </c>
      <c r="H100" s="306">
        <v>4843</v>
      </c>
      <c r="I100" s="282">
        <f>H100/H100</f>
        <v>1</v>
      </c>
      <c r="J100" s="306">
        <v>4828</v>
      </c>
      <c r="K100" s="282">
        <f>J100/J100</f>
        <v>1</v>
      </c>
      <c r="L100" s="306">
        <v>2926</v>
      </c>
      <c r="M100" s="282">
        <f>L100/L100</f>
        <v>1</v>
      </c>
      <c r="N100" s="304">
        <v>722</v>
      </c>
      <c r="O100" s="282">
        <f>N100/N100</f>
        <v>1</v>
      </c>
      <c r="P100" s="304">
        <v>71</v>
      </c>
      <c r="Q100" s="291">
        <f>P100/P100</f>
        <v>1</v>
      </c>
    </row>
    <row r="101" spans="1:19">
      <c r="A101" s="2502" t="s">
        <v>153</v>
      </c>
      <c r="B101" s="2502"/>
      <c r="C101" s="2503"/>
      <c r="D101" s="2503"/>
      <c r="E101" s="2503"/>
      <c r="F101" s="2503"/>
      <c r="G101" s="2503"/>
      <c r="H101" s="2503"/>
      <c r="I101" s="2503"/>
      <c r="J101" s="2503"/>
      <c r="K101" s="2503"/>
      <c r="L101" s="2503"/>
      <c r="M101" s="2503"/>
      <c r="N101" s="2503"/>
      <c r="O101" s="2503"/>
      <c r="P101" s="2503"/>
      <c r="Q101" s="2502"/>
    </row>
    <row r="103" spans="1:19">
      <c r="A103" s="2504" t="s">
        <v>154</v>
      </c>
      <c r="B103" s="2504"/>
      <c r="C103" s="2504"/>
      <c r="D103" s="2504"/>
      <c r="E103" s="2504"/>
      <c r="F103" s="2504"/>
      <c r="G103" s="2504"/>
      <c r="H103" s="2504"/>
      <c r="I103" s="2504"/>
      <c r="J103" s="2504"/>
      <c r="K103" s="2504"/>
      <c r="L103" s="2504"/>
      <c r="M103" s="2504"/>
      <c r="N103" s="2504"/>
      <c r="O103" s="2504"/>
      <c r="P103" s="2504"/>
      <c r="Q103" s="2504"/>
    </row>
    <row r="106" spans="1:19">
      <c r="A106" s="2485" t="s">
        <v>158</v>
      </c>
      <c r="B106" s="2485"/>
      <c r="C106" s="2485"/>
      <c r="D106" s="2485"/>
      <c r="E106" s="2485"/>
      <c r="F106" s="2485"/>
      <c r="G106" s="2485"/>
      <c r="H106" s="2485"/>
      <c r="I106" s="2485"/>
      <c r="J106" s="2485"/>
      <c r="K106" s="2485"/>
      <c r="L106" s="2485"/>
      <c r="M106" s="2485"/>
      <c r="N106" s="2485"/>
      <c r="O106" s="2485"/>
      <c r="P106" s="2485"/>
      <c r="Q106" s="2485"/>
    </row>
    <row r="108" spans="1:19" ht="17.5">
      <c r="A108" s="2479" t="s">
        <v>119</v>
      </c>
      <c r="B108" s="2457" t="s">
        <v>143</v>
      </c>
      <c r="C108" s="2458"/>
      <c r="D108" s="2458"/>
      <c r="E108" s="2458"/>
      <c r="F108" s="2458"/>
      <c r="G108" s="2458"/>
      <c r="H108" s="2458"/>
      <c r="I108" s="2458"/>
      <c r="J108" s="2458"/>
      <c r="K108" s="2458"/>
      <c r="L108" s="2458"/>
      <c r="M108" s="2458"/>
      <c r="N108" s="2458"/>
      <c r="O108" s="2458"/>
      <c r="P108" s="2458"/>
      <c r="Q108" s="2458"/>
      <c r="S108" s="29"/>
    </row>
    <row r="109" spans="1:19" ht="17.5">
      <c r="A109" s="2495"/>
      <c r="B109" s="2473" t="s">
        <v>144</v>
      </c>
      <c r="C109" s="2474"/>
      <c r="D109" s="2473" t="s">
        <v>145</v>
      </c>
      <c r="E109" s="2474"/>
      <c r="F109" s="2473" t="s">
        <v>146</v>
      </c>
      <c r="G109" s="2474"/>
      <c r="H109" s="2473" t="s">
        <v>147</v>
      </c>
      <c r="I109" s="2474"/>
      <c r="J109" s="2473" t="s">
        <v>148</v>
      </c>
      <c r="K109" s="2474"/>
      <c r="L109" s="2473" t="s">
        <v>149</v>
      </c>
      <c r="M109" s="2474"/>
      <c r="N109" s="2473" t="s">
        <v>150</v>
      </c>
      <c r="O109" s="2474"/>
      <c r="P109" s="2473" t="s">
        <v>151</v>
      </c>
      <c r="Q109" s="2488"/>
      <c r="S109" s="29"/>
    </row>
    <row r="110" spans="1:19" ht="17.5">
      <c r="A110" s="2481"/>
      <c r="B110" s="46" t="s">
        <v>99</v>
      </c>
      <c r="C110" s="271" t="s">
        <v>152</v>
      </c>
      <c r="D110" s="46" t="s">
        <v>99</v>
      </c>
      <c r="E110" s="271" t="s">
        <v>152</v>
      </c>
      <c r="F110" s="46" t="s">
        <v>99</v>
      </c>
      <c r="G110" s="271" t="s">
        <v>152</v>
      </c>
      <c r="H110" s="46" t="s">
        <v>99</v>
      </c>
      <c r="I110" s="271" t="s">
        <v>152</v>
      </c>
      <c r="J110" s="46" t="s">
        <v>99</v>
      </c>
      <c r="K110" s="271" t="s">
        <v>152</v>
      </c>
      <c r="L110" s="46" t="s">
        <v>99</v>
      </c>
      <c r="M110" s="271" t="s">
        <v>152</v>
      </c>
      <c r="N110" s="46" t="s">
        <v>99</v>
      </c>
      <c r="O110" s="271" t="s">
        <v>152</v>
      </c>
      <c r="P110" s="46" t="s">
        <v>99</v>
      </c>
      <c r="Q110" s="272" t="s">
        <v>152</v>
      </c>
      <c r="S110" s="29"/>
    </row>
    <row r="111" spans="1:19">
      <c r="A111" s="159" t="s">
        <v>89</v>
      </c>
      <c r="B111" s="308">
        <v>0</v>
      </c>
      <c r="C111" s="293"/>
      <c r="D111" s="308">
        <v>74</v>
      </c>
      <c r="E111" s="273">
        <f>D111/D121</f>
        <v>0.10150891632373114</v>
      </c>
      <c r="F111" s="308">
        <v>784</v>
      </c>
      <c r="G111" s="273">
        <f>F111/F121</f>
        <v>0.22234826999432786</v>
      </c>
      <c r="H111" s="292">
        <v>1258</v>
      </c>
      <c r="I111" s="273">
        <f>H111/H121</f>
        <v>0.24637681159420291</v>
      </c>
      <c r="J111" s="292">
        <v>1296</v>
      </c>
      <c r="K111" s="273">
        <f>J111/J121</f>
        <v>0.25704085680285599</v>
      </c>
      <c r="L111" s="307">
        <v>711</v>
      </c>
      <c r="M111" s="273">
        <f>L111/L121</f>
        <v>0.24424596358639641</v>
      </c>
      <c r="N111" s="307">
        <v>153</v>
      </c>
      <c r="O111" s="273">
        <f>N111/N121</f>
        <v>0.22173913043478261</v>
      </c>
      <c r="P111" s="308">
        <v>10</v>
      </c>
      <c r="Q111" s="284">
        <f>P111/P121</f>
        <v>0.20408163265306123</v>
      </c>
    </row>
    <row r="112" spans="1:19">
      <c r="A112" s="165" t="s">
        <v>85</v>
      </c>
      <c r="B112" s="310" t="s">
        <v>114</v>
      </c>
      <c r="C112" s="296"/>
      <c r="D112" s="310">
        <v>334</v>
      </c>
      <c r="E112" s="276">
        <f>D112/D121</f>
        <v>0.45816186556927296</v>
      </c>
      <c r="F112" s="297">
        <v>1216</v>
      </c>
      <c r="G112" s="276">
        <f>F112/F121</f>
        <v>0.34486670448099832</v>
      </c>
      <c r="H112" s="295">
        <v>1437</v>
      </c>
      <c r="I112" s="276">
        <f>H112/H121</f>
        <v>0.28143360752056407</v>
      </c>
      <c r="J112" s="295">
        <v>1027</v>
      </c>
      <c r="K112" s="276">
        <f>J112/J121</f>
        <v>0.20368901229670766</v>
      </c>
      <c r="L112" s="309">
        <v>545</v>
      </c>
      <c r="M112" s="276">
        <f>L112/L121</f>
        <v>0.18722088629336997</v>
      </c>
      <c r="N112" s="309">
        <v>116</v>
      </c>
      <c r="O112" s="276">
        <f>N112/N121</f>
        <v>0.1681159420289855</v>
      </c>
      <c r="P112" s="310" t="s">
        <v>114</v>
      </c>
      <c r="Q112" s="300"/>
    </row>
    <row r="113" spans="1:17">
      <c r="A113" s="159" t="s">
        <v>90</v>
      </c>
      <c r="B113" s="308">
        <v>0</v>
      </c>
      <c r="C113" s="298"/>
      <c r="D113" s="308">
        <v>13</v>
      </c>
      <c r="E113" s="273">
        <f>D113/D121</f>
        <v>1.7832647462277092E-2</v>
      </c>
      <c r="F113" s="308">
        <v>87</v>
      </c>
      <c r="G113" s="273">
        <f>F113/F121</f>
        <v>2.4673851389676687E-2</v>
      </c>
      <c r="H113" s="307">
        <v>235</v>
      </c>
      <c r="I113" s="273">
        <f>H113/H121</f>
        <v>4.6024285154719936E-2</v>
      </c>
      <c r="J113" s="307">
        <v>351</v>
      </c>
      <c r="K113" s="273">
        <f>J113/J121</f>
        <v>6.961523205077351E-2</v>
      </c>
      <c r="L113" s="307">
        <v>184</v>
      </c>
      <c r="M113" s="273">
        <f>L113/L121</f>
        <v>6.3208519409137756E-2</v>
      </c>
      <c r="N113" s="307">
        <v>55</v>
      </c>
      <c r="O113" s="273">
        <f>N113/N121</f>
        <v>7.9710144927536225E-2</v>
      </c>
      <c r="P113" s="308" t="s">
        <v>114</v>
      </c>
      <c r="Q113" s="299"/>
    </row>
    <row r="114" spans="1:17">
      <c r="A114" s="165" t="s">
        <v>91</v>
      </c>
      <c r="B114" s="310">
        <v>0</v>
      </c>
      <c r="C114" s="296"/>
      <c r="D114" s="310">
        <v>105</v>
      </c>
      <c r="E114" s="276">
        <f>D114/D121</f>
        <v>0.1440329218106996</v>
      </c>
      <c r="F114" s="310">
        <v>489</v>
      </c>
      <c r="G114" s="276">
        <f>F114/F121</f>
        <v>0.13868406125921726</v>
      </c>
      <c r="H114" s="309">
        <v>872</v>
      </c>
      <c r="I114" s="276">
        <f>H114/H121</f>
        <v>0.17077947512730121</v>
      </c>
      <c r="J114" s="309">
        <v>834</v>
      </c>
      <c r="K114" s="276">
        <f>J114/J121</f>
        <v>0.16541055136850455</v>
      </c>
      <c r="L114" s="309">
        <v>525</v>
      </c>
      <c r="M114" s="276">
        <f>L114/L121</f>
        <v>0.18035039505324632</v>
      </c>
      <c r="N114" s="309">
        <v>127</v>
      </c>
      <c r="O114" s="276">
        <f>N114/N121</f>
        <v>0.18405797101449275</v>
      </c>
      <c r="P114" s="310" t="s">
        <v>114</v>
      </c>
      <c r="Q114" s="300"/>
    </row>
    <row r="115" spans="1:17">
      <c r="A115" s="159" t="s">
        <v>92</v>
      </c>
      <c r="B115" s="308" t="s">
        <v>114</v>
      </c>
      <c r="C115" s="298"/>
      <c r="D115" s="308">
        <v>10</v>
      </c>
      <c r="E115" s="273">
        <f>D115/D121</f>
        <v>1.3717421124828532E-2</v>
      </c>
      <c r="F115" s="308">
        <v>101</v>
      </c>
      <c r="G115" s="273">
        <f>F115/F121</f>
        <v>2.8644356211003971E-2</v>
      </c>
      <c r="H115" s="307">
        <v>255</v>
      </c>
      <c r="I115" s="273">
        <f>H115/H121</f>
        <v>4.9941245593419503E-2</v>
      </c>
      <c r="J115" s="307">
        <v>570</v>
      </c>
      <c r="K115" s="273">
        <f>J115/J121</f>
        <v>0.11305037683458945</v>
      </c>
      <c r="L115" s="307">
        <v>436</v>
      </c>
      <c r="M115" s="273">
        <f>L115/L121</f>
        <v>0.14977670903469598</v>
      </c>
      <c r="N115" s="307">
        <v>119</v>
      </c>
      <c r="O115" s="273">
        <f>N115/N121</f>
        <v>0.17246376811594202</v>
      </c>
      <c r="P115" s="308">
        <v>17</v>
      </c>
      <c r="Q115" s="284">
        <f>P115/P121</f>
        <v>0.34693877551020408</v>
      </c>
    </row>
    <row r="116" spans="1:17">
      <c r="A116" s="165" t="s">
        <v>93</v>
      </c>
      <c r="B116" s="310">
        <v>0</v>
      </c>
      <c r="C116" s="296"/>
      <c r="D116" s="310">
        <v>24</v>
      </c>
      <c r="E116" s="276">
        <f>D116/D121</f>
        <v>3.292181069958848E-2</v>
      </c>
      <c r="F116" s="310">
        <v>191</v>
      </c>
      <c r="G116" s="276">
        <f>F116/F121</f>
        <v>5.4169030062393646E-2</v>
      </c>
      <c r="H116" s="309">
        <v>219</v>
      </c>
      <c r="I116" s="276">
        <f>H116/H121</f>
        <v>4.2890716803760283E-2</v>
      </c>
      <c r="J116" s="309">
        <v>163</v>
      </c>
      <c r="K116" s="276">
        <f>J116/J121</f>
        <v>3.232844109480365E-2</v>
      </c>
      <c r="L116" s="309">
        <v>90</v>
      </c>
      <c r="M116" s="276">
        <f>L116/L121</f>
        <v>3.091721058055651E-2</v>
      </c>
      <c r="N116" s="309">
        <v>14</v>
      </c>
      <c r="O116" s="276">
        <f>N116/N121</f>
        <v>2.0289855072463767E-2</v>
      </c>
      <c r="P116" s="310" t="s">
        <v>114</v>
      </c>
      <c r="Q116" s="300"/>
    </row>
    <row r="117" spans="1:17">
      <c r="A117" s="159" t="s">
        <v>94</v>
      </c>
      <c r="B117" s="308">
        <v>0</v>
      </c>
      <c r="C117" s="298"/>
      <c r="D117" s="308">
        <v>14</v>
      </c>
      <c r="E117" s="273">
        <f>D117/D121</f>
        <v>1.9204389574759947E-2</v>
      </c>
      <c r="F117" s="308">
        <v>52</v>
      </c>
      <c r="G117" s="273">
        <f>F117/F121</f>
        <v>1.4747589336358479E-2</v>
      </c>
      <c r="H117" s="307">
        <v>86</v>
      </c>
      <c r="I117" s="273">
        <f>H117/H121</f>
        <v>1.6842929886408148E-2</v>
      </c>
      <c r="J117" s="307">
        <v>75</v>
      </c>
      <c r="K117" s="273">
        <f>J117/J121</f>
        <v>1.4875049583498612E-2</v>
      </c>
      <c r="L117" s="307">
        <v>44</v>
      </c>
      <c r="M117" s="273">
        <f>L117/L121</f>
        <v>1.5115080728272071E-2</v>
      </c>
      <c r="N117" s="307" t="s">
        <v>114</v>
      </c>
      <c r="O117" s="298"/>
      <c r="P117" s="308" t="s">
        <v>114</v>
      </c>
      <c r="Q117" s="299"/>
    </row>
    <row r="118" spans="1:17">
      <c r="A118" s="165" t="s">
        <v>95</v>
      </c>
      <c r="B118" s="310">
        <v>0</v>
      </c>
      <c r="C118" s="296"/>
      <c r="D118" s="310" t="s">
        <v>114</v>
      </c>
      <c r="E118" s="296"/>
      <c r="F118" s="310">
        <v>34</v>
      </c>
      <c r="G118" s="276">
        <f>F118/F121</f>
        <v>9.6426545660805441E-3</v>
      </c>
      <c r="H118" s="309">
        <v>130</v>
      </c>
      <c r="I118" s="276">
        <f>H118/H121</f>
        <v>2.5460242851547198E-2</v>
      </c>
      <c r="J118" s="309">
        <v>236</v>
      </c>
      <c r="K118" s="276">
        <f>J118/J121</f>
        <v>4.6806822689408965E-2</v>
      </c>
      <c r="L118" s="309">
        <v>151</v>
      </c>
      <c r="M118" s="276">
        <f>L118/L121</f>
        <v>5.18722088629337E-2</v>
      </c>
      <c r="N118" s="309">
        <v>54</v>
      </c>
      <c r="O118" s="276">
        <f>N118/N121</f>
        <v>7.8260869565217397E-2</v>
      </c>
      <c r="P118" s="310" t="s">
        <v>114</v>
      </c>
      <c r="Q118" s="300"/>
    </row>
    <row r="119" spans="1:17">
      <c r="A119" s="159" t="s">
        <v>96</v>
      </c>
      <c r="B119" s="308" t="s">
        <v>114</v>
      </c>
      <c r="C119" s="298"/>
      <c r="D119" s="308">
        <v>130</v>
      </c>
      <c r="E119" s="273">
        <f>D119/D121</f>
        <v>0.17832647462277093</v>
      </c>
      <c r="F119" s="308">
        <v>498</v>
      </c>
      <c r="G119" s="273">
        <f>F119/F121</f>
        <v>0.14123652864435621</v>
      </c>
      <c r="H119" s="307">
        <v>514</v>
      </c>
      <c r="I119" s="273">
        <f>H119/H121</f>
        <v>0.10066588327457893</v>
      </c>
      <c r="J119" s="307">
        <v>391</v>
      </c>
      <c r="K119" s="273">
        <f>J119/J121</f>
        <v>7.7548591828639435E-2</v>
      </c>
      <c r="L119" s="307">
        <v>184</v>
      </c>
      <c r="M119" s="273">
        <f>L119/L121</f>
        <v>6.3208519409137756E-2</v>
      </c>
      <c r="N119" s="307">
        <v>35</v>
      </c>
      <c r="O119" s="273">
        <f>N119/N121</f>
        <v>5.0724637681159424E-2</v>
      </c>
      <c r="P119" s="308" t="s">
        <v>114</v>
      </c>
      <c r="Q119" s="299"/>
    </row>
    <row r="120" spans="1:17" ht="14.5" thickBot="1">
      <c r="A120" s="165" t="s">
        <v>97</v>
      </c>
      <c r="B120" s="312">
        <v>0</v>
      </c>
      <c r="C120" s="207"/>
      <c r="D120" s="312">
        <v>18</v>
      </c>
      <c r="E120" s="278">
        <f>D120/D121</f>
        <v>2.4691358024691357E-2</v>
      </c>
      <c r="F120" s="313">
        <v>71</v>
      </c>
      <c r="G120" s="278">
        <f>F120/F121</f>
        <v>2.013613159387408E-2</v>
      </c>
      <c r="H120" s="313">
        <v>95</v>
      </c>
      <c r="I120" s="278">
        <f>H120/H121</f>
        <v>1.8605562083822955E-2</v>
      </c>
      <c r="J120" s="313">
        <v>89</v>
      </c>
      <c r="K120" s="278">
        <f>J120/J121</f>
        <v>1.7651725505751687E-2</v>
      </c>
      <c r="L120" s="313">
        <v>37</v>
      </c>
      <c r="M120" s="278">
        <f>L120/L121</f>
        <v>1.2710408794228788E-2</v>
      </c>
      <c r="N120" s="313" t="s">
        <v>114</v>
      </c>
      <c r="O120" s="207"/>
      <c r="P120" s="312">
        <v>0</v>
      </c>
      <c r="Q120" s="290">
        <f>P120/P121</f>
        <v>0</v>
      </c>
    </row>
    <row r="121" spans="1:17">
      <c r="A121" s="118" t="s">
        <v>115</v>
      </c>
      <c r="B121" s="304" t="s">
        <v>114</v>
      </c>
      <c r="C121" s="282"/>
      <c r="D121" s="305">
        <v>729</v>
      </c>
      <c r="E121" s="282">
        <f>D121/D121</f>
        <v>1</v>
      </c>
      <c r="F121" s="306">
        <v>3526</v>
      </c>
      <c r="G121" s="282">
        <f>F121/F121</f>
        <v>1</v>
      </c>
      <c r="H121" s="306">
        <v>5106</v>
      </c>
      <c r="I121" s="282">
        <f>H121/H121</f>
        <v>1</v>
      </c>
      <c r="J121" s="306">
        <v>5042</v>
      </c>
      <c r="K121" s="282">
        <f>J121/J121</f>
        <v>1</v>
      </c>
      <c r="L121" s="306">
        <v>2911</v>
      </c>
      <c r="M121" s="282">
        <f>L121/L121</f>
        <v>1</v>
      </c>
      <c r="N121" s="304">
        <v>690</v>
      </c>
      <c r="O121" s="282">
        <f>N121/N121</f>
        <v>1</v>
      </c>
      <c r="P121" s="304">
        <v>49</v>
      </c>
      <c r="Q121" s="291">
        <f>P121/P121</f>
        <v>1</v>
      </c>
    </row>
    <row r="122" spans="1:17">
      <c r="A122" s="2502" t="s">
        <v>153</v>
      </c>
      <c r="B122" s="2502"/>
      <c r="C122" s="2503"/>
      <c r="D122" s="2503"/>
      <c r="E122" s="2503"/>
      <c r="F122" s="2503"/>
      <c r="G122" s="2503"/>
      <c r="H122" s="2503"/>
      <c r="I122" s="2503"/>
      <c r="J122" s="2503"/>
      <c r="K122" s="2503"/>
      <c r="L122" s="2503"/>
      <c r="M122" s="2503"/>
      <c r="N122" s="2503"/>
      <c r="O122" s="2503"/>
      <c r="P122" s="2503"/>
      <c r="Q122" s="2502"/>
    </row>
    <row r="124" spans="1:17">
      <c r="A124" s="2504" t="s">
        <v>154</v>
      </c>
      <c r="B124" s="2504"/>
      <c r="C124" s="2504"/>
      <c r="D124" s="2504"/>
      <c r="E124" s="2504"/>
      <c r="F124" s="2504"/>
      <c r="G124" s="2504"/>
      <c r="H124" s="2504"/>
      <c r="I124" s="2504"/>
      <c r="J124" s="2504"/>
      <c r="K124" s="2504"/>
      <c r="L124" s="2504"/>
      <c r="M124" s="2504"/>
      <c r="N124" s="2504"/>
      <c r="O124" s="2504"/>
      <c r="P124" s="2504"/>
      <c r="Q124" s="2504"/>
    </row>
    <row r="127" spans="1:17">
      <c r="A127" s="2485" t="s">
        <v>159</v>
      </c>
      <c r="B127" s="2485"/>
      <c r="C127" s="2485"/>
      <c r="D127" s="2485"/>
      <c r="E127" s="2485"/>
      <c r="F127" s="2485"/>
      <c r="G127" s="2485"/>
      <c r="H127" s="2485"/>
      <c r="I127" s="2485"/>
      <c r="J127" s="2485"/>
      <c r="K127" s="2485"/>
      <c r="L127" s="2485"/>
      <c r="M127" s="2485"/>
      <c r="N127" s="2485"/>
      <c r="O127" s="2485"/>
      <c r="P127" s="2485"/>
      <c r="Q127" s="2485"/>
    </row>
    <row r="129" spans="1:19" ht="17.5">
      <c r="A129" s="2479" t="s">
        <v>119</v>
      </c>
      <c r="B129" s="2457" t="s">
        <v>143</v>
      </c>
      <c r="C129" s="2458"/>
      <c r="D129" s="2458"/>
      <c r="E129" s="2458"/>
      <c r="F129" s="2458"/>
      <c r="G129" s="2458"/>
      <c r="H129" s="2458"/>
      <c r="I129" s="2458"/>
      <c r="J129" s="2458"/>
      <c r="K129" s="2458"/>
      <c r="L129" s="2458"/>
      <c r="M129" s="2458"/>
      <c r="N129" s="2458"/>
      <c r="O129" s="2458"/>
      <c r="P129" s="2458"/>
      <c r="Q129" s="2458"/>
      <c r="S129" s="29"/>
    </row>
    <row r="130" spans="1:19" ht="17.5">
      <c r="A130" s="2495"/>
      <c r="B130" s="2473" t="s">
        <v>144</v>
      </c>
      <c r="C130" s="2474"/>
      <c r="D130" s="2473" t="s">
        <v>145</v>
      </c>
      <c r="E130" s="2474"/>
      <c r="F130" s="2473" t="s">
        <v>146</v>
      </c>
      <c r="G130" s="2474"/>
      <c r="H130" s="2473" t="s">
        <v>147</v>
      </c>
      <c r="I130" s="2474"/>
      <c r="J130" s="2473" t="s">
        <v>148</v>
      </c>
      <c r="K130" s="2474"/>
      <c r="L130" s="2473" t="s">
        <v>149</v>
      </c>
      <c r="M130" s="2474"/>
      <c r="N130" s="2473" t="s">
        <v>150</v>
      </c>
      <c r="O130" s="2474"/>
      <c r="P130" s="2473" t="s">
        <v>151</v>
      </c>
      <c r="Q130" s="2488"/>
      <c r="S130" s="29"/>
    </row>
    <row r="131" spans="1:19" ht="17.5">
      <c r="A131" s="2481"/>
      <c r="B131" s="46" t="s">
        <v>99</v>
      </c>
      <c r="C131" s="271" t="s">
        <v>152</v>
      </c>
      <c r="D131" s="46" t="s">
        <v>99</v>
      </c>
      <c r="E131" s="271" t="s">
        <v>152</v>
      </c>
      <c r="F131" s="46" t="s">
        <v>99</v>
      </c>
      <c r="G131" s="271" t="s">
        <v>152</v>
      </c>
      <c r="H131" s="46" t="s">
        <v>99</v>
      </c>
      <c r="I131" s="271" t="s">
        <v>152</v>
      </c>
      <c r="J131" s="46" t="s">
        <v>99</v>
      </c>
      <c r="K131" s="271" t="s">
        <v>152</v>
      </c>
      <c r="L131" s="46" t="s">
        <v>99</v>
      </c>
      <c r="M131" s="271" t="s">
        <v>152</v>
      </c>
      <c r="N131" s="46" t="s">
        <v>99</v>
      </c>
      <c r="O131" s="271" t="s">
        <v>152</v>
      </c>
      <c r="P131" s="46" t="s">
        <v>99</v>
      </c>
      <c r="Q131" s="272" t="s">
        <v>152</v>
      </c>
      <c r="S131" s="29"/>
    </row>
    <row r="132" spans="1:19">
      <c r="A132" s="159" t="s">
        <v>89</v>
      </c>
      <c r="B132" s="308" t="s">
        <v>114</v>
      </c>
      <c r="C132" s="293"/>
      <c r="D132" s="308">
        <v>79</v>
      </c>
      <c r="E132" s="273">
        <f>D132/D142</f>
        <v>9.9873577749683945E-2</v>
      </c>
      <c r="F132" s="307">
        <v>843</v>
      </c>
      <c r="G132" s="273">
        <f>F132/F142</f>
        <v>0.2218421052631579</v>
      </c>
      <c r="H132" s="292">
        <v>1331</v>
      </c>
      <c r="I132" s="273">
        <f>H132/H142</f>
        <v>0.26118524332810045</v>
      </c>
      <c r="J132" s="292">
        <v>1311</v>
      </c>
      <c r="K132" s="273">
        <f>J132/J142</f>
        <v>0.26022231044065103</v>
      </c>
      <c r="L132" s="307">
        <v>739</v>
      </c>
      <c r="M132" s="273">
        <f>L132/L142</f>
        <v>0.24882154882154883</v>
      </c>
      <c r="N132" s="307">
        <v>147</v>
      </c>
      <c r="O132" s="273">
        <f>N132/N142</f>
        <v>0.21335268505079827</v>
      </c>
      <c r="P132" s="307">
        <v>18</v>
      </c>
      <c r="Q132" s="284">
        <f>P132/P142</f>
        <v>0.29508196721311475</v>
      </c>
    </row>
    <row r="133" spans="1:19">
      <c r="A133" s="165" t="s">
        <v>85</v>
      </c>
      <c r="B133" s="310" t="s">
        <v>114</v>
      </c>
      <c r="C133" s="296"/>
      <c r="D133" s="310">
        <v>393</v>
      </c>
      <c r="E133" s="276">
        <f>D133/D142</f>
        <v>0.4968394437420986</v>
      </c>
      <c r="F133" s="295">
        <v>1362</v>
      </c>
      <c r="G133" s="276">
        <f>F133/F142</f>
        <v>0.35842105263157897</v>
      </c>
      <c r="H133" s="295">
        <v>1349</v>
      </c>
      <c r="I133" s="276">
        <f>H133/H142</f>
        <v>0.26471742543171117</v>
      </c>
      <c r="J133" s="295">
        <v>1038</v>
      </c>
      <c r="K133" s="276">
        <f>J133/J142</f>
        <v>0.20603414053195712</v>
      </c>
      <c r="L133" s="309">
        <v>546</v>
      </c>
      <c r="M133" s="276">
        <f>L133/L142</f>
        <v>0.18383838383838383</v>
      </c>
      <c r="N133" s="309">
        <v>120</v>
      </c>
      <c r="O133" s="276">
        <f>N133/N142</f>
        <v>0.17416545718432511</v>
      </c>
      <c r="P133" s="309">
        <v>12</v>
      </c>
      <c r="Q133" s="286">
        <f>P133/P142</f>
        <v>0.19672131147540983</v>
      </c>
    </row>
    <row r="134" spans="1:19">
      <c r="A134" s="159" t="s">
        <v>90</v>
      </c>
      <c r="B134" s="308">
        <v>0</v>
      </c>
      <c r="C134" s="298"/>
      <c r="D134" s="308">
        <v>15</v>
      </c>
      <c r="E134" s="273">
        <f>D134/D142</f>
        <v>1.8963337547408345E-2</v>
      </c>
      <c r="F134" s="307">
        <v>101</v>
      </c>
      <c r="G134" s="273">
        <f>F134/F142</f>
        <v>2.6578947368421053E-2</v>
      </c>
      <c r="H134" s="307">
        <v>226</v>
      </c>
      <c r="I134" s="273">
        <f>H134/H142</f>
        <v>4.4348508634222919E-2</v>
      </c>
      <c r="J134" s="307">
        <v>297</v>
      </c>
      <c r="K134" s="273">
        <f>J134/J142</f>
        <v>5.8951965065502182E-2</v>
      </c>
      <c r="L134" s="307">
        <v>232</v>
      </c>
      <c r="M134" s="273">
        <f>L134/L142</f>
        <v>7.8114478114478109E-2</v>
      </c>
      <c r="N134" s="307">
        <v>51</v>
      </c>
      <c r="O134" s="273">
        <f>N134/N142</f>
        <v>7.4020319303338175E-2</v>
      </c>
      <c r="P134" s="307" t="s">
        <v>114</v>
      </c>
      <c r="Q134" s="299"/>
    </row>
    <row r="135" spans="1:19">
      <c r="A135" s="165" t="s">
        <v>91</v>
      </c>
      <c r="B135" s="310">
        <v>0</v>
      </c>
      <c r="C135" s="296"/>
      <c r="D135" s="310">
        <v>112</v>
      </c>
      <c r="E135" s="276">
        <f>D135/D142</f>
        <v>0.1415929203539823</v>
      </c>
      <c r="F135" s="309">
        <v>570</v>
      </c>
      <c r="G135" s="276">
        <f>F135/F142</f>
        <v>0.15</v>
      </c>
      <c r="H135" s="309">
        <v>896</v>
      </c>
      <c r="I135" s="276">
        <f>H135/H142</f>
        <v>0.17582417582417584</v>
      </c>
      <c r="J135" s="309">
        <v>880</v>
      </c>
      <c r="K135" s="276">
        <f>J135/J142</f>
        <v>0.17467248908296942</v>
      </c>
      <c r="L135" s="309">
        <v>514</v>
      </c>
      <c r="M135" s="276">
        <f>L135/L142</f>
        <v>0.17306397306397306</v>
      </c>
      <c r="N135" s="309">
        <v>110</v>
      </c>
      <c r="O135" s="276">
        <f>N135/N142</f>
        <v>0.15965166908563136</v>
      </c>
      <c r="P135" s="309" t="s">
        <v>114</v>
      </c>
      <c r="Q135" s="300"/>
    </row>
    <row r="136" spans="1:19">
      <c r="A136" s="159" t="s">
        <v>92</v>
      </c>
      <c r="B136" s="308">
        <v>0</v>
      </c>
      <c r="C136" s="298"/>
      <c r="D136" s="308">
        <v>17</v>
      </c>
      <c r="E136" s="273">
        <f>D136/D142</f>
        <v>2.1491782553729456E-2</v>
      </c>
      <c r="F136" s="307">
        <v>90</v>
      </c>
      <c r="G136" s="273">
        <f>F136/F142</f>
        <v>2.368421052631579E-2</v>
      </c>
      <c r="H136" s="307">
        <v>289</v>
      </c>
      <c r="I136" s="273">
        <f>H136/H142</f>
        <v>5.6711145996860279E-2</v>
      </c>
      <c r="J136" s="307">
        <v>575</v>
      </c>
      <c r="K136" s="273">
        <f>J136/J142</f>
        <v>0.11413259229853116</v>
      </c>
      <c r="L136" s="307">
        <v>465</v>
      </c>
      <c r="M136" s="273">
        <f>L136/L142</f>
        <v>0.15656565656565657</v>
      </c>
      <c r="N136" s="307">
        <v>138</v>
      </c>
      <c r="O136" s="273">
        <f>N136/N142</f>
        <v>0.20029027576197386</v>
      </c>
      <c r="P136" s="307">
        <v>18</v>
      </c>
      <c r="Q136" s="284">
        <f>P136/P142</f>
        <v>0.29508196721311475</v>
      </c>
    </row>
    <row r="137" spans="1:19">
      <c r="A137" s="165" t="s">
        <v>93</v>
      </c>
      <c r="B137" s="310">
        <v>0</v>
      </c>
      <c r="C137" s="296"/>
      <c r="D137" s="310">
        <v>17</v>
      </c>
      <c r="E137" s="276">
        <f>D137/D142</f>
        <v>2.1491782553729456E-2</v>
      </c>
      <c r="F137" s="309">
        <v>198</v>
      </c>
      <c r="G137" s="276">
        <f>F137/F142</f>
        <v>5.2105263157894738E-2</v>
      </c>
      <c r="H137" s="309">
        <v>172</v>
      </c>
      <c r="I137" s="276">
        <f>H137/H142</f>
        <v>3.3751962323390894E-2</v>
      </c>
      <c r="J137" s="309">
        <v>140</v>
      </c>
      <c r="K137" s="276">
        <f>J137/J142</f>
        <v>2.7788805081381502E-2</v>
      </c>
      <c r="L137" s="309">
        <v>67</v>
      </c>
      <c r="M137" s="276">
        <f>L137/L142</f>
        <v>2.255892255892256E-2</v>
      </c>
      <c r="N137" s="309">
        <v>18</v>
      </c>
      <c r="O137" s="276">
        <f>N137/N142</f>
        <v>2.6124818577648767E-2</v>
      </c>
      <c r="P137" s="309">
        <v>0</v>
      </c>
      <c r="Q137" s="286">
        <f>P137/P142</f>
        <v>0</v>
      </c>
    </row>
    <row r="138" spans="1:19">
      <c r="A138" s="159" t="s">
        <v>94</v>
      </c>
      <c r="B138" s="308" t="s">
        <v>114</v>
      </c>
      <c r="C138" s="298"/>
      <c r="D138" s="308">
        <v>11</v>
      </c>
      <c r="E138" s="273">
        <f>D138/D142</f>
        <v>1.3906447534766119E-2</v>
      </c>
      <c r="F138" s="307">
        <v>63</v>
      </c>
      <c r="G138" s="273">
        <f>F138/F142</f>
        <v>1.6578947368421054E-2</v>
      </c>
      <c r="H138" s="307">
        <v>84</v>
      </c>
      <c r="I138" s="273">
        <f>H138/H142</f>
        <v>1.6483516483516484E-2</v>
      </c>
      <c r="J138" s="307">
        <v>71</v>
      </c>
      <c r="K138" s="273">
        <f>J138/J142</f>
        <v>1.4092894005557761E-2</v>
      </c>
      <c r="L138" s="307">
        <v>43</v>
      </c>
      <c r="M138" s="273">
        <f>L138/L142</f>
        <v>1.4478114478114479E-2</v>
      </c>
      <c r="N138" s="307">
        <v>10</v>
      </c>
      <c r="O138" s="273">
        <f>N138/N142</f>
        <v>1.4513788098693759E-2</v>
      </c>
      <c r="P138" s="307" t="s">
        <v>114</v>
      </c>
      <c r="Q138" s="299"/>
    </row>
    <row r="139" spans="1:19">
      <c r="A139" s="165" t="s">
        <v>95</v>
      </c>
      <c r="B139" s="310">
        <v>0</v>
      </c>
      <c r="C139" s="296"/>
      <c r="D139" s="310" t="s">
        <v>114</v>
      </c>
      <c r="E139" s="314"/>
      <c r="F139" s="310">
        <v>59</v>
      </c>
      <c r="G139" s="276">
        <f>F139/F142</f>
        <v>1.5526315789473685E-2</v>
      </c>
      <c r="H139" s="309">
        <v>140</v>
      </c>
      <c r="I139" s="276">
        <f>H139/H142</f>
        <v>2.7472527472527472E-2</v>
      </c>
      <c r="J139" s="309">
        <v>261</v>
      </c>
      <c r="K139" s="276">
        <f>J139/J142</f>
        <v>5.1806272330289796E-2</v>
      </c>
      <c r="L139" s="309">
        <v>154</v>
      </c>
      <c r="M139" s="276">
        <f>L139/L142</f>
        <v>5.185185185185185E-2</v>
      </c>
      <c r="N139" s="309">
        <v>48</v>
      </c>
      <c r="O139" s="276">
        <f>N139/N142</f>
        <v>6.966618287373004E-2</v>
      </c>
      <c r="P139" s="309" t="s">
        <v>114</v>
      </c>
      <c r="Q139" s="300"/>
    </row>
    <row r="140" spans="1:19">
      <c r="A140" s="159" t="s">
        <v>96</v>
      </c>
      <c r="B140" s="308" t="s">
        <v>114</v>
      </c>
      <c r="C140" s="298"/>
      <c r="D140" s="308">
        <v>127</v>
      </c>
      <c r="E140" s="273">
        <f>D140/D142</f>
        <v>0.16055625790139064</v>
      </c>
      <c r="F140" s="307">
        <v>445</v>
      </c>
      <c r="G140" s="273">
        <f>F140/F142</f>
        <v>0.11710526315789474</v>
      </c>
      <c r="H140" s="307">
        <v>514</v>
      </c>
      <c r="I140" s="273">
        <f>H140/H142</f>
        <v>0.10086342229199372</v>
      </c>
      <c r="J140" s="307">
        <v>379</v>
      </c>
      <c r="K140" s="273">
        <f>J140/J142</f>
        <v>7.5228265184597062E-2</v>
      </c>
      <c r="L140" s="307">
        <v>176</v>
      </c>
      <c r="M140" s="273">
        <f>L140/L142</f>
        <v>5.9259259259259262E-2</v>
      </c>
      <c r="N140" s="307">
        <v>38</v>
      </c>
      <c r="O140" s="273">
        <f>N140/N142</f>
        <v>5.5152394775036286E-2</v>
      </c>
      <c r="P140" s="307" t="s">
        <v>114</v>
      </c>
      <c r="Q140" s="299"/>
    </row>
    <row r="141" spans="1:19" ht="14.5" thickBot="1">
      <c r="A141" s="165" t="s">
        <v>97</v>
      </c>
      <c r="B141" s="312">
        <v>0</v>
      </c>
      <c r="C141" s="207"/>
      <c r="D141" s="312">
        <v>14</v>
      </c>
      <c r="E141" s="278">
        <f>D141/D142</f>
        <v>1.7699115044247787E-2</v>
      </c>
      <c r="F141" s="313">
        <v>66</v>
      </c>
      <c r="G141" s="278">
        <f>F141/F142</f>
        <v>1.7368421052631578E-2</v>
      </c>
      <c r="H141" s="313">
        <v>88</v>
      </c>
      <c r="I141" s="278">
        <f>H141/H142</f>
        <v>1.726844583987441E-2</v>
      </c>
      <c r="J141" s="313">
        <v>76</v>
      </c>
      <c r="K141" s="278">
        <f>J141/J142</f>
        <v>1.5085351329892815E-2</v>
      </c>
      <c r="L141" s="313">
        <v>31</v>
      </c>
      <c r="M141" s="278">
        <f>L141/L142</f>
        <v>1.0437710437710438E-2</v>
      </c>
      <c r="N141" s="313" t="s">
        <v>114</v>
      </c>
      <c r="O141" s="207"/>
      <c r="P141" s="312">
        <v>0</v>
      </c>
      <c r="Q141" s="290">
        <f>P141/P142</f>
        <v>0</v>
      </c>
    </row>
    <row r="142" spans="1:19">
      <c r="A142" s="315"/>
      <c r="B142" s="304" t="s">
        <v>114</v>
      </c>
      <c r="C142" s="298"/>
      <c r="D142" s="305">
        <v>791</v>
      </c>
      <c r="E142" s="282">
        <f>D142/D142</f>
        <v>1</v>
      </c>
      <c r="F142" s="306">
        <v>3800</v>
      </c>
      <c r="G142" s="282">
        <f>F142/F142</f>
        <v>1</v>
      </c>
      <c r="H142" s="306">
        <v>5096</v>
      </c>
      <c r="I142" s="282">
        <f>H142/H142</f>
        <v>1</v>
      </c>
      <c r="J142" s="306">
        <v>5038</v>
      </c>
      <c r="K142" s="282">
        <f>J142/J142</f>
        <v>1</v>
      </c>
      <c r="L142" s="306">
        <v>2970</v>
      </c>
      <c r="M142" s="282">
        <f>L142/L142</f>
        <v>1</v>
      </c>
      <c r="N142" s="304">
        <v>689</v>
      </c>
      <c r="O142" s="282">
        <f>N142/N142</f>
        <v>1</v>
      </c>
      <c r="P142" s="304">
        <v>61</v>
      </c>
      <c r="Q142" s="291">
        <f>P142/P142</f>
        <v>1</v>
      </c>
    </row>
    <row r="143" spans="1:19">
      <c r="A143" s="2502" t="s">
        <v>153</v>
      </c>
      <c r="B143" s="2502"/>
      <c r="C143" s="2503"/>
      <c r="D143" s="2503"/>
      <c r="E143" s="2503"/>
      <c r="F143" s="2503"/>
      <c r="G143" s="2503"/>
      <c r="H143" s="2503"/>
      <c r="I143" s="2503"/>
      <c r="J143" s="2503"/>
      <c r="K143" s="2503"/>
      <c r="L143" s="2503"/>
      <c r="M143" s="2503"/>
      <c r="N143" s="2503"/>
      <c r="O143" s="2503"/>
      <c r="P143" s="2503"/>
      <c r="Q143" s="2502"/>
    </row>
    <row r="145" spans="1:19">
      <c r="A145" s="2504" t="s">
        <v>154</v>
      </c>
      <c r="B145" s="2504"/>
      <c r="C145" s="2504"/>
      <c r="D145" s="2504"/>
      <c r="E145" s="2504"/>
      <c r="F145" s="2504"/>
      <c r="G145" s="2504"/>
      <c r="H145" s="2504"/>
      <c r="I145" s="2504"/>
      <c r="J145" s="2504"/>
      <c r="K145" s="2504"/>
      <c r="L145" s="2504"/>
      <c r="M145" s="2504"/>
      <c r="N145" s="2504"/>
      <c r="O145" s="2504"/>
      <c r="P145" s="2504"/>
      <c r="Q145" s="2504"/>
    </row>
    <row r="148" spans="1:19">
      <c r="A148" s="2485" t="s">
        <v>160</v>
      </c>
      <c r="B148" s="2485"/>
      <c r="C148" s="2485"/>
      <c r="D148" s="2485"/>
      <c r="E148" s="2485"/>
      <c r="F148" s="2485"/>
      <c r="G148" s="2485"/>
      <c r="H148" s="2485"/>
      <c r="I148" s="2485"/>
      <c r="J148" s="2485"/>
      <c r="K148" s="2485"/>
      <c r="L148" s="2485"/>
      <c r="M148" s="2485"/>
      <c r="N148" s="2485"/>
      <c r="O148" s="2485"/>
      <c r="P148" s="2485"/>
      <c r="Q148" s="2485"/>
    </row>
    <row r="150" spans="1:19" ht="17.5">
      <c r="A150" s="2479" t="s">
        <v>119</v>
      </c>
      <c r="B150" s="2457" t="s">
        <v>143</v>
      </c>
      <c r="C150" s="2458"/>
      <c r="D150" s="2458"/>
      <c r="E150" s="2458"/>
      <c r="F150" s="2458"/>
      <c r="G150" s="2458"/>
      <c r="H150" s="2458"/>
      <c r="I150" s="2458"/>
      <c r="J150" s="2458"/>
      <c r="K150" s="2458"/>
      <c r="L150" s="2458"/>
      <c r="M150" s="2458"/>
      <c r="N150" s="2458"/>
      <c r="O150" s="2458"/>
      <c r="P150" s="2458"/>
      <c r="Q150" s="2458"/>
      <c r="S150" s="29"/>
    </row>
    <row r="151" spans="1:19" ht="17.5">
      <c r="A151" s="2495"/>
      <c r="B151" s="2473" t="s">
        <v>144</v>
      </c>
      <c r="C151" s="2474"/>
      <c r="D151" s="2473" t="s">
        <v>145</v>
      </c>
      <c r="E151" s="2474"/>
      <c r="F151" s="2473" t="s">
        <v>146</v>
      </c>
      <c r="G151" s="2474"/>
      <c r="H151" s="2473" t="s">
        <v>147</v>
      </c>
      <c r="I151" s="2474"/>
      <c r="J151" s="2473" t="s">
        <v>148</v>
      </c>
      <c r="K151" s="2474"/>
      <c r="L151" s="2473" t="s">
        <v>149</v>
      </c>
      <c r="M151" s="2474"/>
      <c r="N151" s="2473" t="s">
        <v>150</v>
      </c>
      <c r="O151" s="2474"/>
      <c r="P151" s="2473" t="s">
        <v>151</v>
      </c>
      <c r="Q151" s="2488"/>
      <c r="S151" s="29"/>
    </row>
    <row r="152" spans="1:19" ht="17.5">
      <c r="A152" s="2481"/>
      <c r="B152" s="46" t="s">
        <v>99</v>
      </c>
      <c r="C152" s="271" t="s">
        <v>152</v>
      </c>
      <c r="D152" s="46" t="s">
        <v>99</v>
      </c>
      <c r="E152" s="271" t="s">
        <v>152</v>
      </c>
      <c r="F152" s="46" t="s">
        <v>99</v>
      </c>
      <c r="G152" s="271" t="s">
        <v>152</v>
      </c>
      <c r="H152" s="46" t="s">
        <v>99</v>
      </c>
      <c r="I152" s="271" t="s">
        <v>152</v>
      </c>
      <c r="J152" s="46" t="s">
        <v>99</v>
      </c>
      <c r="K152" s="271" t="s">
        <v>152</v>
      </c>
      <c r="L152" s="46" t="s">
        <v>99</v>
      </c>
      <c r="M152" s="271" t="s">
        <v>152</v>
      </c>
      <c r="N152" s="46" t="s">
        <v>99</v>
      </c>
      <c r="O152" s="271" t="s">
        <v>152</v>
      </c>
      <c r="P152" s="46" t="s">
        <v>99</v>
      </c>
      <c r="Q152" s="272" t="s">
        <v>152</v>
      </c>
      <c r="S152" s="29"/>
    </row>
    <row r="153" spans="1:19">
      <c r="A153" s="159" t="s">
        <v>89</v>
      </c>
      <c r="B153" s="308" t="s">
        <v>114</v>
      </c>
      <c r="C153" s="293"/>
      <c r="D153" s="308">
        <v>96</v>
      </c>
      <c r="E153" s="273">
        <f>D153/D163</f>
        <v>0.10714285714285714</v>
      </c>
      <c r="F153" s="307">
        <v>865</v>
      </c>
      <c r="G153" s="273">
        <f>F153/F163</f>
        <v>0.22316821465428277</v>
      </c>
      <c r="H153" s="292">
        <v>1367</v>
      </c>
      <c r="I153" s="273">
        <f>H153/H163</f>
        <v>0.26303636713488548</v>
      </c>
      <c r="J153" s="292">
        <v>1287</v>
      </c>
      <c r="K153" s="273">
        <f>J153/J163</f>
        <v>0.25299783762531947</v>
      </c>
      <c r="L153" s="307">
        <v>665</v>
      </c>
      <c r="M153" s="273">
        <f>L153/L163</f>
        <v>0.24484536082474226</v>
      </c>
      <c r="N153" s="307">
        <v>156</v>
      </c>
      <c r="O153" s="273">
        <f>N153/N163</f>
        <v>0.213406292749658</v>
      </c>
      <c r="P153" s="307">
        <v>20</v>
      </c>
      <c r="Q153" s="284">
        <f>P153/P163</f>
        <v>0.29850746268656714</v>
      </c>
    </row>
    <row r="154" spans="1:19">
      <c r="A154" s="165" t="s">
        <v>85</v>
      </c>
      <c r="B154" s="310" t="s">
        <v>114</v>
      </c>
      <c r="C154" s="296"/>
      <c r="D154" s="310">
        <v>431</v>
      </c>
      <c r="E154" s="276">
        <f>D154/D163</f>
        <v>0.4810267857142857</v>
      </c>
      <c r="F154" s="295">
        <v>1337</v>
      </c>
      <c r="G154" s="276">
        <f>F154/F163</f>
        <v>0.34494324045407637</v>
      </c>
      <c r="H154" s="295">
        <v>1360</v>
      </c>
      <c r="I154" s="276">
        <f>H154/H163</f>
        <v>0.2616894362131999</v>
      </c>
      <c r="J154" s="295">
        <v>1057</v>
      </c>
      <c r="K154" s="276">
        <f>J154/J163</f>
        <v>0.20778454885000983</v>
      </c>
      <c r="L154" s="309">
        <v>453</v>
      </c>
      <c r="M154" s="276">
        <f>L154/L163</f>
        <v>0.16678939617083946</v>
      </c>
      <c r="N154" s="309">
        <v>108</v>
      </c>
      <c r="O154" s="276">
        <f>N154/N163</f>
        <v>0.14774281805745554</v>
      </c>
      <c r="P154" s="309" t="s">
        <v>114</v>
      </c>
      <c r="Q154" s="300"/>
    </row>
    <row r="155" spans="1:19">
      <c r="A155" s="159" t="s">
        <v>90</v>
      </c>
      <c r="B155" s="308">
        <v>0</v>
      </c>
      <c r="C155" s="298"/>
      <c r="D155" s="308">
        <v>16</v>
      </c>
      <c r="E155" s="273">
        <f>D155/D163</f>
        <v>1.7857142857142856E-2</v>
      </c>
      <c r="F155" s="307">
        <v>92</v>
      </c>
      <c r="G155" s="273">
        <f>F155/F163</f>
        <v>2.3735810113519093E-2</v>
      </c>
      <c r="H155" s="307">
        <v>228</v>
      </c>
      <c r="I155" s="273">
        <f>H155/H163</f>
        <v>4.3871464306330578E-2</v>
      </c>
      <c r="J155" s="307">
        <v>286</v>
      </c>
      <c r="K155" s="273">
        <f>J155/J163</f>
        <v>5.622174169451543E-2</v>
      </c>
      <c r="L155" s="307">
        <v>188</v>
      </c>
      <c r="M155" s="273">
        <f>L155/L163</f>
        <v>6.9219440353460976E-2</v>
      </c>
      <c r="N155" s="307">
        <v>40</v>
      </c>
      <c r="O155" s="273">
        <f>N155/N163</f>
        <v>5.4719562243502051E-2</v>
      </c>
      <c r="P155" s="307" t="s">
        <v>114</v>
      </c>
      <c r="Q155" s="299"/>
    </row>
    <row r="156" spans="1:19">
      <c r="A156" s="165" t="s">
        <v>91</v>
      </c>
      <c r="B156" s="310">
        <v>0</v>
      </c>
      <c r="C156" s="296"/>
      <c r="D156" s="310">
        <v>120</v>
      </c>
      <c r="E156" s="276">
        <f>D156/D163</f>
        <v>0.13392857142857142</v>
      </c>
      <c r="F156" s="309">
        <v>592</v>
      </c>
      <c r="G156" s="276">
        <f>F156/F163</f>
        <v>0.15273477812177502</v>
      </c>
      <c r="H156" s="309">
        <v>842</v>
      </c>
      <c r="I156" s="276">
        <f>H156/H163</f>
        <v>0.16201654800846643</v>
      </c>
      <c r="J156" s="309">
        <v>933</v>
      </c>
      <c r="K156" s="276">
        <f>J156/J163</f>
        <v>0.18340868881462552</v>
      </c>
      <c r="L156" s="309">
        <v>512</v>
      </c>
      <c r="M156" s="276">
        <f>L156/L163</f>
        <v>0.18851251840942562</v>
      </c>
      <c r="N156" s="309">
        <v>148</v>
      </c>
      <c r="O156" s="276">
        <f>N156/N163</f>
        <v>0.20246238030095759</v>
      </c>
      <c r="P156" s="309">
        <v>11</v>
      </c>
      <c r="Q156" s="286">
        <f>P156/P163</f>
        <v>0.16417910447761194</v>
      </c>
    </row>
    <row r="157" spans="1:19">
      <c r="A157" s="159" t="s">
        <v>92</v>
      </c>
      <c r="B157" s="308">
        <v>0</v>
      </c>
      <c r="C157" s="298"/>
      <c r="D157" s="308">
        <v>26</v>
      </c>
      <c r="E157" s="273">
        <f>D157/D163</f>
        <v>2.9017857142857144E-2</v>
      </c>
      <c r="F157" s="307">
        <v>100</v>
      </c>
      <c r="G157" s="273">
        <f>F157/F163</f>
        <v>2.5799793601651185E-2</v>
      </c>
      <c r="H157" s="307">
        <v>307</v>
      </c>
      <c r="I157" s="273">
        <f>H157/H163</f>
        <v>5.9072541851067924E-2</v>
      </c>
      <c r="J157" s="307">
        <v>575</v>
      </c>
      <c r="K157" s="273">
        <f>J157/J163</f>
        <v>0.11303322193827403</v>
      </c>
      <c r="L157" s="307">
        <v>451</v>
      </c>
      <c r="M157" s="273">
        <f>L157/L163</f>
        <v>0.16605301914580264</v>
      </c>
      <c r="N157" s="307">
        <v>161</v>
      </c>
      <c r="O157" s="273">
        <f>N157/N163</f>
        <v>0.22024623803009577</v>
      </c>
      <c r="P157" s="307">
        <v>15</v>
      </c>
      <c r="Q157" s="284">
        <f>P157/P163</f>
        <v>0.22388059701492538</v>
      </c>
    </row>
    <row r="158" spans="1:19">
      <c r="A158" s="165" t="s">
        <v>93</v>
      </c>
      <c r="B158" s="310">
        <v>0</v>
      </c>
      <c r="C158" s="296"/>
      <c r="D158" s="310">
        <v>33</v>
      </c>
      <c r="E158" s="276">
        <f>D158/D163</f>
        <v>3.6830357142857144E-2</v>
      </c>
      <c r="F158" s="309">
        <v>165</v>
      </c>
      <c r="G158" s="276">
        <f>F158/F163</f>
        <v>4.2569659442724457E-2</v>
      </c>
      <c r="H158" s="309">
        <v>194</v>
      </c>
      <c r="I158" s="276">
        <f>H158/H163</f>
        <v>3.7329228401000579E-2</v>
      </c>
      <c r="J158" s="309">
        <v>144</v>
      </c>
      <c r="K158" s="276">
        <f>J158/J163</f>
        <v>2.8307450363672104E-2</v>
      </c>
      <c r="L158" s="309">
        <v>47</v>
      </c>
      <c r="M158" s="276">
        <f>L158/L163</f>
        <v>1.7304860088365244E-2</v>
      </c>
      <c r="N158" s="309">
        <v>20</v>
      </c>
      <c r="O158" s="276">
        <f>N158/N163</f>
        <v>2.7359781121751026E-2</v>
      </c>
      <c r="P158" s="309">
        <v>0</v>
      </c>
      <c r="Q158" s="286">
        <f>P158/P163</f>
        <v>0</v>
      </c>
    </row>
    <row r="159" spans="1:19">
      <c r="A159" s="159" t="s">
        <v>94</v>
      </c>
      <c r="B159" s="308">
        <v>0</v>
      </c>
      <c r="C159" s="298"/>
      <c r="D159" s="308">
        <v>14</v>
      </c>
      <c r="E159" s="273">
        <f>D159/D163</f>
        <v>1.5625E-2</v>
      </c>
      <c r="F159" s="307">
        <v>50</v>
      </c>
      <c r="G159" s="273">
        <f>F159/F163</f>
        <v>1.2899896800825593E-2</v>
      </c>
      <c r="H159" s="307">
        <v>66</v>
      </c>
      <c r="I159" s="273">
        <f>H159/H163</f>
        <v>1.2699634404464115E-2</v>
      </c>
      <c r="J159" s="307">
        <v>74</v>
      </c>
      <c r="K159" s="273">
        <f>J159/J163</f>
        <v>1.4546884214664832E-2</v>
      </c>
      <c r="L159" s="307">
        <v>30</v>
      </c>
      <c r="M159" s="273">
        <f>L159/L163</f>
        <v>1.1045655375552283E-2</v>
      </c>
      <c r="N159" s="307" t="s">
        <v>114</v>
      </c>
      <c r="O159" s="293"/>
      <c r="P159" s="308" t="s">
        <v>114</v>
      </c>
      <c r="Q159" s="299"/>
    </row>
    <row r="160" spans="1:19">
      <c r="A160" s="165" t="s">
        <v>95</v>
      </c>
      <c r="B160" s="310">
        <v>0</v>
      </c>
      <c r="C160" s="296"/>
      <c r="D160" s="310" t="s">
        <v>114</v>
      </c>
      <c r="E160" s="314"/>
      <c r="F160" s="310">
        <v>49</v>
      </c>
      <c r="G160" s="276">
        <f>F160/F163</f>
        <v>1.2641898864809082E-2</v>
      </c>
      <c r="H160" s="309">
        <v>132</v>
      </c>
      <c r="I160" s="276">
        <f>H160/H163</f>
        <v>2.5399268808928229E-2</v>
      </c>
      <c r="J160" s="309">
        <v>259</v>
      </c>
      <c r="K160" s="276">
        <f>J160/J163</f>
        <v>5.091409475132691E-2</v>
      </c>
      <c r="L160" s="309">
        <v>151</v>
      </c>
      <c r="M160" s="276">
        <f>L160/L163</f>
        <v>5.559646539027982E-2</v>
      </c>
      <c r="N160" s="309">
        <v>47</v>
      </c>
      <c r="O160" s="276">
        <f>N160/N163</f>
        <v>6.429548563611491E-2</v>
      </c>
      <c r="P160" s="310" t="s">
        <v>114</v>
      </c>
      <c r="Q160" s="300"/>
    </row>
    <row r="161" spans="1:17">
      <c r="A161" s="159" t="s">
        <v>96</v>
      </c>
      <c r="B161" s="308">
        <v>0</v>
      </c>
      <c r="C161" s="298"/>
      <c r="D161" s="308">
        <v>131</v>
      </c>
      <c r="E161" s="273">
        <f>D161/D163</f>
        <v>0.14620535714285715</v>
      </c>
      <c r="F161" s="307">
        <v>533</v>
      </c>
      <c r="G161" s="273">
        <f>F161/F163</f>
        <v>0.13751289989680082</v>
      </c>
      <c r="H161" s="307">
        <v>550</v>
      </c>
      <c r="I161" s="273">
        <f>H161/H163</f>
        <v>0.10583028670386761</v>
      </c>
      <c r="J161" s="307">
        <v>379</v>
      </c>
      <c r="K161" s="273">
        <f>J161/J163</f>
        <v>7.4503636721053659E-2</v>
      </c>
      <c r="L161" s="307">
        <v>168</v>
      </c>
      <c r="M161" s="273">
        <f>L161/L163</f>
        <v>6.1855670103092786E-2</v>
      </c>
      <c r="N161" s="307">
        <v>37</v>
      </c>
      <c r="O161" s="273">
        <f>N161/N163</f>
        <v>5.0615595075239397E-2</v>
      </c>
      <c r="P161" s="308">
        <v>0</v>
      </c>
      <c r="Q161" s="284">
        <f>P161/P163</f>
        <v>0</v>
      </c>
    </row>
    <row r="162" spans="1:17" ht="14.5" thickBot="1">
      <c r="A162" s="165" t="s">
        <v>97</v>
      </c>
      <c r="B162" s="312">
        <v>0</v>
      </c>
      <c r="C162" s="207"/>
      <c r="D162" s="312">
        <v>19</v>
      </c>
      <c r="E162" s="278">
        <f>D162/D163</f>
        <v>2.1205357142857144E-2</v>
      </c>
      <c r="F162" s="313">
        <v>83</v>
      </c>
      <c r="G162" s="278">
        <f>F162/F163</f>
        <v>2.1413828689370484E-2</v>
      </c>
      <c r="H162" s="313">
        <v>137</v>
      </c>
      <c r="I162" s="278">
        <f>H162/H163</f>
        <v>2.6361362324417933E-2</v>
      </c>
      <c r="J162" s="313">
        <v>79</v>
      </c>
      <c r="K162" s="278">
        <f>J162/J163</f>
        <v>1.552978179673678E-2</v>
      </c>
      <c r="L162" s="313">
        <v>47</v>
      </c>
      <c r="M162" s="278">
        <f>L162/L163</f>
        <v>1.7304860088365244E-2</v>
      </c>
      <c r="N162" s="313" t="s">
        <v>114</v>
      </c>
      <c r="O162" s="207"/>
      <c r="P162" s="312">
        <v>0</v>
      </c>
      <c r="Q162" s="290">
        <f>P162/P163</f>
        <v>0</v>
      </c>
    </row>
    <row r="163" spans="1:17">
      <c r="A163" s="315"/>
      <c r="B163" s="304" t="s">
        <v>114</v>
      </c>
      <c r="C163" s="298"/>
      <c r="D163" s="305">
        <v>896</v>
      </c>
      <c r="E163" s="282">
        <f>D163/D163</f>
        <v>1</v>
      </c>
      <c r="F163" s="306">
        <v>3876</v>
      </c>
      <c r="G163" s="282">
        <f>F163/F163</f>
        <v>1</v>
      </c>
      <c r="H163" s="306">
        <v>5197</v>
      </c>
      <c r="I163" s="282">
        <f>H163/H163</f>
        <v>1</v>
      </c>
      <c r="J163" s="306">
        <v>5087</v>
      </c>
      <c r="K163" s="282">
        <f>J163/J163</f>
        <v>1</v>
      </c>
      <c r="L163" s="306">
        <v>2716</v>
      </c>
      <c r="M163" s="282">
        <f>L163/L163</f>
        <v>1</v>
      </c>
      <c r="N163" s="304">
        <v>731</v>
      </c>
      <c r="O163" s="282">
        <f>N163/N163</f>
        <v>1</v>
      </c>
      <c r="P163" s="304">
        <v>67</v>
      </c>
      <c r="Q163" s="291">
        <f>P163/P163</f>
        <v>1</v>
      </c>
    </row>
    <row r="164" spans="1:17">
      <c r="A164" s="2502" t="s">
        <v>153</v>
      </c>
      <c r="B164" s="2502"/>
      <c r="C164" s="2503"/>
      <c r="D164" s="2503"/>
      <c r="E164" s="2503"/>
      <c r="F164" s="2503"/>
      <c r="G164" s="2503"/>
      <c r="H164" s="2503"/>
      <c r="I164" s="2503"/>
      <c r="J164" s="2503"/>
      <c r="K164" s="2503"/>
      <c r="L164" s="2503"/>
      <c r="M164" s="2503"/>
      <c r="N164" s="2503"/>
      <c r="O164" s="2503"/>
      <c r="P164" s="2503"/>
      <c r="Q164" s="2502"/>
    </row>
    <row r="166" spans="1:17">
      <c r="A166" s="2504" t="s">
        <v>154</v>
      </c>
      <c r="B166" s="2504"/>
      <c r="C166" s="2504"/>
      <c r="D166" s="2504"/>
      <c r="E166" s="2504"/>
      <c r="F166" s="2504"/>
      <c r="G166" s="2504"/>
      <c r="H166" s="2504"/>
      <c r="I166" s="2504"/>
      <c r="J166" s="2504"/>
      <c r="K166" s="2504"/>
      <c r="L166" s="2504"/>
      <c r="M166" s="2504"/>
      <c r="N166" s="2504"/>
      <c r="O166" s="2504"/>
      <c r="P166" s="2504"/>
      <c r="Q166" s="2504"/>
    </row>
  </sheetData>
  <mergeCells count="104">
    <mergeCell ref="A1:Q1"/>
    <mergeCell ref="A3:A5"/>
    <mergeCell ref="B3:Q3"/>
    <mergeCell ref="B4:C4"/>
    <mergeCell ref="D4:E4"/>
    <mergeCell ref="F4:G4"/>
    <mergeCell ref="H4:I4"/>
    <mergeCell ref="J4:K4"/>
    <mergeCell ref="L4:M4"/>
    <mergeCell ref="N4:O4"/>
    <mergeCell ref="A40:Q40"/>
    <mergeCell ref="P4:Q4"/>
    <mergeCell ref="A17:Q17"/>
    <mergeCell ref="A19:Q19"/>
    <mergeCell ref="A22:Q22"/>
    <mergeCell ref="A24:A26"/>
    <mergeCell ref="B24:Q24"/>
    <mergeCell ref="B25:C25"/>
    <mergeCell ref="D25:E25"/>
    <mergeCell ref="F25:G25"/>
    <mergeCell ref="H25:I25"/>
    <mergeCell ref="J25:K25"/>
    <mergeCell ref="L25:M25"/>
    <mergeCell ref="N25:O25"/>
    <mergeCell ref="P25:Q25"/>
    <mergeCell ref="A38:Q38"/>
    <mergeCell ref="A43:Q43"/>
    <mergeCell ref="A45:A47"/>
    <mergeCell ref="B45:Q45"/>
    <mergeCell ref="B46:C46"/>
    <mergeCell ref="D46:E46"/>
    <mergeCell ref="F46:G46"/>
    <mergeCell ref="H46:I46"/>
    <mergeCell ref="J46:K46"/>
    <mergeCell ref="L46:M46"/>
    <mergeCell ref="N46:O46"/>
    <mergeCell ref="A82:Q82"/>
    <mergeCell ref="P46:Q46"/>
    <mergeCell ref="A59:Q59"/>
    <mergeCell ref="A61:Q61"/>
    <mergeCell ref="A64:Q64"/>
    <mergeCell ref="A66:A68"/>
    <mergeCell ref="B66:Q66"/>
    <mergeCell ref="B67:C67"/>
    <mergeCell ref="D67:E67"/>
    <mergeCell ref="F67:G67"/>
    <mergeCell ref="H67:I67"/>
    <mergeCell ref="J67:K67"/>
    <mergeCell ref="L67:M67"/>
    <mergeCell ref="N67:O67"/>
    <mergeCell ref="P67:Q67"/>
    <mergeCell ref="A80:Q80"/>
    <mergeCell ref="A85:Q85"/>
    <mergeCell ref="A87:A89"/>
    <mergeCell ref="B87:Q87"/>
    <mergeCell ref="B88:C88"/>
    <mergeCell ref="D88:E88"/>
    <mergeCell ref="F88:G88"/>
    <mergeCell ref="H88:I88"/>
    <mergeCell ref="J88:K88"/>
    <mergeCell ref="L88:M88"/>
    <mergeCell ref="N88:O88"/>
    <mergeCell ref="A124:Q124"/>
    <mergeCell ref="P88:Q88"/>
    <mergeCell ref="A101:Q101"/>
    <mergeCell ref="A103:Q103"/>
    <mergeCell ref="A106:Q106"/>
    <mergeCell ref="A108:A110"/>
    <mergeCell ref="B108:Q108"/>
    <mergeCell ref="B109:C109"/>
    <mergeCell ref="D109:E109"/>
    <mergeCell ref="F109:G109"/>
    <mergeCell ref="H109:I109"/>
    <mergeCell ref="J109:K109"/>
    <mergeCell ref="L109:M109"/>
    <mergeCell ref="N109:O109"/>
    <mergeCell ref="P109:Q109"/>
    <mergeCell ref="A122:Q122"/>
    <mergeCell ref="P130:Q130"/>
    <mergeCell ref="A143:Q143"/>
    <mergeCell ref="A145:Q145"/>
    <mergeCell ref="A127:Q127"/>
    <mergeCell ref="A129:A131"/>
    <mergeCell ref="B129:Q129"/>
    <mergeCell ref="B130:C130"/>
    <mergeCell ref="D130:E130"/>
    <mergeCell ref="F130:G130"/>
    <mergeCell ref="H130:I130"/>
    <mergeCell ref="J130:K130"/>
    <mergeCell ref="L130:M130"/>
    <mergeCell ref="N130:O130"/>
    <mergeCell ref="A164:Q164"/>
    <mergeCell ref="A166:Q166"/>
    <mergeCell ref="A148:Q148"/>
    <mergeCell ref="A150:A152"/>
    <mergeCell ref="B150:Q150"/>
    <mergeCell ref="B151:C151"/>
    <mergeCell ref="D151:E151"/>
    <mergeCell ref="F151:G151"/>
    <mergeCell ref="H151:I151"/>
    <mergeCell ref="J151:K151"/>
    <mergeCell ref="L151:M151"/>
    <mergeCell ref="N151:O151"/>
    <mergeCell ref="P151:Q15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9BED-0EC5-4499-B06F-8885CD1F2708}">
  <dimension ref="A1:R40"/>
  <sheetViews>
    <sheetView workbookViewId="0">
      <selection sqref="A1:Q1"/>
    </sheetView>
  </sheetViews>
  <sheetFormatPr defaultColWidth="9.75" defaultRowHeight="14"/>
  <cols>
    <col min="1" max="1" width="11.08203125" style="63" customWidth="1"/>
    <col min="2" max="2" width="10.08203125" style="63" customWidth="1"/>
    <col min="3" max="15" width="10.08203125" style="45" customWidth="1"/>
    <col min="16" max="16" width="9.75" style="45"/>
    <col min="17" max="17" width="9.75" style="54"/>
    <col min="18" max="16384" width="9.75" style="45"/>
  </cols>
  <sheetData>
    <row r="1" spans="1:18" ht="25" customHeight="1">
      <c r="A1" s="2453" t="s">
        <v>1544</v>
      </c>
      <c r="B1" s="2453"/>
      <c r="C1" s="2453"/>
      <c r="D1" s="2453"/>
      <c r="E1" s="2453"/>
      <c r="F1" s="2453"/>
      <c r="G1" s="2453"/>
      <c r="H1" s="2453"/>
      <c r="I1" s="2453"/>
      <c r="J1" s="2453"/>
      <c r="K1" s="2453"/>
      <c r="L1" s="2453"/>
      <c r="M1" s="2453"/>
      <c r="N1" s="2453"/>
      <c r="O1" s="2453"/>
      <c r="P1" s="2453"/>
      <c r="Q1" s="2453"/>
    </row>
    <row r="2" spans="1:18" ht="14.5" thickBot="1"/>
    <row r="3" spans="1:18" ht="21" thickTop="1" thickBot="1">
      <c r="A3" s="2730" t="s">
        <v>670</v>
      </c>
      <c r="B3" s="2731"/>
      <c r="C3" s="2731"/>
      <c r="D3" s="2731"/>
      <c r="E3" s="2731"/>
      <c r="F3" s="2731"/>
      <c r="G3" s="2731"/>
      <c r="H3" s="2731"/>
      <c r="I3" s="2731"/>
      <c r="J3" s="2731"/>
      <c r="K3" s="2731"/>
      <c r="L3" s="2731"/>
      <c r="M3" s="2731"/>
      <c r="N3" s="2731"/>
      <c r="O3" s="2731"/>
      <c r="P3" s="2731"/>
      <c r="Q3" s="2732"/>
      <c r="R3" s="40"/>
    </row>
    <row r="4" spans="1:18" ht="14.5" thickTop="1"/>
    <row r="5" spans="1:18" ht="17.5">
      <c r="A5" s="2811" t="s">
        <v>338</v>
      </c>
      <c r="B5" s="2465" t="s">
        <v>939</v>
      </c>
      <c r="C5" s="2466"/>
      <c r="D5" s="2466"/>
      <c r="E5" s="2466"/>
      <c r="F5" s="2466"/>
      <c r="G5" s="2466"/>
      <c r="H5" s="2466"/>
      <c r="I5" s="2466"/>
      <c r="J5" s="2466"/>
      <c r="K5" s="2466"/>
      <c r="L5" s="2466"/>
      <c r="M5" s="2466"/>
      <c r="N5" s="2466"/>
      <c r="O5" s="2814"/>
      <c r="P5" s="2561" t="s">
        <v>115</v>
      </c>
      <c r="Q5" s="2815"/>
      <c r="R5" s="29"/>
    </row>
    <row r="6" spans="1:18" ht="17.5">
      <c r="A6" s="2812"/>
      <c r="B6" s="2817" t="s">
        <v>940</v>
      </c>
      <c r="C6" s="2818"/>
      <c r="D6" s="2819" t="s">
        <v>468</v>
      </c>
      <c r="E6" s="2818"/>
      <c r="F6" s="2819" t="s">
        <v>469</v>
      </c>
      <c r="G6" s="2818"/>
      <c r="H6" s="2819" t="s">
        <v>470</v>
      </c>
      <c r="I6" s="2818"/>
      <c r="J6" s="2819" t="s">
        <v>471</v>
      </c>
      <c r="K6" s="2818"/>
      <c r="L6" s="2819" t="s">
        <v>472</v>
      </c>
      <c r="M6" s="2818"/>
      <c r="N6" s="2696" t="s">
        <v>941</v>
      </c>
      <c r="O6" s="2820"/>
      <c r="P6" s="2630"/>
      <c r="Q6" s="2816"/>
      <c r="R6" s="29"/>
    </row>
    <row r="7" spans="1:18" ht="17.5">
      <c r="A7" s="2813"/>
      <c r="B7" s="1031" t="s">
        <v>112</v>
      </c>
      <c r="C7" s="1032" t="s">
        <v>86</v>
      </c>
      <c r="D7" s="1031" t="s">
        <v>112</v>
      </c>
      <c r="E7" s="1032" t="s">
        <v>86</v>
      </c>
      <c r="F7" s="1031" t="s">
        <v>112</v>
      </c>
      <c r="G7" s="1032" t="s">
        <v>86</v>
      </c>
      <c r="H7" s="1031" t="s">
        <v>112</v>
      </c>
      <c r="I7" s="1032" t="s">
        <v>86</v>
      </c>
      <c r="J7" s="1031" t="s">
        <v>112</v>
      </c>
      <c r="K7" s="1032" t="s">
        <v>86</v>
      </c>
      <c r="L7" s="1031" t="s">
        <v>112</v>
      </c>
      <c r="M7" s="1032" t="s">
        <v>86</v>
      </c>
      <c r="N7" s="1031" t="s">
        <v>112</v>
      </c>
      <c r="O7" s="1032" t="s">
        <v>86</v>
      </c>
      <c r="P7" s="1031" t="s">
        <v>112</v>
      </c>
      <c r="Q7" s="1186" t="s">
        <v>86</v>
      </c>
      <c r="R7" s="29"/>
    </row>
    <row r="8" spans="1:18">
      <c r="A8" s="950">
        <v>2011</v>
      </c>
      <c r="B8" s="898" t="s">
        <v>114</v>
      </c>
      <c r="C8" s="1187" t="s">
        <v>114</v>
      </c>
      <c r="D8" s="898" t="s">
        <v>114</v>
      </c>
      <c r="E8" s="1187" t="s">
        <v>114</v>
      </c>
      <c r="F8" s="492">
        <v>6500</v>
      </c>
      <c r="G8" s="933">
        <v>0.20499999999999999</v>
      </c>
      <c r="H8" s="492">
        <v>6700</v>
      </c>
      <c r="I8" s="933">
        <v>0.312</v>
      </c>
      <c r="J8" s="492">
        <v>6700</v>
      </c>
      <c r="K8" s="933">
        <v>0.34100000000000003</v>
      </c>
      <c r="L8" s="492">
        <v>5400</v>
      </c>
      <c r="M8" s="933">
        <v>0.41199999999999998</v>
      </c>
      <c r="N8" s="492">
        <v>3400</v>
      </c>
      <c r="O8" s="933">
        <v>0.46200000000000002</v>
      </c>
      <c r="P8" s="366">
        <v>31700</v>
      </c>
      <c r="Q8" s="1035">
        <v>0.189</v>
      </c>
      <c r="R8" s="78"/>
    </row>
    <row r="9" spans="1:18">
      <c r="A9" s="948">
        <v>2012</v>
      </c>
      <c r="B9" s="901" t="s">
        <v>114</v>
      </c>
      <c r="C9" s="1188" t="s">
        <v>114</v>
      </c>
      <c r="D9" s="901" t="s">
        <v>114</v>
      </c>
      <c r="E9" s="1188" t="s">
        <v>114</v>
      </c>
      <c r="F9" s="494">
        <v>7000</v>
      </c>
      <c r="G9" s="931">
        <v>0.16900000000000001</v>
      </c>
      <c r="H9" s="494">
        <v>7500</v>
      </c>
      <c r="I9" s="931">
        <v>0.23100000000000001</v>
      </c>
      <c r="J9" s="494">
        <v>8300</v>
      </c>
      <c r="K9" s="931">
        <v>0.374</v>
      </c>
      <c r="L9" s="494">
        <v>5800</v>
      </c>
      <c r="M9" s="931">
        <v>0.42899999999999999</v>
      </c>
      <c r="N9" s="494">
        <v>3000</v>
      </c>
      <c r="O9" s="931">
        <v>0.32600000000000001</v>
      </c>
      <c r="P9" s="374">
        <v>35800</v>
      </c>
      <c r="Q9" s="1037">
        <v>0.182</v>
      </c>
      <c r="R9" s="78"/>
    </row>
    <row r="10" spans="1:18">
      <c r="A10" s="950">
        <v>2013</v>
      </c>
      <c r="B10" s="898" t="s">
        <v>114</v>
      </c>
      <c r="C10" s="1187" t="s">
        <v>114</v>
      </c>
      <c r="D10" s="492">
        <v>6500</v>
      </c>
      <c r="E10" s="933">
        <v>0.129</v>
      </c>
      <c r="F10" s="492">
        <v>3600</v>
      </c>
      <c r="G10" s="933">
        <v>0.111</v>
      </c>
      <c r="H10" s="492">
        <v>7100</v>
      </c>
      <c r="I10" s="933">
        <v>0.25800000000000001</v>
      </c>
      <c r="J10" s="492">
        <v>8300</v>
      </c>
      <c r="K10" s="933">
        <v>0.36</v>
      </c>
      <c r="L10" s="492">
        <v>5500</v>
      </c>
      <c r="M10" s="933">
        <v>0.38400000000000001</v>
      </c>
      <c r="N10" s="492">
        <v>2700</v>
      </c>
      <c r="O10" s="933">
        <v>0.40100000000000002</v>
      </c>
      <c r="P10" s="366">
        <v>35600</v>
      </c>
      <c r="Q10" s="1035">
        <v>0.182</v>
      </c>
      <c r="R10" s="78"/>
    </row>
    <row r="11" spans="1:18">
      <c r="A11" s="948">
        <v>2014</v>
      </c>
      <c r="B11" s="901" t="s">
        <v>114</v>
      </c>
      <c r="C11" s="1188" t="s">
        <v>114</v>
      </c>
      <c r="D11" s="494">
        <v>4400</v>
      </c>
      <c r="E11" s="931">
        <v>8.8999999999999996E-2</v>
      </c>
      <c r="F11" s="494">
        <v>4500</v>
      </c>
      <c r="G11" s="931">
        <v>0.14599999999999999</v>
      </c>
      <c r="H11" s="494">
        <v>8900</v>
      </c>
      <c r="I11" s="931">
        <v>0.29799999999999999</v>
      </c>
      <c r="J11" s="494">
        <v>8900</v>
      </c>
      <c r="K11" s="931">
        <v>0.33500000000000002</v>
      </c>
      <c r="L11" s="494">
        <v>7200</v>
      </c>
      <c r="M11" s="931">
        <v>0.49399999999999999</v>
      </c>
      <c r="N11" s="494">
        <v>2300</v>
      </c>
      <c r="O11" s="931">
        <v>0.34200000000000003</v>
      </c>
      <c r="P11" s="374">
        <v>38600</v>
      </c>
      <c r="Q11" s="1037">
        <v>0.19600000000000001</v>
      </c>
      <c r="R11" s="78"/>
    </row>
    <row r="12" spans="1:18">
      <c r="A12" s="950">
        <v>2015</v>
      </c>
      <c r="B12" s="898" t="s">
        <v>114</v>
      </c>
      <c r="C12" s="1187" t="s">
        <v>114</v>
      </c>
      <c r="D12" s="898" t="s">
        <v>114</v>
      </c>
      <c r="E12" s="1187" t="s">
        <v>114</v>
      </c>
      <c r="F12" s="492">
        <v>6300</v>
      </c>
      <c r="G12" s="933">
        <v>0.16200000000000001</v>
      </c>
      <c r="H12" s="492">
        <v>6800</v>
      </c>
      <c r="I12" s="933">
        <v>0.23499999999999999</v>
      </c>
      <c r="J12" s="492">
        <v>7900</v>
      </c>
      <c r="K12" s="933">
        <v>0.35099999999999998</v>
      </c>
      <c r="L12" s="492">
        <v>5300</v>
      </c>
      <c r="M12" s="933">
        <v>0.317</v>
      </c>
      <c r="N12" s="492">
        <v>4600</v>
      </c>
      <c r="O12" s="933">
        <v>0.41299999999999998</v>
      </c>
      <c r="P12" s="366">
        <v>35600</v>
      </c>
      <c r="Q12" s="1035">
        <v>0.16900000000000001</v>
      </c>
      <c r="R12" s="78"/>
    </row>
    <row r="13" spans="1:18">
      <c r="A13" s="948">
        <v>2016</v>
      </c>
      <c r="B13" s="901" t="s">
        <v>114</v>
      </c>
      <c r="C13" s="1188" t="s">
        <v>114</v>
      </c>
      <c r="D13" s="494">
        <v>2400</v>
      </c>
      <c r="E13" s="931">
        <v>4.7E-2</v>
      </c>
      <c r="F13" s="494">
        <v>6400</v>
      </c>
      <c r="G13" s="931">
        <v>0.19400000000000001</v>
      </c>
      <c r="H13" s="494">
        <v>8600</v>
      </c>
      <c r="I13" s="931">
        <v>0.27</v>
      </c>
      <c r="J13" s="494">
        <v>9400</v>
      </c>
      <c r="K13" s="931">
        <v>0.34300000000000003</v>
      </c>
      <c r="L13" s="494">
        <v>6300</v>
      </c>
      <c r="M13" s="931">
        <v>0.38</v>
      </c>
      <c r="N13" s="494">
        <v>4800</v>
      </c>
      <c r="O13" s="931">
        <v>0.53800000000000003</v>
      </c>
      <c r="P13" s="374">
        <v>38700</v>
      </c>
      <c r="Q13" s="1037">
        <v>0.192</v>
      </c>
      <c r="R13" s="78"/>
    </row>
    <row r="14" spans="1:18">
      <c r="A14" s="950">
        <v>2017</v>
      </c>
      <c r="B14" s="898" t="s">
        <v>114</v>
      </c>
      <c r="C14" s="1187" t="s">
        <v>114</v>
      </c>
      <c r="D14" s="492">
        <v>2400</v>
      </c>
      <c r="E14" s="933">
        <v>4.8000000000000001E-2</v>
      </c>
      <c r="F14" s="492">
        <v>6200</v>
      </c>
      <c r="G14" s="933">
        <v>0.17</v>
      </c>
      <c r="H14" s="492">
        <v>6400</v>
      </c>
      <c r="I14" s="933">
        <v>0.249</v>
      </c>
      <c r="J14" s="492">
        <v>10600</v>
      </c>
      <c r="K14" s="933">
        <v>0.39600000000000002</v>
      </c>
      <c r="L14" s="492">
        <v>8000</v>
      </c>
      <c r="M14" s="933">
        <v>0.45200000000000001</v>
      </c>
      <c r="N14" s="492">
        <v>4600</v>
      </c>
      <c r="O14" s="933">
        <v>0.49199999999999999</v>
      </c>
      <c r="P14" s="366">
        <v>39600</v>
      </c>
      <c r="Q14" s="1035">
        <v>0.19700000000000001</v>
      </c>
      <c r="R14" s="78"/>
    </row>
    <row r="15" spans="1:18">
      <c r="A15" s="948">
        <v>2018</v>
      </c>
      <c r="B15" s="901" t="s">
        <v>114</v>
      </c>
      <c r="C15" s="1188" t="s">
        <v>114</v>
      </c>
      <c r="D15" s="494">
        <v>4000</v>
      </c>
      <c r="E15" s="931">
        <v>9.7000000000000003E-2</v>
      </c>
      <c r="F15" s="494">
        <v>6100</v>
      </c>
      <c r="G15" s="931">
        <v>0.161</v>
      </c>
      <c r="H15" s="494">
        <v>8100</v>
      </c>
      <c r="I15" s="931">
        <v>0.28699999999999998</v>
      </c>
      <c r="J15" s="494">
        <v>9800</v>
      </c>
      <c r="K15" s="931">
        <v>0.39500000000000002</v>
      </c>
      <c r="L15" s="494">
        <v>8600</v>
      </c>
      <c r="M15" s="931">
        <v>0.49199999999999999</v>
      </c>
      <c r="N15" s="494">
        <v>3100</v>
      </c>
      <c r="O15" s="931">
        <v>0.28599999999999998</v>
      </c>
      <c r="P15" s="374">
        <v>43000</v>
      </c>
      <c r="Q15" s="1037">
        <v>0.22</v>
      </c>
      <c r="R15" s="78"/>
    </row>
    <row r="16" spans="1:18">
      <c r="A16" s="655">
        <v>2019</v>
      </c>
      <c r="B16" s="898" t="s">
        <v>114</v>
      </c>
      <c r="C16" s="1187" t="s">
        <v>114</v>
      </c>
      <c r="D16" s="898" t="s">
        <v>114</v>
      </c>
      <c r="E16" s="1187" t="s">
        <v>114</v>
      </c>
      <c r="F16" s="492">
        <v>3500</v>
      </c>
      <c r="G16" s="933">
        <v>0.106</v>
      </c>
      <c r="H16" s="492">
        <v>7400</v>
      </c>
      <c r="I16" s="933">
        <v>0.23799999999999999</v>
      </c>
      <c r="J16" s="492">
        <v>8800</v>
      </c>
      <c r="K16" s="933">
        <v>0.35399999999999998</v>
      </c>
      <c r="L16" s="492">
        <v>8900</v>
      </c>
      <c r="M16" s="933">
        <v>0.47299999999999998</v>
      </c>
      <c r="N16" s="492">
        <v>4500</v>
      </c>
      <c r="O16" s="933">
        <v>0.41899999999999998</v>
      </c>
      <c r="P16" s="366">
        <v>38300</v>
      </c>
      <c r="Q16" s="1035">
        <v>0.20399999999999999</v>
      </c>
      <c r="R16" s="78"/>
    </row>
    <row r="17" spans="1:18">
      <c r="A17" s="845">
        <v>2020</v>
      </c>
      <c r="B17" s="901" t="s">
        <v>114</v>
      </c>
      <c r="C17" s="1188" t="s">
        <v>114</v>
      </c>
      <c r="D17" s="494">
        <v>2400</v>
      </c>
      <c r="E17" s="931">
        <v>4.9000000000000002E-2</v>
      </c>
      <c r="F17" s="494">
        <v>7200</v>
      </c>
      <c r="G17" s="931">
        <v>0.17499999999999999</v>
      </c>
      <c r="H17" s="494">
        <v>5000</v>
      </c>
      <c r="I17" s="931">
        <v>0.182</v>
      </c>
      <c r="J17" s="494">
        <v>9800</v>
      </c>
      <c r="K17" s="931">
        <v>0.38400000000000001</v>
      </c>
      <c r="L17" s="494">
        <v>9000</v>
      </c>
      <c r="M17" s="931">
        <v>0.46100000000000002</v>
      </c>
      <c r="N17" s="494">
        <v>4800</v>
      </c>
      <c r="O17" s="931">
        <v>0.46899999999999997</v>
      </c>
      <c r="P17" s="374">
        <v>38300</v>
      </c>
      <c r="Q17" s="1037">
        <v>0.189</v>
      </c>
      <c r="R17" s="78"/>
    </row>
    <row r="18" spans="1:18">
      <c r="A18" s="92">
        <v>2021</v>
      </c>
      <c r="B18" s="898" t="s">
        <v>114</v>
      </c>
      <c r="C18" s="1187" t="s">
        <v>114</v>
      </c>
      <c r="D18" s="898" t="s">
        <v>114</v>
      </c>
      <c r="E18" s="1187" t="s">
        <v>114</v>
      </c>
      <c r="F18" s="51">
        <v>5500</v>
      </c>
      <c r="G18" s="1853">
        <v>0.126</v>
      </c>
      <c r="H18" s="1533">
        <v>9000</v>
      </c>
      <c r="I18" s="1853">
        <v>0.27</v>
      </c>
      <c r="J18" s="1533">
        <v>8500</v>
      </c>
      <c r="K18" s="1853">
        <v>0.33400000000000002</v>
      </c>
      <c r="L18" s="1533">
        <v>6300</v>
      </c>
      <c r="M18" s="1853">
        <v>0.34100000000000003</v>
      </c>
      <c r="N18" s="1533">
        <v>10600</v>
      </c>
      <c r="O18" s="1515">
        <v>0.54300000000000004</v>
      </c>
      <c r="P18" s="1533">
        <v>43800</v>
      </c>
      <c r="Q18" s="1515">
        <v>0.19700000000000001</v>
      </c>
      <c r="R18" s="78"/>
    </row>
    <row r="19" spans="1:18" ht="13">
      <c r="A19" s="2808" t="s">
        <v>942</v>
      </c>
      <c r="B19" s="2809"/>
      <c r="C19" s="2809"/>
      <c r="D19" s="2809"/>
      <c r="E19" s="2809"/>
      <c r="F19" s="2809"/>
      <c r="G19" s="2809"/>
      <c r="H19" s="2809"/>
      <c r="I19" s="2809"/>
      <c r="J19" s="2809"/>
      <c r="K19" s="2809"/>
      <c r="L19" s="2809"/>
      <c r="M19" s="2809"/>
      <c r="N19" s="2809"/>
      <c r="O19" s="2809"/>
      <c r="P19" s="2809"/>
      <c r="Q19" s="2810"/>
    </row>
    <row r="22" spans="1:18" ht="17.5">
      <c r="A22" s="2811" t="s">
        <v>338</v>
      </c>
      <c r="B22" s="2465" t="s">
        <v>943</v>
      </c>
      <c r="C22" s="2466"/>
      <c r="D22" s="2466"/>
      <c r="E22" s="2466"/>
      <c r="F22" s="2466"/>
      <c r="G22" s="2466"/>
      <c r="H22" s="2466"/>
      <c r="I22" s="2466"/>
      <c r="J22" s="2466"/>
      <c r="K22" s="2466"/>
      <c r="L22" s="2466"/>
      <c r="M22" s="2466"/>
      <c r="N22" s="2466"/>
      <c r="O22" s="2814"/>
      <c r="P22" s="2561" t="s">
        <v>115</v>
      </c>
      <c r="Q22" s="2815"/>
      <c r="R22" s="29"/>
    </row>
    <row r="23" spans="1:18" ht="17.5">
      <c r="A23" s="2812"/>
      <c r="B23" s="2817" t="s">
        <v>940</v>
      </c>
      <c r="C23" s="2818"/>
      <c r="D23" s="2819" t="s">
        <v>468</v>
      </c>
      <c r="E23" s="2818"/>
      <c r="F23" s="2819" t="s">
        <v>469</v>
      </c>
      <c r="G23" s="2818"/>
      <c r="H23" s="2819" t="s">
        <v>470</v>
      </c>
      <c r="I23" s="2818"/>
      <c r="J23" s="2819" t="s">
        <v>471</v>
      </c>
      <c r="K23" s="2818"/>
      <c r="L23" s="2819" t="s">
        <v>472</v>
      </c>
      <c r="M23" s="2818"/>
      <c r="N23" s="2696" t="s">
        <v>941</v>
      </c>
      <c r="O23" s="2820"/>
      <c r="P23" s="2630"/>
      <c r="Q23" s="2816"/>
      <c r="R23" s="29"/>
    </row>
    <row r="24" spans="1:18" ht="17.5">
      <c r="A24" s="2813"/>
      <c r="B24" s="1031" t="s">
        <v>112</v>
      </c>
      <c r="C24" s="1032" t="s">
        <v>86</v>
      </c>
      <c r="D24" s="1031" t="s">
        <v>112</v>
      </c>
      <c r="E24" s="1032" t="s">
        <v>86</v>
      </c>
      <c r="F24" s="1031" t="s">
        <v>112</v>
      </c>
      <c r="G24" s="1032" t="s">
        <v>86</v>
      </c>
      <c r="H24" s="1031" t="s">
        <v>112</v>
      </c>
      <c r="I24" s="1032" t="s">
        <v>86</v>
      </c>
      <c r="J24" s="1031" t="s">
        <v>112</v>
      </c>
      <c r="K24" s="1032" t="s">
        <v>86</v>
      </c>
      <c r="L24" s="1031" t="s">
        <v>112</v>
      </c>
      <c r="M24" s="1032" t="s">
        <v>86</v>
      </c>
      <c r="N24" s="1031" t="s">
        <v>112</v>
      </c>
      <c r="O24" s="1032" t="s">
        <v>86</v>
      </c>
      <c r="P24" s="1031" t="s">
        <v>112</v>
      </c>
      <c r="Q24" s="1186" t="s">
        <v>86</v>
      </c>
      <c r="R24" s="29"/>
    </row>
    <row r="25" spans="1:18">
      <c r="A25" s="738">
        <v>2011</v>
      </c>
      <c r="B25" s="444" t="s">
        <v>114</v>
      </c>
      <c r="C25" s="1187" t="s">
        <v>114</v>
      </c>
      <c r="D25" s="620">
        <v>9300</v>
      </c>
      <c r="E25" s="1189">
        <v>4.7E-2</v>
      </c>
      <c r="F25" s="620">
        <v>21000</v>
      </c>
      <c r="G25" s="1190">
        <v>0.11899999999999999</v>
      </c>
      <c r="H25" s="620">
        <v>35300</v>
      </c>
      <c r="I25" s="1190">
        <v>0.19600000000000001</v>
      </c>
      <c r="J25" s="620">
        <v>43200</v>
      </c>
      <c r="K25" s="1190">
        <v>0.26900000000000002</v>
      </c>
      <c r="L25" s="620">
        <v>37100</v>
      </c>
      <c r="M25" s="1190">
        <v>0.371</v>
      </c>
      <c r="N25" s="620">
        <v>43300</v>
      </c>
      <c r="O25" s="1190">
        <v>0.43</v>
      </c>
      <c r="P25" s="366">
        <v>190500</v>
      </c>
      <c r="Q25" s="1035">
        <v>0.182</v>
      </c>
      <c r="R25" s="78"/>
    </row>
    <row r="26" spans="1:18">
      <c r="A26" s="1036">
        <v>2012</v>
      </c>
      <c r="B26" s="445" t="s">
        <v>114</v>
      </c>
      <c r="C26" s="1188" t="s">
        <v>114</v>
      </c>
      <c r="D26" s="623">
        <v>14700</v>
      </c>
      <c r="E26" s="1191">
        <v>7.9000000000000001E-2</v>
      </c>
      <c r="F26" s="623">
        <v>21400</v>
      </c>
      <c r="G26" s="1192">
        <v>0.123</v>
      </c>
      <c r="H26" s="623">
        <v>37000</v>
      </c>
      <c r="I26" s="1192">
        <v>0.19700000000000001</v>
      </c>
      <c r="J26" s="623">
        <v>57000</v>
      </c>
      <c r="K26" s="1192">
        <v>0.32100000000000001</v>
      </c>
      <c r="L26" s="623">
        <v>46700</v>
      </c>
      <c r="M26" s="1192">
        <v>0.40300000000000002</v>
      </c>
      <c r="N26" s="623">
        <v>37900</v>
      </c>
      <c r="O26" s="1192">
        <v>0.39800000000000002</v>
      </c>
      <c r="P26" s="374">
        <v>218300</v>
      </c>
      <c r="Q26" s="1037">
        <v>0.20300000000000001</v>
      </c>
      <c r="R26" s="78"/>
    </row>
    <row r="27" spans="1:18">
      <c r="A27" s="738">
        <v>2013</v>
      </c>
      <c r="B27" s="444" t="s">
        <v>114</v>
      </c>
      <c r="C27" s="1187" t="s">
        <v>114</v>
      </c>
      <c r="D27" s="620">
        <v>11400</v>
      </c>
      <c r="E27" s="1189">
        <v>5.8000000000000003E-2</v>
      </c>
      <c r="F27" s="620">
        <v>18500</v>
      </c>
      <c r="G27" s="1190">
        <v>0.106</v>
      </c>
      <c r="H27" s="620">
        <v>38600</v>
      </c>
      <c r="I27" s="1190">
        <v>0.20799999999999999</v>
      </c>
      <c r="J27" s="620">
        <v>53700</v>
      </c>
      <c r="K27" s="1190">
        <v>0.29699999999999999</v>
      </c>
      <c r="L27" s="620">
        <v>45300</v>
      </c>
      <c r="M27" s="1190">
        <v>0.377</v>
      </c>
      <c r="N27" s="620">
        <v>45700</v>
      </c>
      <c r="O27" s="1190">
        <v>0.46100000000000002</v>
      </c>
      <c r="P27" s="366">
        <v>218000</v>
      </c>
      <c r="Q27" s="1035">
        <v>0.19900000000000001</v>
      </c>
      <c r="R27" s="78"/>
    </row>
    <row r="28" spans="1:18">
      <c r="A28" s="1036">
        <v>2014</v>
      </c>
      <c r="B28" s="445" t="s">
        <v>114</v>
      </c>
      <c r="C28" s="1188" t="s">
        <v>114</v>
      </c>
      <c r="D28" s="623">
        <v>15100</v>
      </c>
      <c r="E28" s="1191">
        <v>7.4999999999999997E-2</v>
      </c>
      <c r="F28" s="623">
        <v>17800</v>
      </c>
      <c r="G28" s="1192">
        <v>0.104</v>
      </c>
      <c r="H28" s="623">
        <v>36400</v>
      </c>
      <c r="I28" s="1192">
        <v>0.20599999999999999</v>
      </c>
      <c r="J28" s="623">
        <v>59600</v>
      </c>
      <c r="K28" s="1192">
        <v>0.32400000000000001</v>
      </c>
      <c r="L28" s="623">
        <v>48700</v>
      </c>
      <c r="M28" s="1192">
        <v>0.39400000000000002</v>
      </c>
      <c r="N28" s="623">
        <v>44500</v>
      </c>
      <c r="O28" s="1192">
        <v>0.44</v>
      </c>
      <c r="P28" s="374">
        <v>229500</v>
      </c>
      <c r="Q28" s="1037">
        <v>0.20699999999999999</v>
      </c>
      <c r="R28" s="78"/>
    </row>
    <row r="29" spans="1:18">
      <c r="A29" s="738">
        <v>2015</v>
      </c>
      <c r="B29" s="444" t="s">
        <v>114</v>
      </c>
      <c r="C29" s="1187" t="s">
        <v>114</v>
      </c>
      <c r="D29" s="620">
        <v>10600</v>
      </c>
      <c r="E29" s="1189">
        <v>5.1999999999999998E-2</v>
      </c>
      <c r="F29" s="620">
        <v>20000</v>
      </c>
      <c r="G29" s="1190">
        <v>0.113</v>
      </c>
      <c r="H29" s="620">
        <v>32200</v>
      </c>
      <c r="I29" s="1190">
        <v>0.184</v>
      </c>
      <c r="J29" s="620">
        <v>55600</v>
      </c>
      <c r="K29" s="1190">
        <v>0.30499999999999999</v>
      </c>
      <c r="L29" s="620">
        <v>49700</v>
      </c>
      <c r="M29" s="1190">
        <v>0.376</v>
      </c>
      <c r="N29" s="620">
        <v>39400</v>
      </c>
      <c r="O29" s="1190">
        <v>0.38600000000000001</v>
      </c>
      <c r="P29" s="366">
        <v>211300</v>
      </c>
      <c r="Q29" s="1035">
        <v>0.189</v>
      </c>
      <c r="R29" s="78"/>
    </row>
    <row r="30" spans="1:18">
      <c r="A30" s="1036">
        <v>2016</v>
      </c>
      <c r="B30" s="445" t="s">
        <v>114</v>
      </c>
      <c r="C30" s="1188" t="s">
        <v>114</v>
      </c>
      <c r="D30" s="623">
        <v>14400</v>
      </c>
      <c r="E30" s="1191">
        <v>6.9000000000000006E-2</v>
      </c>
      <c r="F30" s="623">
        <v>23600</v>
      </c>
      <c r="G30" s="1192">
        <v>0.13</v>
      </c>
      <c r="H30" s="623">
        <v>37100</v>
      </c>
      <c r="I30" s="1192">
        <v>0.222</v>
      </c>
      <c r="J30" s="623">
        <v>60000</v>
      </c>
      <c r="K30" s="1192">
        <v>0.32900000000000001</v>
      </c>
      <c r="L30" s="623">
        <v>57200</v>
      </c>
      <c r="M30" s="1192">
        <v>0.42</v>
      </c>
      <c r="N30" s="623">
        <v>48800</v>
      </c>
      <c r="O30" s="1192">
        <v>0.46300000000000002</v>
      </c>
      <c r="P30" s="374">
        <v>247300</v>
      </c>
      <c r="Q30" s="1037">
        <v>0.219</v>
      </c>
      <c r="R30" s="78"/>
    </row>
    <row r="31" spans="1:18">
      <c r="A31" s="738">
        <v>2017</v>
      </c>
      <c r="B31" s="444" t="s">
        <v>114</v>
      </c>
      <c r="C31" s="1187" t="s">
        <v>114</v>
      </c>
      <c r="D31" s="620">
        <v>14500</v>
      </c>
      <c r="E31" s="1189">
        <v>6.9000000000000006E-2</v>
      </c>
      <c r="F31" s="620">
        <v>22400</v>
      </c>
      <c r="G31" s="1190">
        <v>0.126</v>
      </c>
      <c r="H31" s="620">
        <v>31200</v>
      </c>
      <c r="I31" s="1190">
        <v>0.19500000000000001</v>
      </c>
      <c r="J31" s="620">
        <v>53300</v>
      </c>
      <c r="K31" s="1190">
        <v>0.3</v>
      </c>
      <c r="L31" s="620">
        <v>55800</v>
      </c>
      <c r="M31" s="1190">
        <v>0.39700000000000002</v>
      </c>
      <c r="N31" s="620">
        <v>52000</v>
      </c>
      <c r="O31" s="1190">
        <v>0.48899999999999999</v>
      </c>
      <c r="P31" s="366">
        <v>235800</v>
      </c>
      <c r="Q31" s="1035">
        <v>0.21</v>
      </c>
      <c r="R31" s="78"/>
    </row>
    <row r="32" spans="1:18">
      <c r="A32" s="1036">
        <v>2018</v>
      </c>
      <c r="B32" s="436">
        <v>4100</v>
      </c>
      <c r="C32" s="931">
        <v>3.3000000000000002E-2</v>
      </c>
      <c r="D32" s="623">
        <v>15500</v>
      </c>
      <c r="E32" s="1191">
        <v>7.8E-2</v>
      </c>
      <c r="F32" s="623">
        <v>21200</v>
      </c>
      <c r="G32" s="1192">
        <v>0.11600000000000001</v>
      </c>
      <c r="H32" s="623">
        <v>34900</v>
      </c>
      <c r="I32" s="1192">
        <v>0.223</v>
      </c>
      <c r="J32" s="623">
        <v>62000</v>
      </c>
      <c r="K32" s="1192">
        <v>0.34699999999999998</v>
      </c>
      <c r="L32" s="623">
        <v>58500</v>
      </c>
      <c r="M32" s="1192">
        <v>0.39700000000000002</v>
      </c>
      <c r="N32" s="623">
        <v>45200</v>
      </c>
      <c r="O32" s="1192">
        <v>0.42099999999999999</v>
      </c>
      <c r="P32" s="374">
        <v>248400</v>
      </c>
      <c r="Q32" s="1037">
        <v>0.222</v>
      </c>
      <c r="R32" s="78"/>
    </row>
    <row r="33" spans="1:18">
      <c r="A33" s="92">
        <v>2019</v>
      </c>
      <c r="B33" s="444" t="s">
        <v>114</v>
      </c>
      <c r="C33" s="1187" t="s">
        <v>114</v>
      </c>
      <c r="D33" s="620">
        <v>10800</v>
      </c>
      <c r="E33" s="1189">
        <v>5.6000000000000001E-2</v>
      </c>
      <c r="F33" s="620">
        <v>21200</v>
      </c>
      <c r="G33" s="1190">
        <v>0.11600000000000001</v>
      </c>
      <c r="H33" s="620">
        <v>30500</v>
      </c>
      <c r="I33" s="1190">
        <v>0.19</v>
      </c>
      <c r="J33" s="620">
        <v>55500</v>
      </c>
      <c r="K33" s="1190">
        <v>0.314</v>
      </c>
      <c r="L33" s="620">
        <v>61500</v>
      </c>
      <c r="M33" s="1190">
        <v>0.40100000000000002</v>
      </c>
      <c r="N33" s="620">
        <v>47000</v>
      </c>
      <c r="O33" s="1190">
        <v>0.434</v>
      </c>
      <c r="P33" s="366">
        <v>231000</v>
      </c>
      <c r="Q33" s="1035">
        <v>0.20799999999999999</v>
      </c>
      <c r="R33" s="78"/>
    </row>
    <row r="34" spans="1:18">
      <c r="A34" s="1038">
        <v>2020</v>
      </c>
      <c r="B34" s="445" t="s">
        <v>114</v>
      </c>
      <c r="C34" s="1188" t="s">
        <v>114</v>
      </c>
      <c r="D34" s="623">
        <v>12000</v>
      </c>
      <c r="E34" s="1191">
        <v>6.2E-2</v>
      </c>
      <c r="F34" s="623">
        <v>21000</v>
      </c>
      <c r="G34" s="1192">
        <v>0.11600000000000001</v>
      </c>
      <c r="H34" s="623">
        <v>26700</v>
      </c>
      <c r="I34" s="1192">
        <v>0.16800000000000001</v>
      </c>
      <c r="J34" s="623">
        <v>52200</v>
      </c>
      <c r="K34" s="1192">
        <v>0.3</v>
      </c>
      <c r="L34" s="623">
        <v>61300</v>
      </c>
      <c r="M34" s="1192">
        <v>0.39</v>
      </c>
      <c r="N34" s="623">
        <v>53100</v>
      </c>
      <c r="O34" s="1192">
        <v>0.46899999999999997</v>
      </c>
      <c r="P34" s="374">
        <v>229100</v>
      </c>
      <c r="Q34" s="1037">
        <v>0.20699999999999999</v>
      </c>
      <c r="R34" s="78"/>
    </row>
    <row r="35" spans="1:18">
      <c r="A35" s="92">
        <v>2021</v>
      </c>
      <c r="B35" s="444" t="s">
        <v>114</v>
      </c>
      <c r="C35" s="1187" t="s">
        <v>114</v>
      </c>
      <c r="D35" s="51">
        <v>11200</v>
      </c>
      <c r="E35" s="1853">
        <v>5.8000000000000003E-2</v>
      </c>
      <c r="F35" s="1533">
        <v>24500</v>
      </c>
      <c r="G35" s="1853">
        <v>0.13</v>
      </c>
      <c r="H35" s="1533">
        <v>30400</v>
      </c>
      <c r="I35" s="1853">
        <v>0.191</v>
      </c>
      <c r="J35" s="1533">
        <v>53300</v>
      </c>
      <c r="K35" s="1853">
        <v>0.30299999999999999</v>
      </c>
      <c r="L35" s="1533">
        <v>55200</v>
      </c>
      <c r="M35" s="1853">
        <v>0.33100000000000002</v>
      </c>
      <c r="N35" s="1533">
        <v>53400</v>
      </c>
      <c r="O35" s="1516">
        <v>0.44</v>
      </c>
      <c r="P35" s="458">
        <v>233400</v>
      </c>
      <c r="Q35" s="1515">
        <v>0.20399999999999999</v>
      </c>
      <c r="R35" s="78"/>
    </row>
    <row r="36" spans="1:18" ht="13">
      <c r="A36" s="2808" t="s">
        <v>942</v>
      </c>
      <c r="B36" s="2809"/>
      <c r="C36" s="2809"/>
      <c r="D36" s="2809"/>
      <c r="E36" s="2809"/>
      <c r="F36" s="2809"/>
      <c r="G36" s="2809"/>
      <c r="H36" s="2809"/>
      <c r="I36" s="2809"/>
      <c r="J36" s="2809"/>
      <c r="K36" s="2809"/>
      <c r="L36" s="2809"/>
      <c r="M36" s="2809"/>
      <c r="N36" s="2809"/>
      <c r="O36" s="2809"/>
      <c r="P36" s="2809"/>
      <c r="Q36" s="2810"/>
    </row>
    <row r="38" spans="1:18" ht="14.15" customHeight="1">
      <c r="A38" s="2778" t="s">
        <v>664</v>
      </c>
      <c r="B38" s="2515"/>
      <c r="C38" s="2515"/>
      <c r="D38" s="2515"/>
      <c r="E38" s="2515"/>
      <c r="F38" s="2515"/>
      <c r="G38" s="2515"/>
      <c r="H38" s="2515"/>
      <c r="I38" s="2515"/>
      <c r="J38" s="2515"/>
      <c r="K38" s="2515"/>
      <c r="L38" s="2515"/>
      <c r="M38" s="2515"/>
      <c r="N38" s="2515"/>
      <c r="O38" s="2515"/>
      <c r="P38" s="2515"/>
      <c r="Q38" s="2515"/>
    </row>
    <row r="40" spans="1:18" ht="57" customHeight="1">
      <c r="A40" s="2805" t="s">
        <v>665</v>
      </c>
      <c r="B40" s="2806"/>
      <c r="C40" s="2806"/>
      <c r="D40" s="2806"/>
      <c r="E40" s="2806"/>
      <c r="F40" s="2806"/>
      <c r="G40" s="2806"/>
      <c r="H40" s="2806"/>
      <c r="I40" s="2806"/>
      <c r="J40" s="2806"/>
      <c r="K40" s="2806"/>
      <c r="L40" s="2806"/>
      <c r="M40" s="2806"/>
      <c r="N40" s="2806"/>
      <c r="O40" s="2806"/>
      <c r="P40" s="2806"/>
      <c r="Q40" s="2807"/>
    </row>
  </sheetData>
  <mergeCells count="26">
    <mergeCell ref="A1:Q1"/>
    <mergeCell ref="A3:Q3"/>
    <mergeCell ref="A5:A7"/>
    <mergeCell ref="B5:O5"/>
    <mergeCell ref="P5:Q6"/>
    <mergeCell ref="B6:C6"/>
    <mergeCell ref="D6:E6"/>
    <mergeCell ref="F6:G6"/>
    <mergeCell ref="H6:I6"/>
    <mergeCell ref="J6:K6"/>
    <mergeCell ref="L6:M6"/>
    <mergeCell ref="N6:O6"/>
    <mergeCell ref="A40:Q40"/>
    <mergeCell ref="A19:Q19"/>
    <mergeCell ref="A22:A24"/>
    <mergeCell ref="B22:O22"/>
    <mergeCell ref="P22:Q23"/>
    <mergeCell ref="B23:C23"/>
    <mergeCell ref="D23:E23"/>
    <mergeCell ref="F23:G23"/>
    <mergeCell ref="H23:I23"/>
    <mergeCell ref="J23:K23"/>
    <mergeCell ref="L23:M23"/>
    <mergeCell ref="N23:O23"/>
    <mergeCell ref="A38:Q38"/>
    <mergeCell ref="A36:Q36"/>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9633-37E8-4585-9C4E-17E17452B5ED}">
  <dimension ref="A1:K58"/>
  <sheetViews>
    <sheetView workbookViewId="0">
      <selection sqref="A1:I1"/>
    </sheetView>
  </sheetViews>
  <sheetFormatPr defaultColWidth="9" defaultRowHeight="14"/>
  <cols>
    <col min="1" max="1" width="13.75" style="63" customWidth="1"/>
    <col min="2" max="9" width="11.25" style="45" customWidth="1"/>
    <col min="10" max="10" width="10.33203125" style="45" customWidth="1"/>
    <col min="11" max="11" width="9" style="54"/>
    <col min="12" max="16384" width="9" style="45"/>
  </cols>
  <sheetData>
    <row r="1" spans="1:11" ht="25">
      <c r="A1" s="2453" t="s">
        <v>1545</v>
      </c>
      <c r="B1" s="2453"/>
      <c r="C1" s="2453"/>
      <c r="D1" s="2453"/>
      <c r="E1" s="2453"/>
      <c r="F1" s="2453"/>
      <c r="G1" s="2453"/>
      <c r="H1" s="2453"/>
      <c r="I1" s="2453"/>
      <c r="J1" s="1049"/>
    </row>
    <row r="2" spans="1:11" ht="14.5" thickBot="1"/>
    <row r="3" spans="1:11" ht="37" customHeight="1" thickTop="1" thickBot="1">
      <c r="A3" s="2730" t="s">
        <v>675</v>
      </c>
      <c r="B3" s="2731"/>
      <c r="C3" s="2731"/>
      <c r="D3" s="2731"/>
      <c r="E3" s="2731"/>
      <c r="F3" s="2731"/>
      <c r="G3" s="2731"/>
      <c r="H3" s="2731"/>
      <c r="I3" s="2732"/>
    </row>
    <row r="4" spans="1:11" ht="14.5" thickTop="1">
      <c r="A4" s="45"/>
    </row>
    <row r="5" spans="1:11" ht="17.5">
      <c r="A5" s="2638" t="s">
        <v>338</v>
      </c>
      <c r="B5" s="2695" t="s">
        <v>676</v>
      </c>
      <c r="C5" s="2696"/>
      <c r="D5" s="2696"/>
      <c r="E5" s="2696"/>
      <c r="F5" s="2696"/>
      <c r="G5" s="2696"/>
      <c r="H5" s="2696"/>
      <c r="I5" s="2696"/>
      <c r="K5" s="29"/>
    </row>
    <row r="6" spans="1:11" ht="17.5">
      <c r="A6" s="2638"/>
      <c r="B6" s="2640" t="s">
        <v>659</v>
      </c>
      <c r="C6" s="2641"/>
      <c r="D6" s="2641"/>
      <c r="E6" s="2642"/>
      <c r="F6" s="2748" t="s">
        <v>660</v>
      </c>
      <c r="G6" s="2748"/>
      <c r="H6" s="2748"/>
      <c r="I6" s="2749"/>
      <c r="K6" s="29"/>
    </row>
    <row r="7" spans="1:11" s="66" customFormat="1" ht="27.5">
      <c r="A7" s="2639"/>
      <c r="B7" s="1031" t="s">
        <v>661</v>
      </c>
      <c r="C7" s="1032" t="s">
        <v>86</v>
      </c>
      <c r="D7" s="1032" t="s">
        <v>662</v>
      </c>
      <c r="E7" s="1033" t="s">
        <v>663</v>
      </c>
      <c r="F7" s="1031" t="s">
        <v>661</v>
      </c>
      <c r="G7" s="1032" t="s">
        <v>86</v>
      </c>
      <c r="H7" s="1032" t="s">
        <v>662</v>
      </c>
      <c r="I7" s="1034" t="s">
        <v>663</v>
      </c>
      <c r="K7" s="49"/>
    </row>
    <row r="8" spans="1:11">
      <c r="A8" s="738">
        <v>2011</v>
      </c>
      <c r="B8" s="366">
        <v>99600</v>
      </c>
      <c r="C8" s="1035">
        <v>9.5000000000000001E-2</v>
      </c>
      <c r="D8" s="1035">
        <v>8.5000000000000006E-2</v>
      </c>
      <c r="E8" s="341">
        <v>0.107</v>
      </c>
      <c r="F8" s="366">
        <v>24900</v>
      </c>
      <c r="G8" s="1035">
        <v>0.14799999999999999</v>
      </c>
      <c r="H8" s="1035">
        <v>0.12</v>
      </c>
      <c r="I8" s="1035">
        <v>0.183</v>
      </c>
    </row>
    <row r="9" spans="1:11">
      <c r="A9" s="1036">
        <v>2012</v>
      </c>
      <c r="B9" s="374">
        <v>94900</v>
      </c>
      <c r="C9" s="1037">
        <v>8.8999999999999996E-2</v>
      </c>
      <c r="D9" s="1037">
        <v>7.9000000000000001E-2</v>
      </c>
      <c r="E9" s="343">
        <v>9.9000000000000005E-2</v>
      </c>
      <c r="F9" s="374">
        <v>33200</v>
      </c>
      <c r="G9" s="1037">
        <v>0.17</v>
      </c>
      <c r="H9" s="1037">
        <v>0.14099999999999999</v>
      </c>
      <c r="I9" s="1037">
        <v>0.20300000000000001</v>
      </c>
    </row>
    <row r="10" spans="1:11">
      <c r="A10" s="738">
        <v>2013</v>
      </c>
      <c r="B10" s="366">
        <v>102800</v>
      </c>
      <c r="C10" s="1035">
        <v>9.4E-2</v>
      </c>
      <c r="D10" s="1035">
        <v>8.5000000000000006E-2</v>
      </c>
      <c r="E10" s="341">
        <v>0.104</v>
      </c>
      <c r="F10" s="366">
        <v>32000</v>
      </c>
      <c r="G10" s="1035">
        <v>0.16600000000000001</v>
      </c>
      <c r="H10" s="1035">
        <v>0.13900000000000001</v>
      </c>
      <c r="I10" s="1035">
        <v>0.19600000000000001</v>
      </c>
    </row>
    <row r="11" spans="1:11">
      <c r="A11" s="1036">
        <v>2014</v>
      </c>
      <c r="B11" s="374">
        <v>102100</v>
      </c>
      <c r="C11" s="1037">
        <v>9.1999999999999998E-2</v>
      </c>
      <c r="D11" s="1037">
        <v>8.4000000000000005E-2</v>
      </c>
      <c r="E11" s="343">
        <v>0.10199999999999999</v>
      </c>
      <c r="F11" s="374">
        <v>34600</v>
      </c>
      <c r="G11" s="1037">
        <v>0.17699999999999999</v>
      </c>
      <c r="H11" s="1037">
        <v>0.14899999999999999</v>
      </c>
      <c r="I11" s="1037">
        <v>0.20799999999999999</v>
      </c>
    </row>
    <row r="12" spans="1:11">
      <c r="A12" s="738">
        <v>2015</v>
      </c>
      <c r="B12" s="366">
        <v>111100</v>
      </c>
      <c r="C12" s="1035">
        <v>0.1</v>
      </c>
      <c r="D12" s="1035">
        <v>0.09</v>
      </c>
      <c r="E12" s="341">
        <v>0.11</v>
      </c>
      <c r="F12" s="366">
        <v>33300</v>
      </c>
      <c r="G12" s="1035">
        <v>0.159</v>
      </c>
      <c r="H12" s="1035">
        <v>0.13300000000000001</v>
      </c>
      <c r="I12" s="1035">
        <v>0.19</v>
      </c>
    </row>
    <row r="13" spans="1:11">
      <c r="A13" s="1036">
        <v>2016</v>
      </c>
      <c r="B13" s="374">
        <v>120300</v>
      </c>
      <c r="C13" s="1037">
        <v>0.107</v>
      </c>
      <c r="D13" s="1037">
        <v>9.7000000000000003E-2</v>
      </c>
      <c r="E13" s="343">
        <v>0.11700000000000001</v>
      </c>
      <c r="F13" s="374">
        <v>42200</v>
      </c>
      <c r="G13" s="1037">
        <v>0.21</v>
      </c>
      <c r="H13" s="1037">
        <v>0.182</v>
      </c>
      <c r="I13" s="1037">
        <v>0.24</v>
      </c>
    </row>
    <row r="14" spans="1:11">
      <c r="A14" s="738">
        <v>2017</v>
      </c>
      <c r="B14" s="366">
        <v>109200</v>
      </c>
      <c r="C14" s="1035">
        <v>9.8000000000000004E-2</v>
      </c>
      <c r="D14" s="1035">
        <v>8.7999999999999995E-2</v>
      </c>
      <c r="E14" s="341">
        <v>0.108</v>
      </c>
      <c r="F14" s="366">
        <v>30300</v>
      </c>
      <c r="G14" s="1035">
        <v>0.152</v>
      </c>
      <c r="H14" s="1035">
        <v>0.13</v>
      </c>
      <c r="I14" s="1035">
        <v>0.17699999999999999</v>
      </c>
    </row>
    <row r="15" spans="1:11">
      <c r="A15" s="1036">
        <v>2018</v>
      </c>
      <c r="B15" s="374">
        <v>104400</v>
      </c>
      <c r="C15" s="1037">
        <v>9.2999999999999999E-2</v>
      </c>
      <c r="D15" s="1037">
        <v>8.5000000000000006E-2</v>
      </c>
      <c r="E15" s="343">
        <v>0.10299999999999999</v>
      </c>
      <c r="F15" s="374">
        <v>29200</v>
      </c>
      <c r="G15" s="1037">
        <v>0.14899999999999999</v>
      </c>
      <c r="H15" s="1037">
        <v>0.124</v>
      </c>
      <c r="I15" s="1037">
        <v>0.17799999999999999</v>
      </c>
    </row>
    <row r="16" spans="1:11">
      <c r="A16" s="92">
        <v>2019</v>
      </c>
      <c r="B16" s="366">
        <v>106400</v>
      </c>
      <c r="C16" s="1035">
        <v>9.6000000000000002E-2</v>
      </c>
      <c r="D16" s="1035">
        <v>8.6999999999999994E-2</v>
      </c>
      <c r="E16" s="341">
        <v>0.106</v>
      </c>
      <c r="F16" s="366">
        <v>24800</v>
      </c>
      <c r="G16" s="1035">
        <v>0.13300000000000001</v>
      </c>
      <c r="H16" s="1035">
        <v>0.113</v>
      </c>
      <c r="I16" s="1035">
        <v>0.157</v>
      </c>
    </row>
    <row r="17" spans="1:11">
      <c r="A17" s="1038">
        <v>2020</v>
      </c>
      <c r="B17" s="374">
        <v>96900</v>
      </c>
      <c r="C17" s="1037">
        <v>8.7999999999999995E-2</v>
      </c>
      <c r="D17" s="1037">
        <v>7.9000000000000001E-2</v>
      </c>
      <c r="E17" s="343">
        <v>9.7000000000000003E-2</v>
      </c>
      <c r="F17" s="374">
        <v>28700</v>
      </c>
      <c r="G17" s="1037">
        <v>0.14199999999999999</v>
      </c>
      <c r="H17" s="1037">
        <v>0.12</v>
      </c>
      <c r="I17" s="1037">
        <v>0.16600000000000001</v>
      </c>
    </row>
    <row r="18" spans="1:11">
      <c r="A18" s="92">
        <v>2021</v>
      </c>
      <c r="B18" s="51">
        <v>92800</v>
      </c>
      <c r="C18" s="1515">
        <v>8.1000000000000003E-2</v>
      </c>
      <c r="D18" s="1515">
        <v>7.2999999999999995E-2</v>
      </c>
      <c r="E18" s="341">
        <v>0.09</v>
      </c>
      <c r="F18" s="51">
        <v>23800</v>
      </c>
      <c r="G18" s="1515">
        <v>0.107</v>
      </c>
      <c r="H18" s="1515">
        <v>8.8999999999999996E-2</v>
      </c>
      <c r="I18" s="1515">
        <v>0.128</v>
      </c>
    </row>
    <row r="19" spans="1:11">
      <c r="A19" s="45"/>
    </row>
    <row r="20" spans="1:11">
      <c r="A20" s="2778" t="s">
        <v>677</v>
      </c>
      <c r="B20" s="2515"/>
      <c r="C20" s="2515"/>
      <c r="D20" s="2515"/>
      <c r="E20" s="2515"/>
      <c r="F20" s="2515"/>
      <c r="G20" s="2515"/>
      <c r="H20" s="2515"/>
      <c r="I20" s="2515"/>
    </row>
    <row r="21" spans="1:11">
      <c r="A21" s="22"/>
      <c r="B21" s="22"/>
      <c r="C21" s="22"/>
      <c r="D21" s="22"/>
      <c r="E21" s="22"/>
      <c r="F21" s="22"/>
      <c r="G21" s="22"/>
      <c r="H21" s="22"/>
      <c r="I21" s="22"/>
    </row>
    <row r="22" spans="1:11">
      <c r="A22" s="45"/>
    </row>
    <row r="23" spans="1:11" ht="17.5">
      <c r="A23" s="2638" t="s">
        <v>338</v>
      </c>
      <c r="B23" s="2712" t="s">
        <v>678</v>
      </c>
      <c r="C23" s="2713"/>
      <c r="D23" s="2713"/>
      <c r="E23" s="2713"/>
      <c r="F23" s="2713"/>
      <c r="G23" s="2713"/>
      <c r="H23" s="2713"/>
      <c r="I23" s="2713"/>
      <c r="K23" s="29"/>
    </row>
    <row r="24" spans="1:11" ht="17.5">
      <c r="A24" s="2638"/>
      <c r="B24" s="2640" t="s">
        <v>659</v>
      </c>
      <c r="C24" s="2641"/>
      <c r="D24" s="2641"/>
      <c r="E24" s="2642"/>
      <c r="F24" s="2748" t="s">
        <v>660</v>
      </c>
      <c r="G24" s="2748"/>
      <c r="H24" s="2748"/>
      <c r="I24" s="2749"/>
      <c r="K24" s="29"/>
    </row>
    <row r="25" spans="1:11" s="66" customFormat="1" ht="27.5">
      <c r="A25" s="2639"/>
      <c r="B25" s="1031" t="s">
        <v>661</v>
      </c>
      <c r="C25" s="1032" t="s">
        <v>86</v>
      </c>
      <c r="D25" s="1032" t="s">
        <v>662</v>
      </c>
      <c r="E25" s="1033" t="s">
        <v>663</v>
      </c>
      <c r="F25" s="1031" t="s">
        <v>661</v>
      </c>
      <c r="G25" s="1032" t="s">
        <v>86</v>
      </c>
      <c r="H25" s="1032" t="s">
        <v>662</v>
      </c>
      <c r="I25" s="1034" t="s">
        <v>663</v>
      </c>
      <c r="K25" s="49"/>
    </row>
    <row r="26" spans="1:11">
      <c r="A26" s="738">
        <v>2011</v>
      </c>
      <c r="B26" s="1043">
        <v>66200</v>
      </c>
      <c r="C26" s="1035">
        <v>6.3E-2</v>
      </c>
      <c r="D26" s="1035">
        <v>5.5E-2</v>
      </c>
      <c r="E26" s="341">
        <v>7.3999999999999996E-2</v>
      </c>
      <c r="F26" s="366">
        <v>11200</v>
      </c>
      <c r="G26" s="1035">
        <v>6.7000000000000004E-2</v>
      </c>
      <c r="H26" s="1035">
        <v>4.8000000000000001E-2</v>
      </c>
      <c r="I26" s="1035">
        <v>9.1999999999999998E-2</v>
      </c>
    </row>
    <row r="27" spans="1:11">
      <c r="A27" s="1036">
        <v>2012</v>
      </c>
      <c r="B27" s="1045">
        <v>54100</v>
      </c>
      <c r="C27" s="1037">
        <v>5.0999999999999997E-2</v>
      </c>
      <c r="D27" s="1037">
        <v>4.3999999999999997E-2</v>
      </c>
      <c r="E27" s="343">
        <v>5.8999999999999997E-2</v>
      </c>
      <c r="F27" s="374">
        <v>15600</v>
      </c>
      <c r="G27" s="1037">
        <v>0.08</v>
      </c>
      <c r="H27" s="1037">
        <v>0.06</v>
      </c>
      <c r="I27" s="1037">
        <v>0.106</v>
      </c>
    </row>
    <row r="28" spans="1:11">
      <c r="A28" s="738">
        <v>2013</v>
      </c>
      <c r="B28" s="1043">
        <v>72500</v>
      </c>
      <c r="C28" s="1035">
        <v>6.6000000000000003E-2</v>
      </c>
      <c r="D28" s="1035">
        <v>5.8000000000000003E-2</v>
      </c>
      <c r="E28" s="341">
        <v>7.5999999999999998E-2</v>
      </c>
      <c r="F28" s="366">
        <v>21900</v>
      </c>
      <c r="G28" s="1035">
        <v>0.114</v>
      </c>
      <c r="H28" s="1035">
        <v>0.09</v>
      </c>
      <c r="I28" s="1035">
        <v>0.14299999999999999</v>
      </c>
    </row>
    <row r="29" spans="1:11">
      <c r="A29" s="1036">
        <v>2014</v>
      </c>
      <c r="B29" s="1045">
        <v>72800</v>
      </c>
      <c r="C29" s="1037">
        <v>6.6000000000000003E-2</v>
      </c>
      <c r="D29" s="1037">
        <v>5.7000000000000002E-2</v>
      </c>
      <c r="E29" s="343">
        <v>7.5999999999999998E-2</v>
      </c>
      <c r="F29" s="374">
        <v>19200</v>
      </c>
      <c r="G29" s="1037">
        <v>9.8000000000000004E-2</v>
      </c>
      <c r="H29" s="1037">
        <v>7.3999999999999996E-2</v>
      </c>
      <c r="I29" s="1037">
        <v>0.13</v>
      </c>
    </row>
    <row r="30" spans="1:11">
      <c r="A30" s="738">
        <v>2015</v>
      </c>
      <c r="B30" s="1043">
        <v>73700</v>
      </c>
      <c r="C30" s="1035">
        <v>6.6000000000000003E-2</v>
      </c>
      <c r="D30" s="1035">
        <v>5.8000000000000003E-2</v>
      </c>
      <c r="E30" s="341">
        <v>7.4999999999999997E-2</v>
      </c>
      <c r="F30" s="366">
        <v>19300</v>
      </c>
      <c r="G30" s="1035">
        <v>9.1999999999999998E-2</v>
      </c>
      <c r="H30" s="1035">
        <v>7.2999999999999995E-2</v>
      </c>
      <c r="I30" s="1035">
        <v>0.11600000000000001</v>
      </c>
    </row>
    <row r="31" spans="1:11">
      <c r="A31" s="1036">
        <v>2016</v>
      </c>
      <c r="B31" s="1045">
        <v>71900</v>
      </c>
      <c r="C31" s="1037">
        <v>6.4000000000000001E-2</v>
      </c>
      <c r="D31" s="1037">
        <v>5.7000000000000002E-2</v>
      </c>
      <c r="E31" s="343">
        <v>7.1999999999999995E-2</v>
      </c>
      <c r="F31" s="374">
        <v>19400</v>
      </c>
      <c r="G31" s="1037">
        <v>9.6000000000000002E-2</v>
      </c>
      <c r="H31" s="1037">
        <v>7.6999999999999999E-2</v>
      </c>
      <c r="I31" s="1037">
        <v>0.11899999999999999</v>
      </c>
    </row>
    <row r="32" spans="1:11">
      <c r="A32" s="738">
        <v>2017</v>
      </c>
      <c r="B32" s="1043">
        <v>79400</v>
      </c>
      <c r="C32" s="1035">
        <v>7.0999999999999994E-2</v>
      </c>
      <c r="D32" s="1035">
        <v>6.3E-2</v>
      </c>
      <c r="E32" s="341">
        <v>0.08</v>
      </c>
      <c r="F32" s="366">
        <v>18800</v>
      </c>
      <c r="G32" s="1035">
        <v>9.4E-2</v>
      </c>
      <c r="H32" s="1035">
        <v>7.6999999999999999E-2</v>
      </c>
      <c r="I32" s="1035">
        <v>0.115</v>
      </c>
    </row>
    <row r="33" spans="1:11">
      <c r="A33" s="1036">
        <v>2018</v>
      </c>
      <c r="B33" s="1045">
        <v>76200</v>
      </c>
      <c r="C33" s="1037">
        <v>6.8000000000000005E-2</v>
      </c>
      <c r="D33" s="1037">
        <v>0.06</v>
      </c>
      <c r="E33" s="343">
        <v>7.6999999999999999E-2</v>
      </c>
      <c r="F33" s="374">
        <v>18200</v>
      </c>
      <c r="G33" s="1037">
        <v>9.2999999999999999E-2</v>
      </c>
      <c r="H33" s="1037">
        <v>7.4999999999999997E-2</v>
      </c>
      <c r="I33" s="1037">
        <v>0.115</v>
      </c>
    </row>
    <row r="34" spans="1:11">
      <c r="A34" s="92">
        <v>2019</v>
      </c>
      <c r="B34" s="1043">
        <v>68800</v>
      </c>
      <c r="C34" s="1035">
        <v>6.2E-2</v>
      </c>
      <c r="D34" s="1035">
        <v>5.5E-2</v>
      </c>
      <c r="E34" s="341">
        <v>7.0000000000000007E-2</v>
      </c>
      <c r="F34" s="366">
        <v>18800</v>
      </c>
      <c r="G34" s="1035">
        <v>0.10100000000000001</v>
      </c>
      <c r="H34" s="1035">
        <v>8.1000000000000003E-2</v>
      </c>
      <c r="I34" s="1035">
        <v>0.125</v>
      </c>
    </row>
    <row r="35" spans="1:11">
      <c r="A35" s="1038">
        <v>2020</v>
      </c>
      <c r="B35" s="1045">
        <v>59900</v>
      </c>
      <c r="C35" s="1037">
        <v>5.3999999999999999E-2</v>
      </c>
      <c r="D35" s="1037">
        <v>4.8000000000000001E-2</v>
      </c>
      <c r="E35" s="343">
        <v>6.2E-2</v>
      </c>
      <c r="F35" s="374">
        <v>16900</v>
      </c>
      <c r="G35" s="1037">
        <v>8.3000000000000004E-2</v>
      </c>
      <c r="H35" s="1037">
        <v>6.6000000000000003E-2</v>
      </c>
      <c r="I35" s="1037">
        <v>0.105</v>
      </c>
    </row>
    <row r="36" spans="1:11">
      <c r="A36" s="92">
        <v>2021</v>
      </c>
      <c r="B36" s="51">
        <v>62200</v>
      </c>
      <c r="C36" s="1515">
        <v>5.5E-2</v>
      </c>
      <c r="D36" s="1515">
        <v>4.8000000000000001E-2</v>
      </c>
      <c r="E36" s="341">
        <v>6.2E-2</v>
      </c>
      <c r="F36" s="51">
        <v>20100</v>
      </c>
      <c r="G36" s="1515">
        <v>9.0999999999999998E-2</v>
      </c>
      <c r="H36" s="1515">
        <v>6.9000000000000006E-2</v>
      </c>
      <c r="I36" s="1515">
        <v>0.11799999999999999</v>
      </c>
    </row>
    <row r="37" spans="1:11">
      <c r="A37" s="45"/>
    </row>
    <row r="38" spans="1:11" ht="14.15" customHeight="1">
      <c r="A38" s="2778" t="s">
        <v>664</v>
      </c>
      <c r="B38" s="2515"/>
      <c r="C38" s="2515"/>
      <c r="D38" s="2515"/>
      <c r="E38" s="2515"/>
      <c r="F38" s="2515"/>
      <c r="G38" s="2515"/>
      <c r="H38" s="2515"/>
      <c r="I38" s="2515"/>
    </row>
    <row r="39" spans="1:11">
      <c r="A39" s="22"/>
      <c r="B39" s="22"/>
      <c r="C39" s="22"/>
      <c r="D39" s="22"/>
      <c r="E39" s="22"/>
      <c r="F39" s="22"/>
      <c r="G39" s="22"/>
      <c r="H39" s="22"/>
      <c r="I39" s="22"/>
    </row>
    <row r="40" spans="1:11">
      <c r="A40" s="22"/>
      <c r="B40" s="22"/>
      <c r="C40" s="22"/>
      <c r="D40" s="22"/>
      <c r="E40" s="22"/>
      <c r="F40" s="22"/>
      <c r="G40" s="22"/>
      <c r="H40" s="22"/>
      <c r="I40" s="22"/>
    </row>
    <row r="41" spans="1:11" ht="17.5">
      <c r="A41" s="2638" t="s">
        <v>338</v>
      </c>
      <c r="B41" s="2712" t="s">
        <v>679</v>
      </c>
      <c r="C41" s="2713"/>
      <c r="D41" s="2713"/>
      <c r="E41" s="2713"/>
      <c r="F41" s="2713"/>
      <c r="G41" s="2713"/>
      <c r="H41" s="2713"/>
      <c r="I41" s="2713"/>
      <c r="K41" s="29"/>
    </row>
    <row r="42" spans="1:11" ht="17.5">
      <c r="A42" s="2638"/>
      <c r="B42" s="2640" t="s">
        <v>659</v>
      </c>
      <c r="C42" s="2641"/>
      <c r="D42" s="2641"/>
      <c r="E42" s="2642"/>
      <c r="F42" s="2748" t="s">
        <v>660</v>
      </c>
      <c r="G42" s="2748"/>
      <c r="H42" s="2748"/>
      <c r="I42" s="2749"/>
      <c r="K42" s="29"/>
    </row>
    <row r="43" spans="1:11" s="66" customFormat="1" ht="27.5">
      <c r="A43" s="2639"/>
      <c r="B43" s="1031" t="s">
        <v>661</v>
      </c>
      <c r="C43" s="1032" t="s">
        <v>86</v>
      </c>
      <c r="D43" s="1032" t="s">
        <v>662</v>
      </c>
      <c r="E43" s="1033" t="s">
        <v>663</v>
      </c>
      <c r="F43" s="1031" t="s">
        <v>661</v>
      </c>
      <c r="G43" s="1032" t="s">
        <v>86</v>
      </c>
      <c r="H43" s="1032" t="s">
        <v>662</v>
      </c>
      <c r="I43" s="1034" t="s">
        <v>663</v>
      </c>
      <c r="K43" s="49"/>
    </row>
    <row r="44" spans="1:11">
      <c r="A44" s="738">
        <v>2011</v>
      </c>
      <c r="B44" s="1043">
        <v>877500</v>
      </c>
      <c r="C44" s="1035">
        <v>0.84099999999999997</v>
      </c>
      <c r="D44" s="1035">
        <v>0.82699999999999996</v>
      </c>
      <c r="E44" s="341">
        <v>0.85399999999999998</v>
      </c>
      <c r="F44" s="366">
        <v>131700</v>
      </c>
      <c r="G44" s="1035">
        <v>0.78500000000000003</v>
      </c>
      <c r="H44" s="1035">
        <v>0.747</v>
      </c>
      <c r="I44" s="1035">
        <v>0.81799999999999995</v>
      </c>
    </row>
    <row r="45" spans="1:11">
      <c r="A45" s="1036">
        <v>2012</v>
      </c>
      <c r="B45" s="1045">
        <v>920700</v>
      </c>
      <c r="C45" s="1037">
        <v>0.86099999999999999</v>
      </c>
      <c r="D45" s="1037">
        <v>0.84799999999999998</v>
      </c>
      <c r="E45" s="343">
        <v>0.872</v>
      </c>
      <c r="F45" s="374">
        <v>146500</v>
      </c>
      <c r="G45" s="1037">
        <v>0.75</v>
      </c>
      <c r="H45" s="1037">
        <v>0.71299999999999997</v>
      </c>
      <c r="I45" s="1037">
        <v>0.78400000000000003</v>
      </c>
    </row>
    <row r="46" spans="1:11">
      <c r="A46" s="738">
        <v>2013</v>
      </c>
      <c r="B46" s="1043">
        <v>915200</v>
      </c>
      <c r="C46" s="1035">
        <v>0.83899999999999997</v>
      </c>
      <c r="D46" s="1035">
        <v>0.82599999999999996</v>
      </c>
      <c r="E46" s="341">
        <v>0.85099999999999998</v>
      </c>
      <c r="F46" s="366">
        <v>139000</v>
      </c>
      <c r="G46" s="1035">
        <v>0.72</v>
      </c>
      <c r="H46" s="1035">
        <v>0.68400000000000005</v>
      </c>
      <c r="I46" s="1035">
        <v>0.754</v>
      </c>
    </row>
    <row r="47" spans="1:11">
      <c r="A47" s="1036">
        <v>2014</v>
      </c>
      <c r="B47" s="1045">
        <v>929000</v>
      </c>
      <c r="C47" s="1037">
        <v>0.84199999999999997</v>
      </c>
      <c r="D47" s="1037">
        <v>0.82899999999999996</v>
      </c>
      <c r="E47" s="343">
        <v>0.85399999999999998</v>
      </c>
      <c r="F47" s="374">
        <v>141800</v>
      </c>
      <c r="G47" s="1037">
        <v>0.72499999999999998</v>
      </c>
      <c r="H47" s="1037">
        <v>0.68799999999999994</v>
      </c>
      <c r="I47" s="1037">
        <v>0.75900000000000001</v>
      </c>
    </row>
    <row r="48" spans="1:11">
      <c r="A48" s="738">
        <v>2015</v>
      </c>
      <c r="B48" s="1043">
        <v>931000</v>
      </c>
      <c r="C48" s="1035">
        <v>0.83399999999999996</v>
      </c>
      <c r="D48" s="1035">
        <v>0.82099999999999995</v>
      </c>
      <c r="E48" s="341">
        <v>0.84699999999999998</v>
      </c>
      <c r="F48" s="366">
        <v>156800</v>
      </c>
      <c r="G48" s="1035">
        <v>0.749</v>
      </c>
      <c r="H48" s="1035">
        <v>0.71499999999999997</v>
      </c>
      <c r="I48" s="1035">
        <v>0.78</v>
      </c>
    </row>
    <row r="49" spans="1:9">
      <c r="A49" s="1036">
        <v>2016</v>
      </c>
      <c r="B49" s="1045">
        <v>934600</v>
      </c>
      <c r="C49" s="1037">
        <v>0.82899999999999996</v>
      </c>
      <c r="D49" s="1037">
        <v>0.81699999999999995</v>
      </c>
      <c r="E49" s="343">
        <v>0.84099999999999997</v>
      </c>
      <c r="F49" s="374">
        <v>139600</v>
      </c>
      <c r="G49" s="1037">
        <v>0.69399999999999995</v>
      </c>
      <c r="H49" s="1037">
        <v>0.66</v>
      </c>
      <c r="I49" s="1037">
        <v>0.72599999999999998</v>
      </c>
    </row>
    <row r="50" spans="1:9">
      <c r="A50" s="738">
        <v>2017</v>
      </c>
      <c r="B50" s="1043">
        <v>929600</v>
      </c>
      <c r="C50" s="1035">
        <v>0.83099999999999996</v>
      </c>
      <c r="D50" s="1035">
        <v>0.81899999999999995</v>
      </c>
      <c r="E50" s="341">
        <v>0.84299999999999997</v>
      </c>
      <c r="F50" s="366">
        <v>150400</v>
      </c>
      <c r="G50" s="1035">
        <v>0.754</v>
      </c>
      <c r="H50" s="1035">
        <v>0.72499999999999998</v>
      </c>
      <c r="I50" s="1035">
        <v>0.78100000000000003</v>
      </c>
    </row>
    <row r="51" spans="1:9">
      <c r="A51" s="1036">
        <v>2018</v>
      </c>
      <c r="B51" s="1045">
        <v>937700</v>
      </c>
      <c r="C51" s="1037">
        <v>0.83899999999999997</v>
      </c>
      <c r="D51" s="1037">
        <v>0.82699999999999996</v>
      </c>
      <c r="E51" s="343">
        <v>0.85</v>
      </c>
      <c r="F51" s="374">
        <v>148400</v>
      </c>
      <c r="G51" s="1037">
        <v>0.75800000000000001</v>
      </c>
      <c r="H51" s="1037">
        <v>0.72499999999999998</v>
      </c>
      <c r="I51" s="1037">
        <v>0.78700000000000003</v>
      </c>
    </row>
    <row r="52" spans="1:9">
      <c r="A52" s="92">
        <v>2019</v>
      </c>
      <c r="B52" s="1043">
        <v>930700</v>
      </c>
      <c r="C52" s="1035">
        <v>0.84199999999999997</v>
      </c>
      <c r="D52" s="1035">
        <v>0.83</v>
      </c>
      <c r="E52" s="341">
        <v>0.85199999999999998</v>
      </c>
      <c r="F52" s="366">
        <v>142600</v>
      </c>
      <c r="G52" s="1035">
        <v>0.76600000000000001</v>
      </c>
      <c r="H52" s="1035">
        <v>0.73599999999999999</v>
      </c>
      <c r="I52" s="1035">
        <v>0.79400000000000004</v>
      </c>
    </row>
    <row r="53" spans="1:9">
      <c r="A53" s="1038">
        <v>2020</v>
      </c>
      <c r="B53" s="1045">
        <v>949400</v>
      </c>
      <c r="C53" s="1037">
        <v>0.85799999999999998</v>
      </c>
      <c r="D53" s="1037">
        <v>0.84699999999999998</v>
      </c>
      <c r="E53" s="343">
        <v>0.86899999999999999</v>
      </c>
      <c r="F53" s="374">
        <v>156700</v>
      </c>
      <c r="G53" s="1037">
        <v>0.77500000000000002</v>
      </c>
      <c r="H53" s="1037">
        <v>0.745</v>
      </c>
      <c r="I53" s="1037">
        <v>0.80200000000000005</v>
      </c>
    </row>
    <row r="54" spans="1:9">
      <c r="A54" s="92">
        <v>2021</v>
      </c>
      <c r="B54" s="51">
        <v>986700</v>
      </c>
      <c r="C54" s="1515">
        <v>0.86399999999999999</v>
      </c>
      <c r="D54" s="1515">
        <v>0.85299999999999998</v>
      </c>
      <c r="E54" s="341">
        <v>0.875</v>
      </c>
      <c r="F54" s="51">
        <v>178400</v>
      </c>
      <c r="G54" s="1515">
        <v>0.80200000000000005</v>
      </c>
      <c r="H54" s="1515">
        <v>0.77100000000000002</v>
      </c>
      <c r="I54" s="1515">
        <v>0.83</v>
      </c>
    </row>
    <row r="55" spans="1:9">
      <c r="A55" s="45"/>
    </row>
    <row r="56" spans="1:9" ht="14.15" customHeight="1">
      <c r="A56" s="2778" t="s">
        <v>664</v>
      </c>
      <c r="B56" s="2515"/>
      <c r="C56" s="2515"/>
      <c r="D56" s="2515"/>
      <c r="E56" s="2515"/>
      <c r="F56" s="2515"/>
      <c r="G56" s="2515"/>
      <c r="H56" s="2515"/>
      <c r="I56" s="2515"/>
    </row>
    <row r="58" spans="1:9" ht="61" customHeight="1">
      <c r="A58" s="2801" t="s">
        <v>665</v>
      </c>
      <c r="B58" s="2802"/>
      <c r="C58" s="2802"/>
      <c r="D58" s="2802"/>
      <c r="E58" s="2802"/>
      <c r="F58" s="2802"/>
      <c r="G58" s="2802"/>
      <c r="H58" s="2802"/>
      <c r="I58" s="2803"/>
    </row>
  </sheetData>
  <mergeCells count="18">
    <mergeCell ref="A20:I20"/>
    <mergeCell ref="A23:A25"/>
    <mergeCell ref="B23:I23"/>
    <mergeCell ref="B24:E24"/>
    <mergeCell ref="A1:I1"/>
    <mergeCell ref="A3:I3"/>
    <mergeCell ref="A5:A7"/>
    <mergeCell ref="B5:I5"/>
    <mergeCell ref="B6:E6"/>
    <mergeCell ref="F6:I6"/>
    <mergeCell ref="A56:I56"/>
    <mergeCell ref="A58:I58"/>
    <mergeCell ref="F24:I24"/>
    <mergeCell ref="A38:I38"/>
    <mergeCell ref="A41:A43"/>
    <mergeCell ref="B41:I41"/>
    <mergeCell ref="B42:E42"/>
    <mergeCell ref="F42:I42"/>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090C-E73C-4D15-9B1E-1B69BC0CC99D}">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1050"/>
    <col min="12" max="16384" width="8.58203125" style="7"/>
  </cols>
  <sheetData>
    <row r="1" spans="1:11" ht="24.65" customHeight="1">
      <c r="A1" s="2453" t="s">
        <v>1546</v>
      </c>
      <c r="B1" s="2453"/>
      <c r="C1" s="2453"/>
      <c r="D1" s="2453"/>
      <c r="E1" s="2453"/>
      <c r="F1" s="2453"/>
      <c r="G1" s="2453"/>
      <c r="H1" s="2453"/>
      <c r="I1" s="2453"/>
      <c r="J1" s="44"/>
    </row>
    <row r="2" spans="1:11" ht="14.5" thickBot="1">
      <c r="A2" s="1051"/>
      <c r="B2" s="321"/>
      <c r="C2" s="321"/>
      <c r="D2" s="321"/>
      <c r="E2" s="321"/>
      <c r="F2" s="321"/>
      <c r="G2" s="321"/>
      <c r="H2" s="321"/>
      <c r="I2" s="321"/>
    </row>
    <row r="3" spans="1:11" ht="37.5" customHeight="1" thickTop="1" thickBot="1">
      <c r="A3" s="2821" t="s">
        <v>680</v>
      </c>
      <c r="B3" s="2822"/>
      <c r="C3" s="2822"/>
      <c r="D3" s="2822"/>
      <c r="E3" s="2822"/>
      <c r="F3" s="2822"/>
      <c r="G3" s="2822"/>
      <c r="H3" s="2822"/>
      <c r="I3" s="2823"/>
    </row>
    <row r="4" spans="1:11" ht="14.5" thickTop="1"/>
    <row r="5" spans="1:11" ht="18" customHeight="1">
      <c r="A5" s="2638" t="s">
        <v>338</v>
      </c>
      <c r="B5" s="2630" t="s">
        <v>681</v>
      </c>
      <c r="C5" s="2631"/>
      <c r="D5" s="2631"/>
      <c r="E5" s="2631"/>
      <c r="F5" s="2631"/>
      <c r="G5" s="2631"/>
      <c r="H5" s="2631"/>
      <c r="I5" s="2631"/>
      <c r="K5" s="29"/>
    </row>
    <row r="6" spans="1:11" ht="18" customHeight="1">
      <c r="A6" s="2638"/>
      <c r="B6" s="2747" t="s">
        <v>659</v>
      </c>
      <c r="C6" s="2748"/>
      <c r="D6" s="2748"/>
      <c r="E6" s="2748"/>
      <c r="F6" s="2640" t="s">
        <v>660</v>
      </c>
      <c r="G6" s="2641"/>
      <c r="H6" s="2641"/>
      <c r="I6" s="2643"/>
      <c r="K6" s="29"/>
    </row>
    <row r="7" spans="1:11" s="6" customFormat="1" ht="27.5">
      <c r="A7" s="2639"/>
      <c r="B7" s="1031" t="s">
        <v>112</v>
      </c>
      <c r="C7" s="1032" t="s">
        <v>86</v>
      </c>
      <c r="D7" s="1032" t="s">
        <v>662</v>
      </c>
      <c r="E7" s="1033" t="s">
        <v>663</v>
      </c>
      <c r="F7" s="1031" t="s">
        <v>112</v>
      </c>
      <c r="G7" s="1032" t="s">
        <v>86</v>
      </c>
      <c r="H7" s="1032" t="s">
        <v>662</v>
      </c>
      <c r="I7" s="1034" t="s">
        <v>663</v>
      </c>
      <c r="K7" s="49"/>
    </row>
    <row r="8" spans="1:11">
      <c r="A8" s="738">
        <v>2011</v>
      </c>
      <c r="B8" s="1043">
        <v>99600</v>
      </c>
      <c r="C8" s="1035">
        <v>9.5000000000000001E-2</v>
      </c>
      <c r="D8" s="1035">
        <v>8.5000000000000006E-2</v>
      </c>
      <c r="E8" s="341">
        <v>0.107</v>
      </c>
      <c r="F8" s="366">
        <v>24900</v>
      </c>
      <c r="G8" s="1035">
        <v>0.14799999999999999</v>
      </c>
      <c r="H8" s="1035">
        <v>0.12</v>
      </c>
      <c r="I8" s="1035">
        <v>0.183</v>
      </c>
    </row>
    <row r="9" spans="1:11">
      <c r="A9" s="1036">
        <v>2012</v>
      </c>
      <c r="B9" s="1045">
        <v>94900</v>
      </c>
      <c r="C9" s="1037">
        <v>8.8999999999999996E-2</v>
      </c>
      <c r="D9" s="1037">
        <v>7.9000000000000001E-2</v>
      </c>
      <c r="E9" s="343">
        <v>9.9000000000000005E-2</v>
      </c>
      <c r="F9" s="374">
        <v>33200</v>
      </c>
      <c r="G9" s="1037">
        <v>0.17</v>
      </c>
      <c r="H9" s="1037">
        <v>0.14099999999999999</v>
      </c>
      <c r="I9" s="1037">
        <v>0.20300000000000001</v>
      </c>
    </row>
    <row r="10" spans="1:11">
      <c r="A10" s="738">
        <v>2013</v>
      </c>
      <c r="B10" s="1043">
        <v>102800</v>
      </c>
      <c r="C10" s="1035">
        <v>9.4E-2</v>
      </c>
      <c r="D10" s="1035">
        <v>8.5000000000000006E-2</v>
      </c>
      <c r="E10" s="341">
        <v>0.104</v>
      </c>
      <c r="F10" s="366">
        <v>32000</v>
      </c>
      <c r="G10" s="1035">
        <v>0.16600000000000001</v>
      </c>
      <c r="H10" s="1035">
        <v>0.13900000000000001</v>
      </c>
      <c r="I10" s="1035">
        <v>0.19600000000000001</v>
      </c>
    </row>
    <row r="11" spans="1:11">
      <c r="A11" s="1036">
        <v>2014</v>
      </c>
      <c r="B11" s="1045">
        <v>102100</v>
      </c>
      <c r="C11" s="1037">
        <v>9.1999999999999998E-2</v>
      </c>
      <c r="D11" s="1037">
        <v>8.4000000000000005E-2</v>
      </c>
      <c r="E11" s="343">
        <v>0.10199999999999999</v>
      </c>
      <c r="F11" s="374">
        <v>34600</v>
      </c>
      <c r="G11" s="1037">
        <v>0.17699999999999999</v>
      </c>
      <c r="H11" s="1037">
        <v>0.14899999999999999</v>
      </c>
      <c r="I11" s="1037">
        <v>0.20799999999999999</v>
      </c>
    </row>
    <row r="12" spans="1:11">
      <c r="A12" s="738">
        <v>2015</v>
      </c>
      <c r="B12" s="1043">
        <v>111100</v>
      </c>
      <c r="C12" s="1035">
        <v>0.1</v>
      </c>
      <c r="D12" s="1035">
        <v>0.09</v>
      </c>
      <c r="E12" s="341">
        <v>0.11</v>
      </c>
      <c r="F12" s="366">
        <v>33300</v>
      </c>
      <c r="G12" s="1035">
        <v>0.159</v>
      </c>
      <c r="H12" s="1035">
        <v>0.13300000000000001</v>
      </c>
      <c r="I12" s="1035">
        <v>0.19</v>
      </c>
    </row>
    <row r="13" spans="1:11">
      <c r="A13" s="1036">
        <v>2016</v>
      </c>
      <c r="B13" s="1045">
        <v>120300</v>
      </c>
      <c r="C13" s="1037">
        <v>0.107</v>
      </c>
      <c r="D13" s="1037">
        <v>9.7000000000000003E-2</v>
      </c>
      <c r="E13" s="343">
        <v>0.11700000000000001</v>
      </c>
      <c r="F13" s="374">
        <v>42200</v>
      </c>
      <c r="G13" s="1037">
        <v>0.21</v>
      </c>
      <c r="H13" s="1037">
        <v>0.182</v>
      </c>
      <c r="I13" s="1037">
        <v>0.24</v>
      </c>
    </row>
    <row r="14" spans="1:11" ht="14.25" customHeight="1">
      <c r="A14" s="738">
        <v>2017</v>
      </c>
      <c r="B14" s="1043">
        <v>109200</v>
      </c>
      <c r="C14" s="1035">
        <v>9.8000000000000004E-2</v>
      </c>
      <c r="D14" s="1035">
        <v>8.7999999999999995E-2</v>
      </c>
      <c r="E14" s="341">
        <v>0.108</v>
      </c>
      <c r="F14" s="366">
        <v>30300</v>
      </c>
      <c r="G14" s="1035">
        <v>0.152</v>
      </c>
      <c r="H14" s="1035">
        <v>0.13</v>
      </c>
      <c r="I14" s="1035">
        <v>0.17699999999999999</v>
      </c>
    </row>
    <row r="15" spans="1:11" ht="14.25" customHeight="1">
      <c r="A15" s="1036">
        <v>2018</v>
      </c>
      <c r="B15" s="1045">
        <v>104400</v>
      </c>
      <c r="C15" s="1037">
        <v>9.2999999999999999E-2</v>
      </c>
      <c r="D15" s="1037">
        <v>8.5000000000000006E-2</v>
      </c>
      <c r="E15" s="343">
        <v>0.10299999999999999</v>
      </c>
      <c r="F15" s="374">
        <v>29200</v>
      </c>
      <c r="G15" s="1037">
        <v>0.14899999999999999</v>
      </c>
      <c r="H15" s="1037">
        <v>0.124</v>
      </c>
      <c r="I15" s="1037">
        <v>0.17799999999999999</v>
      </c>
    </row>
    <row r="16" spans="1:11">
      <c r="A16" s="92">
        <v>2019</v>
      </c>
      <c r="B16" s="1043">
        <v>106400</v>
      </c>
      <c r="C16" s="1035">
        <v>9.6000000000000002E-2</v>
      </c>
      <c r="D16" s="1035">
        <v>8.6999999999999994E-2</v>
      </c>
      <c r="E16" s="341">
        <v>0.106</v>
      </c>
      <c r="F16" s="366">
        <v>24800</v>
      </c>
      <c r="G16" s="1035">
        <v>0.13300000000000001</v>
      </c>
      <c r="H16" s="1035">
        <v>0.113</v>
      </c>
      <c r="I16" s="1035">
        <v>0.157</v>
      </c>
    </row>
    <row r="17" spans="1:11">
      <c r="A17" s="1038">
        <v>2020</v>
      </c>
      <c r="B17" s="374">
        <v>96900</v>
      </c>
      <c r="C17" s="1037">
        <v>8.7999999999999995E-2</v>
      </c>
      <c r="D17" s="1037">
        <v>7.9000000000000001E-2</v>
      </c>
      <c r="E17" s="343">
        <v>9.7000000000000003E-2</v>
      </c>
      <c r="F17" s="374">
        <v>28700</v>
      </c>
      <c r="G17" s="1037">
        <v>0.14199999999999999</v>
      </c>
      <c r="H17" s="1037">
        <v>0.12</v>
      </c>
      <c r="I17" s="1037">
        <v>0.16600000000000001</v>
      </c>
    </row>
    <row r="18" spans="1:11">
      <c r="A18" s="92">
        <v>2021</v>
      </c>
      <c r="B18" s="51">
        <v>92800</v>
      </c>
      <c r="C18" s="1515">
        <v>8.1000000000000003E-2</v>
      </c>
      <c r="D18" s="1515">
        <v>7.2999999999999995E-2</v>
      </c>
      <c r="E18" s="1516">
        <v>0.09</v>
      </c>
      <c r="F18" s="458">
        <v>23800</v>
      </c>
      <c r="G18" s="1515">
        <v>0.107</v>
      </c>
      <c r="H18" s="1515">
        <v>8.8999999999999996E-2</v>
      </c>
      <c r="I18" s="1515">
        <v>0.128</v>
      </c>
    </row>
    <row r="20" spans="1:11" ht="14.25" customHeight="1">
      <c r="A20" s="2778" t="s">
        <v>664</v>
      </c>
      <c r="B20" s="2515"/>
      <c r="C20" s="2515"/>
      <c r="D20" s="2515"/>
      <c r="E20" s="2515"/>
      <c r="F20" s="2515"/>
      <c r="G20" s="2515"/>
      <c r="H20" s="2515"/>
      <c r="I20" s="2515"/>
    </row>
    <row r="23" spans="1:11" ht="48" customHeight="1">
      <c r="A23" s="2804" t="s">
        <v>672</v>
      </c>
      <c r="B23" s="2804"/>
      <c r="C23" s="2804"/>
      <c r="D23" s="2804"/>
      <c r="E23" s="2804"/>
      <c r="F23" s="2804"/>
      <c r="G23" s="2804"/>
      <c r="H23" s="2804"/>
      <c r="I23" s="2804"/>
    </row>
    <row r="25" spans="1:11" ht="18" customHeight="1">
      <c r="A25" s="2638" t="s">
        <v>338</v>
      </c>
      <c r="B25" s="2630" t="s">
        <v>681</v>
      </c>
      <c r="C25" s="2631"/>
      <c r="D25" s="2631"/>
      <c r="E25" s="2631"/>
      <c r="F25" s="2631"/>
      <c r="G25" s="2631"/>
      <c r="H25" s="2631"/>
      <c r="I25" s="2631"/>
      <c r="K25" s="29"/>
    </row>
    <row r="26" spans="1:11" ht="18" customHeight="1">
      <c r="A26" s="2638"/>
      <c r="B26" s="2747" t="s">
        <v>673</v>
      </c>
      <c r="C26" s="2748"/>
      <c r="D26" s="2748"/>
      <c r="E26" s="2748"/>
      <c r="F26" s="2640" t="s">
        <v>674</v>
      </c>
      <c r="G26" s="2641"/>
      <c r="H26" s="2641"/>
      <c r="I26" s="2643"/>
      <c r="K26" s="29"/>
    </row>
    <row r="27" spans="1:11" s="6" customFormat="1" ht="27.5">
      <c r="A27" s="2639"/>
      <c r="B27" s="1031" t="s">
        <v>112</v>
      </c>
      <c r="C27" s="1032" t="s">
        <v>86</v>
      </c>
      <c r="D27" s="1032" t="s">
        <v>662</v>
      </c>
      <c r="E27" s="1033" t="s">
        <v>663</v>
      </c>
      <c r="F27" s="1031" t="s">
        <v>112</v>
      </c>
      <c r="G27" s="1032" t="s">
        <v>86</v>
      </c>
      <c r="H27" s="1032" t="s">
        <v>662</v>
      </c>
      <c r="I27" s="1034" t="s">
        <v>663</v>
      </c>
      <c r="K27" s="49"/>
    </row>
    <row r="28" spans="1:11">
      <c r="A28" s="738">
        <v>2011</v>
      </c>
      <c r="B28" s="1043">
        <v>99300</v>
      </c>
      <c r="C28" s="1035">
        <v>9.6000000000000002E-2</v>
      </c>
      <c r="D28" s="1035">
        <v>8.5999999999999993E-2</v>
      </c>
      <c r="E28" s="341">
        <v>0.108</v>
      </c>
      <c r="F28" s="366">
        <v>24900</v>
      </c>
      <c r="G28" s="1035">
        <v>0.14199999999999999</v>
      </c>
      <c r="H28" s="1035">
        <v>0.11700000000000001</v>
      </c>
      <c r="I28" s="1035">
        <v>0.17199999999999999</v>
      </c>
    </row>
    <row r="29" spans="1:11">
      <c r="A29" s="1036">
        <v>2012</v>
      </c>
      <c r="B29" s="1045">
        <v>94200</v>
      </c>
      <c r="C29" s="1037">
        <v>8.8999999999999996E-2</v>
      </c>
      <c r="D29" s="1037">
        <v>7.9000000000000001E-2</v>
      </c>
      <c r="E29" s="343">
        <v>0.1</v>
      </c>
      <c r="F29" s="374">
        <v>33100</v>
      </c>
      <c r="G29" s="1037">
        <v>0.16500000000000001</v>
      </c>
      <c r="H29" s="1037">
        <v>0.13800000000000001</v>
      </c>
      <c r="I29" s="1037">
        <v>0.19600000000000001</v>
      </c>
    </row>
    <row r="30" spans="1:11">
      <c r="A30" s="738">
        <v>2013</v>
      </c>
      <c r="B30" s="1043">
        <v>102500</v>
      </c>
      <c r="C30" s="1035">
        <v>9.5000000000000001E-2</v>
      </c>
      <c r="D30" s="1035">
        <v>8.5000000000000006E-2</v>
      </c>
      <c r="E30" s="341">
        <v>0.105</v>
      </c>
      <c r="F30" s="366">
        <v>32000</v>
      </c>
      <c r="G30" s="1035">
        <v>0.16</v>
      </c>
      <c r="H30" s="1035">
        <v>0.13500000000000001</v>
      </c>
      <c r="I30" s="1035">
        <v>0.188</v>
      </c>
    </row>
    <row r="31" spans="1:11">
      <c r="A31" s="1036">
        <v>2014</v>
      </c>
      <c r="B31" s="1045">
        <v>100900</v>
      </c>
      <c r="C31" s="1037">
        <v>9.4E-2</v>
      </c>
      <c r="D31" s="1037">
        <v>8.5000000000000006E-2</v>
      </c>
      <c r="E31" s="343">
        <v>0.104</v>
      </c>
      <c r="F31" s="374">
        <v>34500</v>
      </c>
      <c r="G31" s="1037">
        <v>0.17699999999999999</v>
      </c>
      <c r="H31" s="1037">
        <v>0.15</v>
      </c>
      <c r="I31" s="1037">
        <v>0.20699999999999999</v>
      </c>
    </row>
    <row r="32" spans="1:11">
      <c r="A32" s="738">
        <v>2015</v>
      </c>
      <c r="B32" s="1043">
        <v>110900</v>
      </c>
      <c r="C32" s="1035">
        <v>0.10100000000000001</v>
      </c>
      <c r="D32" s="1035">
        <v>9.0999999999999998E-2</v>
      </c>
      <c r="E32" s="341">
        <v>0.113</v>
      </c>
      <c r="F32" s="366">
        <v>33200</v>
      </c>
      <c r="G32" s="1035">
        <v>0.158</v>
      </c>
      <c r="H32" s="1035">
        <v>0.13200000000000001</v>
      </c>
      <c r="I32" s="1035">
        <v>0.187</v>
      </c>
    </row>
    <row r="33" spans="1:9">
      <c r="A33" s="1036">
        <v>2016</v>
      </c>
      <c r="B33" s="1045">
        <v>119900</v>
      </c>
      <c r="C33" s="1037">
        <v>0.108</v>
      </c>
      <c r="D33" s="1037">
        <v>9.8000000000000004E-2</v>
      </c>
      <c r="E33" s="343">
        <v>0.11899999999999999</v>
      </c>
      <c r="F33" s="374">
        <v>42200</v>
      </c>
      <c r="G33" s="1037">
        <v>0.20100000000000001</v>
      </c>
      <c r="H33" s="1037">
        <v>0.17599999999999999</v>
      </c>
      <c r="I33" s="1037">
        <v>0.22900000000000001</v>
      </c>
    </row>
    <row r="34" spans="1:9" ht="14.25" customHeight="1">
      <c r="A34" s="738">
        <v>2017</v>
      </c>
      <c r="B34" s="1043">
        <v>108400</v>
      </c>
      <c r="C34" s="1035">
        <v>0.1</v>
      </c>
      <c r="D34" s="1035">
        <v>0.09</v>
      </c>
      <c r="E34" s="341">
        <v>0.11</v>
      </c>
      <c r="F34" s="366">
        <v>30200</v>
      </c>
      <c r="G34" s="1035">
        <v>0.153</v>
      </c>
      <c r="H34" s="1035">
        <v>0.13100000000000001</v>
      </c>
      <c r="I34" s="1035">
        <v>0.17799999999999999</v>
      </c>
    </row>
    <row r="35" spans="1:9" ht="14.25" customHeight="1">
      <c r="A35" s="1036">
        <v>2018</v>
      </c>
      <c r="B35" s="1045">
        <v>102000</v>
      </c>
      <c r="C35" s="1037">
        <v>9.1999999999999998E-2</v>
      </c>
      <c r="D35" s="1037">
        <v>8.3000000000000004E-2</v>
      </c>
      <c r="E35" s="343">
        <v>0.10199999999999999</v>
      </c>
      <c r="F35" s="374">
        <v>29000</v>
      </c>
      <c r="G35" s="1037">
        <v>0.14299999999999999</v>
      </c>
      <c r="H35" s="1037">
        <v>0.121</v>
      </c>
      <c r="I35" s="1037">
        <v>0.16800000000000001</v>
      </c>
    </row>
    <row r="36" spans="1:9">
      <c r="A36" s="92">
        <v>2019</v>
      </c>
      <c r="B36" s="1043">
        <v>105400</v>
      </c>
      <c r="C36" s="1035">
        <v>9.8000000000000004E-2</v>
      </c>
      <c r="D36" s="1035">
        <v>8.7999999999999995E-2</v>
      </c>
      <c r="E36" s="341">
        <v>0.108</v>
      </c>
      <c r="F36" s="366">
        <v>24800</v>
      </c>
      <c r="G36" s="1035">
        <v>0.13500000000000001</v>
      </c>
      <c r="H36" s="1035">
        <v>0.114</v>
      </c>
      <c r="I36" s="1035">
        <v>0.159</v>
      </c>
    </row>
    <row r="37" spans="1:9">
      <c r="A37" s="1038">
        <v>2020</v>
      </c>
      <c r="B37" s="1045">
        <v>96300</v>
      </c>
      <c r="C37" s="1037">
        <v>8.5999999999999993E-2</v>
      </c>
      <c r="D37" s="1037">
        <v>7.8E-2</v>
      </c>
      <c r="E37" s="343">
        <v>9.5000000000000001E-2</v>
      </c>
      <c r="F37" s="374">
        <v>28300</v>
      </c>
      <c r="G37" s="1037">
        <v>0.14299999999999999</v>
      </c>
      <c r="H37" s="1037">
        <v>0.121</v>
      </c>
      <c r="I37" s="1037">
        <v>0.16800000000000001</v>
      </c>
    </row>
    <row r="38" spans="1:9">
      <c r="A38" s="92">
        <v>2021</v>
      </c>
      <c r="B38" s="51">
        <v>92000</v>
      </c>
      <c r="C38" s="1515">
        <v>8.1000000000000003E-2</v>
      </c>
      <c r="D38" s="1515">
        <v>7.2999999999999995E-2</v>
      </c>
      <c r="E38" s="1516">
        <v>9.0999999999999998E-2</v>
      </c>
      <c r="F38" s="1856">
        <v>23700</v>
      </c>
      <c r="G38" s="882">
        <v>0.107</v>
      </c>
      <c r="H38" s="882">
        <v>0.09</v>
      </c>
      <c r="I38" s="882">
        <v>0.128</v>
      </c>
    </row>
    <row r="40" spans="1:9" ht="14.25" customHeight="1">
      <c r="A40" s="2778" t="s">
        <v>664</v>
      </c>
      <c r="B40" s="2515"/>
      <c r="C40" s="2515"/>
      <c r="D40" s="2515"/>
      <c r="E40" s="2515"/>
      <c r="F40" s="2515"/>
      <c r="G40" s="2515"/>
      <c r="H40" s="2515"/>
      <c r="I40" s="2515"/>
    </row>
    <row r="41" spans="1:9">
      <c r="A41" s="63"/>
      <c r="B41" s="45"/>
      <c r="C41" s="45"/>
      <c r="D41" s="45"/>
      <c r="E41" s="45"/>
      <c r="F41" s="45"/>
      <c r="G41" s="45"/>
      <c r="H41" s="45"/>
      <c r="I41" s="45"/>
    </row>
    <row r="42" spans="1:9" ht="61.5" customHeight="1">
      <c r="A42" s="2801" t="s">
        <v>665</v>
      </c>
      <c r="B42" s="2802"/>
      <c r="C42" s="2802"/>
      <c r="D42" s="2802"/>
      <c r="E42" s="2802"/>
      <c r="F42" s="2802"/>
      <c r="G42" s="2802"/>
      <c r="H42" s="2802"/>
      <c r="I42" s="2803"/>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902FB-E048-435F-9A19-D38E8FEBB772}">
  <dimension ref="A1:R39"/>
  <sheetViews>
    <sheetView workbookViewId="0">
      <selection sqref="A1:Q1"/>
    </sheetView>
  </sheetViews>
  <sheetFormatPr defaultColWidth="9.75" defaultRowHeight="14"/>
  <cols>
    <col min="1" max="1" width="11.08203125" style="63" customWidth="1"/>
    <col min="2" max="10" width="10.08203125" style="45" customWidth="1"/>
    <col min="11" max="11" width="10.08203125" style="54" customWidth="1"/>
    <col min="12" max="15" width="10.08203125" style="45" customWidth="1"/>
    <col min="16" max="16384" width="9.75" style="45"/>
  </cols>
  <sheetData>
    <row r="1" spans="1:18" ht="25" customHeight="1">
      <c r="A1" s="2453" t="s">
        <v>1547</v>
      </c>
      <c r="B1" s="2453"/>
      <c r="C1" s="2453"/>
      <c r="D1" s="2453"/>
      <c r="E1" s="2453"/>
      <c r="F1" s="2453"/>
      <c r="G1" s="2453"/>
      <c r="H1" s="2453"/>
      <c r="I1" s="2453"/>
      <c r="J1" s="2453"/>
      <c r="K1" s="2453"/>
      <c r="L1" s="2453"/>
      <c r="M1" s="2453"/>
      <c r="N1" s="2453"/>
      <c r="O1" s="2453"/>
      <c r="P1" s="2453"/>
      <c r="Q1" s="2453"/>
    </row>
    <row r="2" spans="1:18" ht="14.5" thickBot="1"/>
    <row r="3" spans="1:18" ht="22" customHeight="1" thickTop="1" thickBot="1">
      <c r="A3" s="2766" t="s">
        <v>944</v>
      </c>
      <c r="B3" s="2824"/>
      <c r="C3" s="2824"/>
      <c r="D3" s="2824"/>
      <c r="E3" s="2824"/>
      <c r="F3" s="2824"/>
      <c r="G3" s="2824"/>
      <c r="H3" s="2824"/>
      <c r="I3" s="2824"/>
      <c r="J3" s="2824"/>
      <c r="K3" s="2824"/>
      <c r="L3" s="2824"/>
      <c r="M3" s="2824"/>
      <c r="N3" s="2824"/>
      <c r="O3" s="2824"/>
      <c r="P3" s="2824"/>
      <c r="Q3" s="2825"/>
      <c r="R3" s="40"/>
    </row>
    <row r="4" spans="1:18" ht="14.5" thickTop="1"/>
    <row r="5" spans="1:18" ht="17.5">
      <c r="A5" s="2811" t="s">
        <v>338</v>
      </c>
      <c r="B5" s="2465" t="s">
        <v>945</v>
      </c>
      <c r="C5" s="2466"/>
      <c r="D5" s="2466"/>
      <c r="E5" s="2466"/>
      <c r="F5" s="2466"/>
      <c r="G5" s="2466"/>
      <c r="H5" s="2466"/>
      <c r="I5" s="2466"/>
      <c r="J5" s="2466"/>
      <c r="K5" s="2466"/>
      <c r="L5" s="2466"/>
      <c r="M5" s="2466"/>
      <c r="N5" s="2466"/>
      <c r="O5" s="2814"/>
      <c r="P5" s="2561" t="s">
        <v>115</v>
      </c>
      <c r="Q5" s="2815"/>
      <c r="R5" s="29"/>
    </row>
    <row r="6" spans="1:18" ht="17.5">
      <c r="A6" s="2812"/>
      <c r="B6" s="2817" t="s">
        <v>940</v>
      </c>
      <c r="C6" s="2818"/>
      <c r="D6" s="2819" t="s">
        <v>468</v>
      </c>
      <c r="E6" s="2818"/>
      <c r="F6" s="2819" t="s">
        <v>469</v>
      </c>
      <c r="G6" s="2818"/>
      <c r="H6" s="2819" t="s">
        <v>470</v>
      </c>
      <c r="I6" s="2818"/>
      <c r="J6" s="2819" t="s">
        <v>471</v>
      </c>
      <c r="K6" s="2818"/>
      <c r="L6" s="2819" t="s">
        <v>472</v>
      </c>
      <c r="M6" s="2818"/>
      <c r="N6" s="2696" t="s">
        <v>941</v>
      </c>
      <c r="O6" s="2820"/>
      <c r="P6" s="2630"/>
      <c r="Q6" s="2816"/>
      <c r="R6" s="29"/>
    </row>
    <row r="7" spans="1:18" ht="17.5">
      <c r="A7" s="2813"/>
      <c r="B7" s="1193" t="s">
        <v>112</v>
      </c>
      <c r="C7" s="1194" t="s">
        <v>86</v>
      </c>
      <c r="D7" s="1195" t="s">
        <v>112</v>
      </c>
      <c r="E7" s="1196" t="s">
        <v>86</v>
      </c>
      <c r="F7" s="1195" t="s">
        <v>112</v>
      </c>
      <c r="G7" s="1196" t="s">
        <v>86</v>
      </c>
      <c r="H7" s="1195" t="s">
        <v>112</v>
      </c>
      <c r="I7" s="1196" t="s">
        <v>86</v>
      </c>
      <c r="J7" s="1197" t="s">
        <v>112</v>
      </c>
      <c r="K7" s="1194" t="s">
        <v>86</v>
      </c>
      <c r="L7" s="1197" t="s">
        <v>112</v>
      </c>
      <c r="M7" s="1196" t="s">
        <v>86</v>
      </c>
      <c r="N7" s="1195" t="s">
        <v>112</v>
      </c>
      <c r="O7" s="1198" t="s">
        <v>86</v>
      </c>
      <c r="P7" s="1031" t="s">
        <v>112</v>
      </c>
      <c r="Q7" s="1186" t="s">
        <v>86</v>
      </c>
      <c r="R7" s="29"/>
    </row>
    <row r="8" spans="1:18">
      <c r="A8" s="950">
        <v>2011</v>
      </c>
      <c r="B8" s="434">
        <v>7100</v>
      </c>
      <c r="C8" s="1199">
        <v>0.23499999999999999</v>
      </c>
      <c r="D8" s="620">
        <v>5500</v>
      </c>
      <c r="E8" s="1199">
        <v>0.126</v>
      </c>
      <c r="F8" s="620">
        <v>3900</v>
      </c>
      <c r="G8" s="1199">
        <v>0.124</v>
      </c>
      <c r="H8" s="620">
        <v>3500</v>
      </c>
      <c r="I8" s="1199">
        <v>0.16400000000000001</v>
      </c>
      <c r="J8" s="620">
        <v>3100</v>
      </c>
      <c r="K8" s="1199">
        <v>0.159</v>
      </c>
      <c r="L8" s="1200" t="s">
        <v>114</v>
      </c>
      <c r="M8" s="1201" t="s">
        <v>114</v>
      </c>
      <c r="N8" s="1200" t="s">
        <v>114</v>
      </c>
      <c r="O8" s="1201" t="s">
        <v>114</v>
      </c>
      <c r="P8" s="366">
        <v>24900</v>
      </c>
      <c r="Q8" s="1035">
        <v>0.14799999999999999</v>
      </c>
      <c r="R8" s="78"/>
    </row>
    <row r="9" spans="1:18">
      <c r="A9" s="948">
        <v>2012</v>
      </c>
      <c r="B9" s="438">
        <v>4800</v>
      </c>
      <c r="C9" s="1202">
        <v>0.14699999999999999</v>
      </c>
      <c r="D9" s="623">
        <v>9600</v>
      </c>
      <c r="E9" s="1202">
        <v>0.223</v>
      </c>
      <c r="F9" s="623">
        <v>6700</v>
      </c>
      <c r="G9" s="1202">
        <v>0.16400000000000001</v>
      </c>
      <c r="H9" s="623">
        <v>5500</v>
      </c>
      <c r="I9" s="1202">
        <v>0.17</v>
      </c>
      <c r="J9" s="623">
        <v>3700</v>
      </c>
      <c r="K9" s="1202">
        <v>0.16800000000000001</v>
      </c>
      <c r="L9" s="623">
        <v>2200</v>
      </c>
      <c r="M9" s="1202">
        <v>0.16600000000000001</v>
      </c>
      <c r="N9" s="1203" t="s">
        <v>114</v>
      </c>
      <c r="O9" s="1204" t="s">
        <v>114</v>
      </c>
      <c r="P9" s="374">
        <v>33200</v>
      </c>
      <c r="Q9" s="1037">
        <v>0.17</v>
      </c>
      <c r="R9" s="78"/>
    </row>
    <row r="10" spans="1:18">
      <c r="A10" s="950">
        <v>2013</v>
      </c>
      <c r="B10" s="434">
        <v>8600</v>
      </c>
      <c r="C10" s="1199">
        <v>0.218</v>
      </c>
      <c r="D10" s="620">
        <v>8400</v>
      </c>
      <c r="E10" s="1199">
        <v>0.16700000000000001</v>
      </c>
      <c r="F10" s="620">
        <v>5700</v>
      </c>
      <c r="G10" s="1199">
        <v>0.18</v>
      </c>
      <c r="H10" s="620">
        <v>2900</v>
      </c>
      <c r="I10" s="1199">
        <v>0.108</v>
      </c>
      <c r="J10" s="620">
        <v>3600</v>
      </c>
      <c r="K10" s="1199">
        <v>0.157</v>
      </c>
      <c r="L10" s="1200" t="s">
        <v>114</v>
      </c>
      <c r="M10" s="1201" t="s">
        <v>114</v>
      </c>
      <c r="N10" s="1200" t="s">
        <v>114</v>
      </c>
      <c r="O10" s="1201" t="s">
        <v>114</v>
      </c>
      <c r="P10" s="366">
        <v>32000</v>
      </c>
      <c r="Q10" s="1035">
        <v>0.16600000000000001</v>
      </c>
      <c r="R10" s="78"/>
    </row>
    <row r="11" spans="1:18">
      <c r="A11" s="948">
        <v>2014</v>
      </c>
      <c r="B11" s="438">
        <v>7100</v>
      </c>
      <c r="C11" s="1202">
        <v>0.193</v>
      </c>
      <c r="D11" s="623">
        <v>8700</v>
      </c>
      <c r="E11" s="1202">
        <v>0.17599999999999999</v>
      </c>
      <c r="F11" s="623">
        <v>6800</v>
      </c>
      <c r="G11" s="1202">
        <v>0.219</v>
      </c>
      <c r="H11" s="623">
        <v>5300</v>
      </c>
      <c r="I11" s="1202">
        <v>0.18</v>
      </c>
      <c r="J11" s="623">
        <v>3700</v>
      </c>
      <c r="K11" s="1202">
        <v>0.14099999999999999</v>
      </c>
      <c r="L11" s="623">
        <v>2000</v>
      </c>
      <c r="M11" s="1202">
        <v>0.13600000000000001</v>
      </c>
      <c r="N11" s="1203" t="s">
        <v>114</v>
      </c>
      <c r="O11" s="1204" t="s">
        <v>114</v>
      </c>
      <c r="P11" s="374">
        <v>34600</v>
      </c>
      <c r="Q11" s="1037">
        <v>0.17699999999999999</v>
      </c>
      <c r="R11" s="78"/>
    </row>
    <row r="12" spans="1:18">
      <c r="A12" s="950">
        <v>2015</v>
      </c>
      <c r="B12" s="434">
        <v>7100</v>
      </c>
      <c r="C12" s="1199">
        <v>0.18099999999999999</v>
      </c>
      <c r="D12" s="620">
        <v>8100</v>
      </c>
      <c r="E12" s="1199">
        <v>0.157</v>
      </c>
      <c r="F12" s="620">
        <v>7500</v>
      </c>
      <c r="G12" s="1199">
        <v>0.19700000000000001</v>
      </c>
      <c r="H12" s="620">
        <v>3700</v>
      </c>
      <c r="I12" s="1199">
        <v>0.129</v>
      </c>
      <c r="J12" s="620">
        <v>3400</v>
      </c>
      <c r="K12" s="1199">
        <v>0.151</v>
      </c>
      <c r="L12" s="620">
        <v>2200</v>
      </c>
      <c r="M12" s="1199">
        <v>0.13500000000000001</v>
      </c>
      <c r="N12" s="1200" t="s">
        <v>114</v>
      </c>
      <c r="O12" s="1201" t="s">
        <v>114</v>
      </c>
      <c r="P12" s="366">
        <v>33300</v>
      </c>
      <c r="Q12" s="1035">
        <v>0.159</v>
      </c>
      <c r="R12" s="78"/>
    </row>
    <row r="13" spans="1:18">
      <c r="A13" s="948">
        <v>2016</v>
      </c>
      <c r="B13" s="438">
        <v>10800</v>
      </c>
      <c r="C13" s="1202">
        <v>0.33700000000000002</v>
      </c>
      <c r="D13" s="623">
        <v>11700</v>
      </c>
      <c r="E13" s="1202">
        <v>0.23499999999999999</v>
      </c>
      <c r="F13" s="623">
        <v>5300</v>
      </c>
      <c r="G13" s="1202">
        <v>0.16200000000000001</v>
      </c>
      <c r="H13" s="623">
        <v>5200</v>
      </c>
      <c r="I13" s="1202">
        <v>0.16300000000000001</v>
      </c>
      <c r="J13" s="623">
        <v>4400</v>
      </c>
      <c r="K13" s="1202">
        <v>0.159</v>
      </c>
      <c r="L13" s="623">
        <v>3400</v>
      </c>
      <c r="M13" s="1202">
        <v>0.20699999999999999</v>
      </c>
      <c r="N13" s="623">
        <v>1400</v>
      </c>
      <c r="O13" s="1202">
        <v>0.154</v>
      </c>
      <c r="P13" s="374">
        <v>42200</v>
      </c>
      <c r="Q13" s="1037">
        <v>0.21</v>
      </c>
      <c r="R13" s="78"/>
    </row>
    <row r="14" spans="1:18">
      <c r="A14" s="950">
        <v>2017</v>
      </c>
      <c r="B14" s="434">
        <v>6100</v>
      </c>
      <c r="C14" s="1199">
        <v>0.20399999999999999</v>
      </c>
      <c r="D14" s="620">
        <v>7300</v>
      </c>
      <c r="E14" s="1199">
        <v>0.14699999999999999</v>
      </c>
      <c r="F14" s="620">
        <v>5700</v>
      </c>
      <c r="G14" s="1199">
        <v>0.157</v>
      </c>
      <c r="H14" s="620">
        <v>4300</v>
      </c>
      <c r="I14" s="1199">
        <v>0.16500000000000001</v>
      </c>
      <c r="J14" s="620">
        <v>3600</v>
      </c>
      <c r="K14" s="1199">
        <v>0.13400000000000001</v>
      </c>
      <c r="L14" s="620">
        <v>2300</v>
      </c>
      <c r="M14" s="1199">
        <v>0.128</v>
      </c>
      <c r="N14" s="1200" t="s">
        <v>114</v>
      </c>
      <c r="O14" s="1201" t="s">
        <v>114</v>
      </c>
      <c r="P14" s="366">
        <v>30300</v>
      </c>
      <c r="Q14" s="1035">
        <v>0.152</v>
      </c>
      <c r="R14" s="78"/>
    </row>
    <row r="15" spans="1:18">
      <c r="A15" s="948">
        <v>2018</v>
      </c>
      <c r="B15" s="438">
        <v>7800</v>
      </c>
      <c r="C15" s="1202">
        <v>0.23699999999999999</v>
      </c>
      <c r="D15" s="623">
        <v>6900</v>
      </c>
      <c r="E15" s="1202">
        <v>0.16700000000000001</v>
      </c>
      <c r="F15" s="623">
        <v>3500</v>
      </c>
      <c r="G15" s="1202">
        <v>9.1999999999999998E-2</v>
      </c>
      <c r="H15" s="623">
        <v>4400</v>
      </c>
      <c r="I15" s="1202">
        <v>0.156</v>
      </c>
      <c r="J15" s="623">
        <v>3300</v>
      </c>
      <c r="K15" s="1202">
        <v>0.13400000000000001</v>
      </c>
      <c r="L15" s="623">
        <v>2500</v>
      </c>
      <c r="M15" s="1202">
        <v>0.14299999999999999</v>
      </c>
      <c r="N15" s="1203" t="s">
        <v>114</v>
      </c>
      <c r="O15" s="1204" t="s">
        <v>114</v>
      </c>
      <c r="P15" s="374">
        <v>29200</v>
      </c>
      <c r="Q15" s="1037">
        <v>0.14899999999999999</v>
      </c>
      <c r="R15" s="78"/>
    </row>
    <row r="16" spans="1:18">
      <c r="A16" s="655">
        <v>2019</v>
      </c>
      <c r="B16" s="434">
        <v>3500</v>
      </c>
      <c r="C16" s="1199">
        <v>0.14199999999999999</v>
      </c>
      <c r="D16" s="620">
        <v>4900</v>
      </c>
      <c r="E16" s="1199">
        <v>0.114</v>
      </c>
      <c r="F16" s="620">
        <v>5100</v>
      </c>
      <c r="G16" s="1199">
        <v>0.154</v>
      </c>
      <c r="H16" s="620">
        <v>4900</v>
      </c>
      <c r="I16" s="1199">
        <v>0.157</v>
      </c>
      <c r="J16" s="620">
        <v>3100</v>
      </c>
      <c r="K16" s="1199">
        <v>0.126</v>
      </c>
      <c r="L16" s="620">
        <v>2200</v>
      </c>
      <c r="M16" s="1199">
        <v>0.11899999999999999</v>
      </c>
      <c r="N16" s="1200" t="s">
        <v>114</v>
      </c>
      <c r="O16" s="1201" t="s">
        <v>114</v>
      </c>
      <c r="P16" s="366">
        <v>24800</v>
      </c>
      <c r="Q16" s="1035">
        <v>0.13300000000000001</v>
      </c>
      <c r="R16" s="78"/>
    </row>
    <row r="17" spans="1:18">
      <c r="A17" s="845">
        <v>2020</v>
      </c>
      <c r="B17" s="438">
        <v>3700</v>
      </c>
      <c r="C17" s="1202">
        <v>0.129</v>
      </c>
      <c r="D17" s="623">
        <v>5200</v>
      </c>
      <c r="E17" s="1202">
        <v>0.108</v>
      </c>
      <c r="F17" s="623">
        <v>5800</v>
      </c>
      <c r="G17" s="1202">
        <v>0.14099999999999999</v>
      </c>
      <c r="H17" s="623">
        <v>4900</v>
      </c>
      <c r="I17" s="1202">
        <v>0.18099999999999999</v>
      </c>
      <c r="J17" s="623">
        <v>4600</v>
      </c>
      <c r="K17" s="1202">
        <v>0.18</v>
      </c>
      <c r="L17" s="623">
        <v>3200</v>
      </c>
      <c r="M17" s="1202">
        <v>0.16500000000000001</v>
      </c>
      <c r="N17" s="1203" t="s">
        <v>114</v>
      </c>
      <c r="O17" s="1204" t="s">
        <v>114</v>
      </c>
      <c r="P17" s="374">
        <v>28700</v>
      </c>
      <c r="Q17" s="1037">
        <v>0.14199999999999999</v>
      </c>
      <c r="R17" s="78"/>
    </row>
    <row r="18" spans="1:18">
      <c r="A18" s="92">
        <v>2021</v>
      </c>
      <c r="B18" s="51">
        <v>4000</v>
      </c>
      <c r="C18" s="1853">
        <v>0.124</v>
      </c>
      <c r="D18" s="1533">
        <v>5500</v>
      </c>
      <c r="E18" s="1853">
        <v>0.114</v>
      </c>
      <c r="F18" s="1533">
        <v>4100</v>
      </c>
      <c r="G18" s="1853">
        <v>9.5000000000000001E-2</v>
      </c>
      <c r="H18" s="1533">
        <v>4700</v>
      </c>
      <c r="I18" s="1853">
        <v>0.14199999999999999</v>
      </c>
      <c r="J18" s="1533">
        <v>2700</v>
      </c>
      <c r="K18" s="1853">
        <v>0.10299999999999999</v>
      </c>
      <c r="L18" s="1533">
        <v>1600</v>
      </c>
      <c r="M18" s="1853">
        <v>8.7999999999999995E-2</v>
      </c>
      <c r="N18" s="1857" t="s">
        <v>114</v>
      </c>
      <c r="O18" s="1201" t="s">
        <v>114</v>
      </c>
      <c r="P18" s="51">
        <v>23800</v>
      </c>
      <c r="Q18" s="1515">
        <v>0.107</v>
      </c>
      <c r="R18" s="78"/>
    </row>
    <row r="19" spans="1:18" ht="13">
      <c r="A19" s="2808" t="s">
        <v>942</v>
      </c>
      <c r="B19" s="2809"/>
      <c r="C19" s="2809"/>
      <c r="D19" s="2809"/>
      <c r="E19" s="2809"/>
      <c r="F19" s="2809"/>
      <c r="G19" s="2809"/>
      <c r="H19" s="2809"/>
      <c r="I19" s="2809"/>
      <c r="J19" s="2809"/>
      <c r="K19" s="2809"/>
      <c r="L19" s="2809"/>
      <c r="M19" s="2809"/>
      <c r="N19" s="2809"/>
      <c r="O19" s="2809"/>
      <c r="P19" s="2809"/>
      <c r="Q19" s="2810"/>
    </row>
    <row r="20" spans="1:18">
      <c r="B20" s="63"/>
      <c r="K20" s="45"/>
      <c r="Q20" s="54"/>
    </row>
    <row r="21" spans="1:18">
      <c r="B21" s="63"/>
      <c r="K21" s="45"/>
      <c r="Q21" s="54"/>
    </row>
    <row r="22" spans="1:18" ht="17.5">
      <c r="A22" s="2811" t="s">
        <v>338</v>
      </c>
      <c r="B22" s="2465" t="s">
        <v>946</v>
      </c>
      <c r="C22" s="2466"/>
      <c r="D22" s="2466"/>
      <c r="E22" s="2466"/>
      <c r="F22" s="2466"/>
      <c r="G22" s="2466"/>
      <c r="H22" s="2466"/>
      <c r="I22" s="2466"/>
      <c r="J22" s="2466"/>
      <c r="K22" s="2466"/>
      <c r="L22" s="2466"/>
      <c r="M22" s="2466"/>
      <c r="N22" s="2466"/>
      <c r="O22" s="2814"/>
      <c r="P22" s="2561" t="s">
        <v>115</v>
      </c>
      <c r="Q22" s="2815"/>
      <c r="R22" s="29"/>
    </row>
    <row r="23" spans="1:18" ht="17.5">
      <c r="A23" s="2812"/>
      <c r="B23" s="2817" t="s">
        <v>940</v>
      </c>
      <c r="C23" s="2818"/>
      <c r="D23" s="2819" t="s">
        <v>468</v>
      </c>
      <c r="E23" s="2818"/>
      <c r="F23" s="2819" t="s">
        <v>469</v>
      </c>
      <c r="G23" s="2818"/>
      <c r="H23" s="2819" t="s">
        <v>470</v>
      </c>
      <c r="I23" s="2818"/>
      <c r="J23" s="2819" t="s">
        <v>471</v>
      </c>
      <c r="K23" s="2818"/>
      <c r="L23" s="2819" t="s">
        <v>472</v>
      </c>
      <c r="M23" s="2818"/>
      <c r="N23" s="2696" t="s">
        <v>941</v>
      </c>
      <c r="O23" s="2820"/>
      <c r="P23" s="2630"/>
      <c r="Q23" s="2816"/>
      <c r="R23" s="29"/>
    </row>
    <row r="24" spans="1:18" ht="17.5">
      <c r="A24" s="2813"/>
      <c r="B24" s="1197" t="s">
        <v>112</v>
      </c>
      <c r="C24" s="1194" t="s">
        <v>86</v>
      </c>
      <c r="D24" s="1195" t="s">
        <v>112</v>
      </c>
      <c r="E24" s="1196" t="s">
        <v>86</v>
      </c>
      <c r="F24" s="1195" t="s">
        <v>112</v>
      </c>
      <c r="G24" s="1196" t="s">
        <v>86</v>
      </c>
      <c r="H24" s="1195" t="s">
        <v>112</v>
      </c>
      <c r="I24" s="1196" t="s">
        <v>86</v>
      </c>
      <c r="J24" s="1197" t="s">
        <v>112</v>
      </c>
      <c r="K24" s="1194" t="s">
        <v>86</v>
      </c>
      <c r="L24" s="1197" t="s">
        <v>112</v>
      </c>
      <c r="M24" s="1196" t="s">
        <v>86</v>
      </c>
      <c r="N24" s="1195" t="s">
        <v>112</v>
      </c>
      <c r="O24" s="1198" t="s">
        <v>86</v>
      </c>
      <c r="P24" s="1031" t="s">
        <v>112</v>
      </c>
      <c r="Q24" s="1186" t="s">
        <v>86</v>
      </c>
      <c r="R24" s="29"/>
    </row>
    <row r="25" spans="1:18">
      <c r="A25" s="738">
        <v>2011</v>
      </c>
      <c r="B25" s="1043">
        <v>16700</v>
      </c>
      <c r="C25" s="341">
        <v>0.13800000000000001</v>
      </c>
      <c r="D25" s="366">
        <v>20700</v>
      </c>
      <c r="E25" s="341">
        <v>0.105</v>
      </c>
      <c r="F25" s="366">
        <v>13300</v>
      </c>
      <c r="G25" s="341">
        <v>7.5999999999999998E-2</v>
      </c>
      <c r="H25" s="366">
        <v>19500</v>
      </c>
      <c r="I25" s="341">
        <v>0.108</v>
      </c>
      <c r="J25" s="366">
        <v>14400</v>
      </c>
      <c r="K25" s="341">
        <v>8.8999999999999996E-2</v>
      </c>
      <c r="L25" s="366">
        <v>8700</v>
      </c>
      <c r="M25" s="341">
        <v>8.7999999999999995E-2</v>
      </c>
      <c r="N25" s="366">
        <v>5900</v>
      </c>
      <c r="O25" s="341">
        <v>5.8000000000000003E-2</v>
      </c>
      <c r="P25" s="366">
        <v>99600</v>
      </c>
      <c r="Q25" s="1035">
        <v>9.5000000000000001E-2</v>
      </c>
      <c r="R25" s="78"/>
    </row>
    <row r="26" spans="1:18">
      <c r="A26" s="1036">
        <v>2012</v>
      </c>
      <c r="B26" s="1045">
        <v>11600</v>
      </c>
      <c r="C26" s="343">
        <v>0.09</v>
      </c>
      <c r="D26" s="374">
        <v>21900</v>
      </c>
      <c r="E26" s="343">
        <v>0.11899999999999999</v>
      </c>
      <c r="F26" s="374">
        <v>14900</v>
      </c>
      <c r="G26" s="343">
        <v>8.6999999999999994E-2</v>
      </c>
      <c r="H26" s="374">
        <v>16200</v>
      </c>
      <c r="I26" s="343">
        <v>8.5999999999999993E-2</v>
      </c>
      <c r="J26" s="374">
        <v>16600</v>
      </c>
      <c r="K26" s="343">
        <v>9.2999999999999999E-2</v>
      </c>
      <c r="L26" s="374">
        <v>9500</v>
      </c>
      <c r="M26" s="343">
        <v>8.3000000000000004E-2</v>
      </c>
      <c r="N26" s="374">
        <v>3500</v>
      </c>
      <c r="O26" s="343">
        <v>3.5999999999999997E-2</v>
      </c>
      <c r="P26" s="374">
        <v>94900</v>
      </c>
      <c r="Q26" s="1037">
        <v>8.8999999999999996E-2</v>
      </c>
      <c r="R26" s="78"/>
    </row>
    <row r="27" spans="1:18">
      <c r="A27" s="738">
        <v>2013</v>
      </c>
      <c r="B27" s="1043">
        <v>16500</v>
      </c>
      <c r="C27" s="341">
        <v>0.127</v>
      </c>
      <c r="D27" s="366">
        <v>17600</v>
      </c>
      <c r="E27" s="341">
        <v>9.0999999999999998E-2</v>
      </c>
      <c r="F27" s="366">
        <v>16800</v>
      </c>
      <c r="G27" s="341">
        <v>9.7000000000000003E-2</v>
      </c>
      <c r="H27" s="366">
        <v>13900</v>
      </c>
      <c r="I27" s="341">
        <v>7.4999999999999997E-2</v>
      </c>
      <c r="J27" s="366">
        <v>20100</v>
      </c>
      <c r="K27" s="341">
        <v>0.112</v>
      </c>
      <c r="L27" s="366">
        <v>10100</v>
      </c>
      <c r="M27" s="341">
        <v>8.3000000000000004E-2</v>
      </c>
      <c r="N27" s="366">
        <v>7500</v>
      </c>
      <c r="O27" s="341">
        <v>7.4999999999999997E-2</v>
      </c>
      <c r="P27" s="366">
        <v>102800</v>
      </c>
      <c r="Q27" s="1035">
        <v>9.4E-2</v>
      </c>
      <c r="R27" s="78"/>
    </row>
    <row r="28" spans="1:18">
      <c r="A28" s="1036">
        <v>2014</v>
      </c>
      <c r="B28" s="1045">
        <v>11700</v>
      </c>
      <c r="C28" s="343">
        <v>8.8999999999999996E-2</v>
      </c>
      <c r="D28" s="374">
        <v>18600</v>
      </c>
      <c r="E28" s="343">
        <v>9.2999999999999999E-2</v>
      </c>
      <c r="F28" s="374">
        <v>17300</v>
      </c>
      <c r="G28" s="343">
        <v>0.10199999999999999</v>
      </c>
      <c r="H28" s="374">
        <v>16900</v>
      </c>
      <c r="I28" s="343">
        <v>9.6000000000000002E-2</v>
      </c>
      <c r="J28" s="374">
        <v>14800</v>
      </c>
      <c r="K28" s="343">
        <v>8.1000000000000003E-2</v>
      </c>
      <c r="L28" s="374">
        <v>12800</v>
      </c>
      <c r="M28" s="343">
        <v>0.10299999999999999</v>
      </c>
      <c r="N28" s="374">
        <v>8900</v>
      </c>
      <c r="O28" s="343">
        <v>8.6999999999999994E-2</v>
      </c>
      <c r="P28" s="374">
        <v>102100</v>
      </c>
      <c r="Q28" s="1037">
        <v>9.1999999999999998E-2</v>
      </c>
      <c r="R28" s="78"/>
    </row>
    <row r="29" spans="1:18">
      <c r="A29" s="738">
        <v>2015</v>
      </c>
      <c r="B29" s="1043">
        <v>20200</v>
      </c>
      <c r="C29" s="341">
        <v>0.154</v>
      </c>
      <c r="D29" s="366">
        <v>21000</v>
      </c>
      <c r="E29" s="341">
        <v>0.10299999999999999</v>
      </c>
      <c r="F29" s="366">
        <v>17800</v>
      </c>
      <c r="G29" s="341">
        <v>0.10100000000000001</v>
      </c>
      <c r="H29" s="366">
        <v>15300</v>
      </c>
      <c r="I29" s="341">
        <v>8.7999999999999995E-2</v>
      </c>
      <c r="J29" s="366">
        <v>18900</v>
      </c>
      <c r="K29" s="341">
        <v>0.104</v>
      </c>
      <c r="L29" s="366">
        <v>11600</v>
      </c>
      <c r="M29" s="341">
        <v>8.7999999999999995E-2</v>
      </c>
      <c r="N29" s="366">
        <v>6000</v>
      </c>
      <c r="O29" s="341">
        <v>5.8000000000000003E-2</v>
      </c>
      <c r="P29" s="366">
        <v>111100</v>
      </c>
      <c r="Q29" s="1035">
        <v>0.1</v>
      </c>
      <c r="R29" s="78"/>
    </row>
    <row r="30" spans="1:18">
      <c r="A30" s="1036">
        <v>2016</v>
      </c>
      <c r="B30" s="1045">
        <v>20000</v>
      </c>
      <c r="C30" s="343">
        <v>0.152</v>
      </c>
      <c r="D30" s="374">
        <v>21900</v>
      </c>
      <c r="E30" s="343">
        <v>0.105</v>
      </c>
      <c r="F30" s="374">
        <v>17300</v>
      </c>
      <c r="G30" s="343">
        <v>9.5000000000000001E-2</v>
      </c>
      <c r="H30" s="374">
        <v>18100</v>
      </c>
      <c r="I30" s="343">
        <v>0.108</v>
      </c>
      <c r="J30" s="374">
        <v>19400</v>
      </c>
      <c r="K30" s="343">
        <v>0.106</v>
      </c>
      <c r="L30" s="374">
        <v>13900</v>
      </c>
      <c r="M30" s="343">
        <v>0.10199999999999999</v>
      </c>
      <c r="N30" s="374">
        <v>9300</v>
      </c>
      <c r="O30" s="343">
        <v>8.6999999999999994E-2</v>
      </c>
      <c r="P30" s="374">
        <v>120300</v>
      </c>
      <c r="Q30" s="1037">
        <v>0.107</v>
      </c>
      <c r="R30" s="78"/>
    </row>
    <row r="31" spans="1:18">
      <c r="A31" s="738">
        <v>2017</v>
      </c>
      <c r="B31" s="1043">
        <v>13900</v>
      </c>
      <c r="C31" s="341">
        <v>0.109</v>
      </c>
      <c r="D31" s="366">
        <v>22000</v>
      </c>
      <c r="E31" s="341">
        <v>0.105</v>
      </c>
      <c r="F31" s="366">
        <v>19700</v>
      </c>
      <c r="G31" s="341">
        <v>0.111</v>
      </c>
      <c r="H31" s="366">
        <v>14400</v>
      </c>
      <c r="I31" s="341">
        <v>0.09</v>
      </c>
      <c r="J31" s="366">
        <v>17400</v>
      </c>
      <c r="K31" s="341">
        <v>9.8000000000000004E-2</v>
      </c>
      <c r="L31" s="366">
        <v>13500</v>
      </c>
      <c r="M31" s="341">
        <v>9.6000000000000002E-2</v>
      </c>
      <c r="N31" s="366">
        <v>7600</v>
      </c>
      <c r="O31" s="341">
        <v>7.0999999999999994E-2</v>
      </c>
      <c r="P31" s="366">
        <v>109200</v>
      </c>
      <c r="Q31" s="1035">
        <v>9.8000000000000004E-2</v>
      </c>
      <c r="R31" s="78"/>
    </row>
    <row r="32" spans="1:18">
      <c r="A32" s="1036">
        <v>2018</v>
      </c>
      <c r="B32" s="1045">
        <v>15900</v>
      </c>
      <c r="C32" s="343">
        <v>0.128</v>
      </c>
      <c r="D32" s="374">
        <v>19500</v>
      </c>
      <c r="E32" s="343">
        <v>9.8000000000000004E-2</v>
      </c>
      <c r="F32" s="374">
        <v>13400</v>
      </c>
      <c r="G32" s="343">
        <v>7.2999999999999995E-2</v>
      </c>
      <c r="H32" s="374">
        <v>14500</v>
      </c>
      <c r="I32" s="343">
        <v>9.2999999999999999E-2</v>
      </c>
      <c r="J32" s="374">
        <v>18300</v>
      </c>
      <c r="K32" s="343">
        <v>0.10199999999999999</v>
      </c>
      <c r="L32" s="374">
        <v>13800</v>
      </c>
      <c r="M32" s="343">
        <v>9.2999999999999999E-2</v>
      </c>
      <c r="N32" s="374">
        <v>6600</v>
      </c>
      <c r="O32" s="343">
        <v>6.0999999999999999E-2</v>
      </c>
      <c r="P32" s="374">
        <v>104400</v>
      </c>
      <c r="Q32" s="1037">
        <v>9.2999999999999999E-2</v>
      </c>
      <c r="R32" s="78"/>
    </row>
    <row r="33" spans="1:18">
      <c r="A33" s="92">
        <v>2019</v>
      </c>
      <c r="B33" s="1043">
        <v>14000</v>
      </c>
      <c r="C33" s="341">
        <v>0.11700000000000001</v>
      </c>
      <c r="D33" s="366">
        <v>18900</v>
      </c>
      <c r="E33" s="341">
        <v>9.8000000000000004E-2</v>
      </c>
      <c r="F33" s="366">
        <v>18500</v>
      </c>
      <c r="G33" s="341">
        <v>0.1</v>
      </c>
      <c r="H33" s="366">
        <v>15000</v>
      </c>
      <c r="I33" s="341">
        <v>9.4E-2</v>
      </c>
      <c r="J33" s="366">
        <v>13200</v>
      </c>
      <c r="K33" s="341">
        <v>7.4999999999999997E-2</v>
      </c>
      <c r="L33" s="366">
        <v>14900</v>
      </c>
      <c r="M33" s="341">
        <v>9.7000000000000003E-2</v>
      </c>
      <c r="N33" s="366">
        <v>10900</v>
      </c>
      <c r="O33" s="341">
        <v>9.9000000000000005E-2</v>
      </c>
      <c r="P33" s="366">
        <v>106400</v>
      </c>
      <c r="Q33" s="1035">
        <v>9.6000000000000002E-2</v>
      </c>
      <c r="R33" s="78"/>
    </row>
    <row r="34" spans="1:18">
      <c r="A34" s="1038">
        <v>2020</v>
      </c>
      <c r="B34" s="1045">
        <v>8300</v>
      </c>
      <c r="C34" s="343">
        <v>7.0999999999999994E-2</v>
      </c>
      <c r="D34" s="374">
        <v>17600</v>
      </c>
      <c r="E34" s="343">
        <v>9.1999999999999998E-2</v>
      </c>
      <c r="F34" s="374">
        <v>12400</v>
      </c>
      <c r="G34" s="343">
        <v>6.8000000000000005E-2</v>
      </c>
      <c r="H34" s="374">
        <v>15600</v>
      </c>
      <c r="I34" s="343">
        <v>9.8000000000000004E-2</v>
      </c>
      <c r="J34" s="374">
        <v>18700</v>
      </c>
      <c r="K34" s="343">
        <v>0.107</v>
      </c>
      <c r="L34" s="374">
        <v>12800</v>
      </c>
      <c r="M34" s="343">
        <v>8.1000000000000003E-2</v>
      </c>
      <c r="N34" s="374">
        <v>10900</v>
      </c>
      <c r="O34" s="343">
        <v>9.6000000000000002E-2</v>
      </c>
      <c r="P34" s="374">
        <v>96900</v>
      </c>
      <c r="Q34" s="1037">
        <v>8.7999999999999995E-2</v>
      </c>
      <c r="R34" s="78"/>
    </row>
    <row r="35" spans="1:18" ht="13">
      <c r="A35" s="92">
        <v>2021</v>
      </c>
      <c r="B35" s="51">
        <v>11800</v>
      </c>
      <c r="C35" s="1853">
        <v>9.7000000000000003E-2</v>
      </c>
      <c r="D35" s="1533">
        <v>16100</v>
      </c>
      <c r="E35" s="1853">
        <v>8.4000000000000005E-2</v>
      </c>
      <c r="F35" s="1533">
        <v>13000</v>
      </c>
      <c r="G35" s="1853">
        <v>6.9000000000000006E-2</v>
      </c>
      <c r="H35" s="1533">
        <v>13200</v>
      </c>
      <c r="I35" s="1853">
        <v>8.3000000000000004E-2</v>
      </c>
      <c r="J35" s="1533">
        <v>14500</v>
      </c>
      <c r="K35" s="1516">
        <v>8.1000000000000003E-2</v>
      </c>
      <c r="L35" s="458">
        <v>14200</v>
      </c>
      <c r="M35" s="1853">
        <v>8.5000000000000006E-2</v>
      </c>
      <c r="N35" s="1533">
        <v>9300</v>
      </c>
      <c r="O35" s="1853">
        <v>7.6999999999999999E-2</v>
      </c>
      <c r="P35" s="1533">
        <v>92800</v>
      </c>
      <c r="Q35" s="1515">
        <v>8.1000000000000003E-2</v>
      </c>
    </row>
    <row r="37" spans="1:18" ht="14.15" customHeight="1">
      <c r="A37" s="2778" t="s">
        <v>664</v>
      </c>
      <c r="B37" s="2515"/>
      <c r="C37" s="2515"/>
      <c r="D37" s="2515"/>
      <c r="E37" s="2515"/>
      <c r="F37" s="2515"/>
      <c r="G37" s="2515"/>
      <c r="H37" s="2515"/>
      <c r="I37" s="2515"/>
      <c r="J37" s="2515"/>
      <c r="K37" s="2515"/>
      <c r="L37" s="2515"/>
      <c r="M37" s="2515"/>
      <c r="N37" s="2515"/>
      <c r="O37" s="2515"/>
      <c r="P37" s="2515"/>
      <c r="Q37" s="2515"/>
    </row>
    <row r="38" spans="1:18">
      <c r="B38" s="63"/>
      <c r="K38" s="45"/>
      <c r="Q38" s="54"/>
    </row>
    <row r="39" spans="1:18" ht="57" customHeight="1">
      <c r="A39" s="2805" t="s">
        <v>665</v>
      </c>
      <c r="B39" s="2806"/>
      <c r="C39" s="2806"/>
      <c r="D39" s="2806"/>
      <c r="E39" s="2806"/>
      <c r="F39" s="2806"/>
      <c r="G39" s="2806"/>
      <c r="H39" s="2806"/>
      <c r="I39" s="2806"/>
      <c r="J39" s="2806"/>
      <c r="K39" s="2806"/>
      <c r="L39" s="2806"/>
      <c r="M39" s="2806"/>
      <c r="N39" s="2806"/>
      <c r="O39" s="2806"/>
      <c r="P39" s="2806"/>
      <c r="Q39" s="2807"/>
    </row>
  </sheetData>
  <mergeCells count="25">
    <mergeCell ref="A19:Q19"/>
    <mergeCell ref="A22:A24"/>
    <mergeCell ref="B22:O22"/>
    <mergeCell ref="A1:Q1"/>
    <mergeCell ref="A3:Q3"/>
    <mergeCell ref="A5:A7"/>
    <mergeCell ref="B5:O5"/>
    <mergeCell ref="P5:Q6"/>
    <mergeCell ref="B6:C6"/>
    <mergeCell ref="D6:E6"/>
    <mergeCell ref="F6:G6"/>
    <mergeCell ref="H6:I6"/>
    <mergeCell ref="J6:K6"/>
    <mergeCell ref="L6:M6"/>
    <mergeCell ref="N6:O6"/>
    <mergeCell ref="A39:Q39"/>
    <mergeCell ref="P22:Q23"/>
    <mergeCell ref="B23:C23"/>
    <mergeCell ref="D23:E23"/>
    <mergeCell ref="F23:G23"/>
    <mergeCell ref="H23:I23"/>
    <mergeCell ref="J23:K23"/>
    <mergeCell ref="L23:M23"/>
    <mergeCell ref="N23:O23"/>
    <mergeCell ref="A37:Q3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EC1F-F8B1-4084-AF55-F514324DD37F}">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6384" width="8.58203125" style="7"/>
  </cols>
  <sheetData>
    <row r="1" spans="1:11" ht="25">
      <c r="A1" s="2453" t="s">
        <v>1548</v>
      </c>
      <c r="B1" s="2453"/>
      <c r="C1" s="2453"/>
      <c r="D1" s="2453"/>
      <c r="E1" s="2453"/>
      <c r="F1" s="2453"/>
      <c r="G1" s="2453"/>
      <c r="H1" s="2453"/>
      <c r="I1" s="2453"/>
      <c r="J1" s="44"/>
    </row>
    <row r="2" spans="1:11" ht="14.5" thickBot="1">
      <c r="A2" s="1052"/>
      <c r="B2" s="321"/>
      <c r="C2" s="321"/>
      <c r="D2" s="321"/>
      <c r="E2" s="321"/>
      <c r="F2" s="321"/>
      <c r="G2" s="321"/>
      <c r="H2" s="45"/>
      <c r="I2" s="45"/>
    </row>
    <row r="3" spans="1:11" ht="25.5" customHeight="1" thickTop="1" thickBot="1">
      <c r="A3" s="2821" t="s">
        <v>682</v>
      </c>
      <c r="B3" s="2822"/>
      <c r="C3" s="2822"/>
      <c r="D3" s="2822"/>
      <c r="E3" s="2822"/>
      <c r="F3" s="2822"/>
      <c r="G3" s="2822"/>
      <c r="H3" s="2822"/>
      <c r="I3" s="2823"/>
    </row>
    <row r="4" spans="1:11" ht="14.5" thickTop="1"/>
    <row r="5" spans="1:11" ht="18" customHeight="1">
      <c r="A5" s="2638" t="s">
        <v>338</v>
      </c>
      <c r="B5" s="2630" t="s">
        <v>683</v>
      </c>
      <c r="C5" s="2631"/>
      <c r="D5" s="2631"/>
      <c r="E5" s="2631"/>
      <c r="F5" s="2631"/>
      <c r="G5" s="2631"/>
      <c r="H5" s="2631"/>
      <c r="I5" s="2631"/>
      <c r="K5" s="29"/>
    </row>
    <row r="6" spans="1:11" ht="18" customHeight="1">
      <c r="A6" s="2638"/>
      <c r="B6" s="2747" t="s">
        <v>659</v>
      </c>
      <c r="C6" s="2748"/>
      <c r="D6" s="2748"/>
      <c r="E6" s="2748"/>
      <c r="F6" s="2640" t="s">
        <v>660</v>
      </c>
      <c r="G6" s="2641"/>
      <c r="H6" s="2641"/>
      <c r="I6" s="2643"/>
      <c r="K6" s="29"/>
    </row>
    <row r="7" spans="1:11" s="6" customFormat="1" ht="27.5">
      <c r="A7" s="2639"/>
      <c r="B7" s="1031" t="s">
        <v>112</v>
      </c>
      <c r="C7" s="1032" t="s">
        <v>86</v>
      </c>
      <c r="D7" s="1032" t="s">
        <v>662</v>
      </c>
      <c r="E7" s="1033" t="s">
        <v>663</v>
      </c>
      <c r="F7" s="1031" t="s">
        <v>112</v>
      </c>
      <c r="G7" s="1032" t="s">
        <v>86</v>
      </c>
      <c r="H7" s="1032" t="s">
        <v>662</v>
      </c>
      <c r="I7" s="1034" t="s">
        <v>663</v>
      </c>
      <c r="K7" s="49"/>
    </row>
    <row r="8" spans="1:11">
      <c r="A8" s="738">
        <v>2011</v>
      </c>
      <c r="B8" s="1043">
        <v>88200</v>
      </c>
      <c r="C8" s="1035">
        <v>8.4000000000000005E-2</v>
      </c>
      <c r="D8" s="1035">
        <v>7.5999999999999998E-2</v>
      </c>
      <c r="E8" s="341">
        <v>9.2999999999999999E-2</v>
      </c>
      <c r="F8" s="366">
        <v>15800</v>
      </c>
      <c r="G8" s="1035">
        <v>9.4E-2</v>
      </c>
      <c r="H8" s="1035">
        <v>7.5999999999999998E-2</v>
      </c>
      <c r="I8" s="1035">
        <v>0.114</v>
      </c>
    </row>
    <row r="9" spans="1:11">
      <c r="A9" s="1036">
        <v>2012</v>
      </c>
      <c r="B9" s="1045">
        <v>83700</v>
      </c>
      <c r="C9" s="1037">
        <v>7.8E-2</v>
      </c>
      <c r="D9" s="1037">
        <v>6.8000000000000005E-2</v>
      </c>
      <c r="E9" s="343">
        <v>8.7999999999999995E-2</v>
      </c>
      <c r="F9" s="374">
        <v>17400</v>
      </c>
      <c r="G9" s="1037">
        <v>8.8999999999999996E-2</v>
      </c>
      <c r="H9" s="1037">
        <v>6.9000000000000006E-2</v>
      </c>
      <c r="I9" s="1037">
        <v>0.115</v>
      </c>
    </row>
    <row r="10" spans="1:11">
      <c r="A10" s="738">
        <v>2013</v>
      </c>
      <c r="B10" s="1043">
        <v>92000</v>
      </c>
      <c r="C10" s="1035">
        <v>8.4000000000000005E-2</v>
      </c>
      <c r="D10" s="1035">
        <v>7.4999999999999997E-2</v>
      </c>
      <c r="E10" s="341">
        <v>9.4E-2</v>
      </c>
      <c r="F10" s="366">
        <v>18000</v>
      </c>
      <c r="G10" s="1035">
        <v>9.1999999999999998E-2</v>
      </c>
      <c r="H10" s="1035">
        <v>7.4999999999999997E-2</v>
      </c>
      <c r="I10" s="1035">
        <v>0.114</v>
      </c>
    </row>
    <row r="11" spans="1:11">
      <c r="A11" s="1036">
        <v>2014</v>
      </c>
      <c r="B11" s="1045">
        <v>108400</v>
      </c>
      <c r="C11" s="1037">
        <v>9.8000000000000004E-2</v>
      </c>
      <c r="D11" s="1037">
        <v>8.7999999999999995E-2</v>
      </c>
      <c r="E11" s="343">
        <v>0.108</v>
      </c>
      <c r="F11" s="374">
        <v>22600</v>
      </c>
      <c r="G11" s="1037">
        <v>0.114</v>
      </c>
      <c r="H11" s="1037">
        <v>9.5000000000000001E-2</v>
      </c>
      <c r="I11" s="1037">
        <v>0.13700000000000001</v>
      </c>
    </row>
    <row r="12" spans="1:11">
      <c r="A12" s="738">
        <v>2015</v>
      </c>
      <c r="B12" s="1043">
        <v>95500</v>
      </c>
      <c r="C12" s="1035">
        <v>8.5000000000000006E-2</v>
      </c>
      <c r="D12" s="1035">
        <v>7.6999999999999999E-2</v>
      </c>
      <c r="E12" s="341">
        <v>9.4E-2</v>
      </c>
      <c r="F12" s="366">
        <v>19000</v>
      </c>
      <c r="G12" s="1035">
        <v>0.09</v>
      </c>
      <c r="H12" s="1035">
        <v>7.3999999999999996E-2</v>
      </c>
      <c r="I12" s="1035">
        <v>0.109</v>
      </c>
    </row>
    <row r="13" spans="1:11">
      <c r="A13" s="1036">
        <v>2016</v>
      </c>
      <c r="B13" s="1045">
        <v>118600</v>
      </c>
      <c r="C13" s="1037">
        <v>0.105</v>
      </c>
      <c r="D13" s="1037">
        <v>9.6000000000000002E-2</v>
      </c>
      <c r="E13" s="343">
        <v>0.114</v>
      </c>
      <c r="F13" s="374">
        <v>24400</v>
      </c>
      <c r="G13" s="1037">
        <v>0.121</v>
      </c>
      <c r="H13" s="1037">
        <v>0.10299999999999999</v>
      </c>
      <c r="I13" s="1037">
        <v>0.14099999999999999</v>
      </c>
    </row>
    <row r="14" spans="1:11" ht="14.25" customHeight="1">
      <c r="A14" s="738">
        <v>2017</v>
      </c>
      <c r="B14" s="1043">
        <v>121800</v>
      </c>
      <c r="C14" s="1035">
        <v>0.109</v>
      </c>
      <c r="D14" s="1035">
        <v>0.1</v>
      </c>
      <c r="E14" s="341">
        <v>0.11799999999999999</v>
      </c>
      <c r="F14" s="366">
        <v>26600</v>
      </c>
      <c r="G14" s="1035">
        <v>0.13200000000000001</v>
      </c>
      <c r="H14" s="1035">
        <v>0.113</v>
      </c>
      <c r="I14" s="1035">
        <v>0.154</v>
      </c>
    </row>
    <row r="15" spans="1:11" ht="14.25" customHeight="1">
      <c r="A15" s="1036">
        <v>2018</v>
      </c>
      <c r="B15" s="1045">
        <v>128700</v>
      </c>
      <c r="C15" s="1037">
        <v>0.115</v>
      </c>
      <c r="D15" s="1037">
        <v>0.106</v>
      </c>
      <c r="E15" s="343">
        <v>0.125</v>
      </c>
      <c r="F15" s="374">
        <v>25700</v>
      </c>
      <c r="G15" s="1037">
        <v>0.13100000000000001</v>
      </c>
      <c r="H15" s="1037">
        <v>0.112</v>
      </c>
      <c r="I15" s="1037">
        <v>0.154</v>
      </c>
    </row>
    <row r="16" spans="1:11">
      <c r="A16" s="92">
        <v>2019</v>
      </c>
      <c r="B16" s="1043">
        <v>116500</v>
      </c>
      <c r="C16" s="1035">
        <v>0.105</v>
      </c>
      <c r="D16" s="1035">
        <v>9.7000000000000003E-2</v>
      </c>
      <c r="E16" s="341">
        <v>0.114</v>
      </c>
      <c r="F16" s="366">
        <v>25900</v>
      </c>
      <c r="G16" s="1035">
        <v>0.13800000000000001</v>
      </c>
      <c r="H16" s="1035">
        <v>0.11799999999999999</v>
      </c>
      <c r="I16" s="1035">
        <v>0.16</v>
      </c>
    </row>
    <row r="17" spans="1:11">
      <c r="A17" s="1038">
        <v>2020</v>
      </c>
      <c r="B17" s="374">
        <v>121000</v>
      </c>
      <c r="C17" s="1037">
        <v>0.109</v>
      </c>
      <c r="D17" s="1037">
        <v>0.1</v>
      </c>
      <c r="E17" s="343">
        <v>0.11899999999999999</v>
      </c>
      <c r="F17" s="374">
        <v>25700</v>
      </c>
      <c r="G17" s="1037">
        <v>0.127</v>
      </c>
      <c r="H17" s="1037">
        <v>0.107</v>
      </c>
      <c r="I17" s="1037">
        <v>0.14899999999999999</v>
      </c>
    </row>
    <row r="18" spans="1:11">
      <c r="A18" s="92">
        <v>2021</v>
      </c>
      <c r="B18" s="51">
        <v>108600</v>
      </c>
      <c r="C18" s="1515">
        <v>9.5000000000000001E-2</v>
      </c>
      <c r="D18" s="1515">
        <v>8.5999999999999993E-2</v>
      </c>
      <c r="E18" s="1853">
        <v>0.104</v>
      </c>
      <c r="F18" s="1533">
        <v>21400</v>
      </c>
      <c r="G18" s="1515">
        <v>9.6000000000000002E-2</v>
      </c>
      <c r="H18" s="1515">
        <v>7.9000000000000001E-2</v>
      </c>
      <c r="I18" s="1515">
        <v>0.115</v>
      </c>
    </row>
    <row r="20" spans="1:11" ht="14.25" customHeight="1">
      <c r="A20" s="2778" t="s">
        <v>664</v>
      </c>
      <c r="B20" s="2515"/>
      <c r="C20" s="2515"/>
      <c r="D20" s="2515"/>
      <c r="E20" s="2515"/>
      <c r="F20" s="2515"/>
      <c r="G20" s="2515"/>
      <c r="H20" s="2515"/>
      <c r="I20" s="2515"/>
    </row>
    <row r="23" spans="1:11" ht="48.75" customHeight="1">
      <c r="A23" s="2804" t="s">
        <v>672</v>
      </c>
      <c r="B23" s="2804"/>
      <c r="C23" s="2804"/>
      <c r="D23" s="2804"/>
      <c r="E23" s="2804"/>
      <c r="F23" s="2804"/>
      <c r="G23" s="2804"/>
      <c r="H23" s="2804"/>
      <c r="I23" s="2804"/>
    </row>
    <row r="25" spans="1:11" ht="18" customHeight="1">
      <c r="A25" s="2638" t="s">
        <v>338</v>
      </c>
      <c r="B25" s="2630" t="s">
        <v>683</v>
      </c>
      <c r="C25" s="2631"/>
      <c r="D25" s="2631"/>
      <c r="E25" s="2631"/>
      <c r="F25" s="2631"/>
      <c r="G25" s="2631"/>
      <c r="H25" s="2631"/>
      <c r="I25" s="2631"/>
      <c r="K25" s="29"/>
    </row>
    <row r="26" spans="1:11" ht="18" customHeight="1">
      <c r="A26" s="2638"/>
      <c r="B26" s="2747" t="s">
        <v>673</v>
      </c>
      <c r="C26" s="2748"/>
      <c r="D26" s="2748"/>
      <c r="E26" s="2748"/>
      <c r="F26" s="2640" t="s">
        <v>674</v>
      </c>
      <c r="G26" s="2641"/>
      <c r="H26" s="2641"/>
      <c r="I26" s="2643"/>
      <c r="K26" s="29"/>
    </row>
    <row r="27" spans="1:11" s="6" customFormat="1" ht="27.5">
      <c r="A27" s="2639"/>
      <c r="B27" s="1031" t="s">
        <v>112</v>
      </c>
      <c r="C27" s="1032" t="s">
        <v>86</v>
      </c>
      <c r="D27" s="1032" t="s">
        <v>662</v>
      </c>
      <c r="E27" s="1033" t="s">
        <v>663</v>
      </c>
      <c r="F27" s="1031" t="s">
        <v>112</v>
      </c>
      <c r="G27" s="1032" t="s">
        <v>86</v>
      </c>
      <c r="H27" s="1032" t="s">
        <v>662</v>
      </c>
      <c r="I27" s="1034" t="s">
        <v>663</v>
      </c>
      <c r="K27" s="49"/>
    </row>
    <row r="28" spans="1:11">
      <c r="A28" s="738">
        <v>2011</v>
      </c>
      <c r="B28" s="1053">
        <v>87700</v>
      </c>
      <c r="C28" s="1054">
        <v>7.8E-2</v>
      </c>
      <c r="D28" s="1054">
        <v>7.0999999999999994E-2</v>
      </c>
      <c r="E28" s="1055">
        <v>8.5999999999999993E-2</v>
      </c>
      <c r="F28" s="366">
        <v>15800</v>
      </c>
      <c r="G28" s="1035">
        <v>0.109</v>
      </c>
      <c r="H28" s="1035">
        <v>0.09</v>
      </c>
      <c r="I28" s="1035">
        <v>0.13100000000000001</v>
      </c>
    </row>
    <row r="29" spans="1:11">
      <c r="A29" s="1036">
        <v>2012</v>
      </c>
      <c r="B29" s="1056">
        <v>82800</v>
      </c>
      <c r="C29" s="1057">
        <v>6.9000000000000006E-2</v>
      </c>
      <c r="D29" s="1057">
        <v>0.06</v>
      </c>
      <c r="E29" s="1058">
        <v>7.9000000000000001E-2</v>
      </c>
      <c r="F29" s="374">
        <v>17400</v>
      </c>
      <c r="G29" s="1037">
        <v>0.104</v>
      </c>
      <c r="H29" s="1037">
        <v>8.2000000000000003E-2</v>
      </c>
      <c r="I29" s="1037">
        <v>0.13100000000000001</v>
      </c>
    </row>
    <row r="30" spans="1:11">
      <c r="A30" s="738">
        <v>2013</v>
      </c>
      <c r="B30" s="1053">
        <v>90900</v>
      </c>
      <c r="C30" s="1054">
        <v>7.3999999999999996E-2</v>
      </c>
      <c r="D30" s="1054">
        <v>6.6000000000000003E-2</v>
      </c>
      <c r="E30" s="1055">
        <v>8.3000000000000004E-2</v>
      </c>
      <c r="F30" s="366">
        <v>18000</v>
      </c>
      <c r="G30" s="1035">
        <v>0.115</v>
      </c>
      <c r="H30" s="1035">
        <v>9.5000000000000001E-2</v>
      </c>
      <c r="I30" s="1035">
        <v>0.13800000000000001</v>
      </c>
    </row>
    <row r="31" spans="1:11">
      <c r="A31" s="1036">
        <v>2014</v>
      </c>
      <c r="B31" s="1056">
        <v>106300</v>
      </c>
      <c r="C31" s="1057">
        <v>8.7999999999999995E-2</v>
      </c>
      <c r="D31" s="1057">
        <v>7.9000000000000001E-2</v>
      </c>
      <c r="E31" s="1058">
        <v>9.8000000000000004E-2</v>
      </c>
      <c r="F31" s="374">
        <v>21800</v>
      </c>
      <c r="G31" s="1037">
        <v>0.129</v>
      </c>
      <c r="H31" s="1037">
        <v>0.108</v>
      </c>
      <c r="I31" s="1037">
        <v>0.153</v>
      </c>
    </row>
    <row r="32" spans="1:11">
      <c r="A32" s="738">
        <v>2015</v>
      </c>
      <c r="B32" s="1053">
        <v>94000</v>
      </c>
      <c r="C32" s="1054">
        <v>7.8E-2</v>
      </c>
      <c r="D32" s="1054">
        <v>7.0000000000000007E-2</v>
      </c>
      <c r="E32" s="1055">
        <v>8.5999999999999993E-2</v>
      </c>
      <c r="F32" s="366">
        <v>18900</v>
      </c>
      <c r="G32" s="1035">
        <v>0.107</v>
      </c>
      <c r="H32" s="1035">
        <v>8.8999999999999996E-2</v>
      </c>
      <c r="I32" s="1035">
        <v>0.128</v>
      </c>
    </row>
    <row r="33" spans="1:9">
      <c r="A33" s="1036">
        <v>2016</v>
      </c>
      <c r="B33" s="1056">
        <v>117100</v>
      </c>
      <c r="C33" s="1057">
        <v>9.4E-2</v>
      </c>
      <c r="D33" s="1057">
        <v>8.5999999999999993E-2</v>
      </c>
      <c r="E33" s="1058">
        <v>0.10299999999999999</v>
      </c>
      <c r="F33" s="374">
        <v>24200</v>
      </c>
      <c r="G33" s="1037">
        <v>0.13400000000000001</v>
      </c>
      <c r="H33" s="1037">
        <v>0.115</v>
      </c>
      <c r="I33" s="1037">
        <v>0.155</v>
      </c>
    </row>
    <row r="34" spans="1:9" ht="14.25" customHeight="1">
      <c r="A34" s="738">
        <v>2017</v>
      </c>
      <c r="B34" s="1053">
        <v>120300</v>
      </c>
      <c r="C34" s="1054">
        <v>9.8000000000000004E-2</v>
      </c>
      <c r="D34" s="1054">
        <v>8.8999999999999996E-2</v>
      </c>
      <c r="E34" s="1055">
        <v>0.107</v>
      </c>
      <c r="F34" s="366">
        <v>26500</v>
      </c>
      <c r="G34" s="1035">
        <v>0.14799999999999999</v>
      </c>
      <c r="H34" s="1035">
        <v>0.128</v>
      </c>
      <c r="I34" s="1035">
        <v>0.17100000000000001</v>
      </c>
    </row>
    <row r="35" spans="1:9" ht="14.25" customHeight="1">
      <c r="A35" s="1036">
        <v>2018</v>
      </c>
      <c r="B35" s="1056">
        <v>124200</v>
      </c>
      <c r="C35" s="1057">
        <v>0.1</v>
      </c>
      <c r="D35" s="1057">
        <v>9.0999999999999998E-2</v>
      </c>
      <c r="E35" s="1058">
        <v>0.109</v>
      </c>
      <c r="F35" s="374">
        <v>25000</v>
      </c>
      <c r="G35" s="1037">
        <v>0.13900000000000001</v>
      </c>
      <c r="H35" s="1037">
        <v>0.11799999999999999</v>
      </c>
      <c r="I35" s="1037">
        <v>0.16200000000000001</v>
      </c>
    </row>
    <row r="36" spans="1:9" ht="14.25" customHeight="1">
      <c r="A36" s="92">
        <v>2019</v>
      </c>
      <c r="B36" s="1053">
        <v>115200</v>
      </c>
      <c r="C36" s="1054">
        <v>9.0999999999999998E-2</v>
      </c>
      <c r="D36" s="1054">
        <v>8.4000000000000005E-2</v>
      </c>
      <c r="E36" s="1055">
        <v>0.1</v>
      </c>
      <c r="F36" s="366">
        <v>25900</v>
      </c>
      <c r="G36" s="1035">
        <v>0.14699999999999999</v>
      </c>
      <c r="H36" s="1035">
        <v>0.126</v>
      </c>
      <c r="I36" s="1035">
        <v>0.17</v>
      </c>
    </row>
    <row r="37" spans="1:9" ht="14.25" customHeight="1">
      <c r="A37" s="1038">
        <v>2020</v>
      </c>
      <c r="B37" s="1056">
        <v>119700</v>
      </c>
      <c r="C37" s="1057">
        <v>9.4E-2</v>
      </c>
      <c r="D37" s="1057">
        <v>8.5999999999999993E-2</v>
      </c>
      <c r="E37" s="1058">
        <v>0.104</v>
      </c>
      <c r="F37" s="374">
        <v>24900</v>
      </c>
      <c r="G37" s="1037">
        <v>0.13700000000000001</v>
      </c>
      <c r="H37" s="1037">
        <v>0.11600000000000001</v>
      </c>
      <c r="I37" s="1037">
        <v>0.16</v>
      </c>
    </row>
    <row r="38" spans="1:9" ht="14.25" customHeight="1">
      <c r="A38" s="92">
        <v>2021</v>
      </c>
      <c r="B38" s="51">
        <v>105800</v>
      </c>
      <c r="C38" s="1515">
        <v>7.8E-2</v>
      </c>
      <c r="D38" s="1515">
        <v>7.0999999999999994E-2</v>
      </c>
      <c r="E38" s="1853">
        <v>8.5999999999999993E-2</v>
      </c>
      <c r="F38" s="1533">
        <v>21100</v>
      </c>
      <c r="G38" s="1515">
        <v>0.1</v>
      </c>
      <c r="H38" s="1515">
        <v>8.3000000000000004E-2</v>
      </c>
      <c r="I38" s="1515">
        <v>0.11899999999999999</v>
      </c>
    </row>
    <row r="39" spans="1:9" ht="14.25" customHeight="1">
      <c r="A39" s="45"/>
      <c r="B39" s="45"/>
      <c r="C39" s="45"/>
      <c r="D39" s="45"/>
      <c r="E39" s="45"/>
      <c r="F39" s="45"/>
      <c r="G39" s="45"/>
      <c r="H39" s="45"/>
      <c r="I39" s="45"/>
    </row>
    <row r="40" spans="1:9" ht="14.25" customHeight="1">
      <c r="A40" s="2778" t="s">
        <v>664</v>
      </c>
      <c r="B40" s="2515"/>
      <c r="C40" s="2515"/>
      <c r="D40" s="2515"/>
      <c r="E40" s="2515"/>
      <c r="F40" s="2515"/>
      <c r="G40" s="2515"/>
      <c r="H40" s="2515"/>
      <c r="I40" s="2515"/>
    </row>
    <row r="41" spans="1:9">
      <c r="A41" s="45"/>
      <c r="B41" s="45"/>
      <c r="C41" s="45"/>
      <c r="D41" s="45"/>
      <c r="E41" s="45"/>
      <c r="F41" s="45"/>
      <c r="G41" s="45"/>
      <c r="H41" s="45"/>
      <c r="I41" s="45"/>
    </row>
    <row r="42" spans="1:9" ht="61.5"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E4623-17A9-4073-BD9E-C942A4BC4E3D}">
  <dimension ref="A1:K40"/>
  <sheetViews>
    <sheetView workbookViewId="0">
      <selection sqref="A1:I1"/>
    </sheetView>
  </sheetViews>
  <sheetFormatPr defaultColWidth="9" defaultRowHeight="14"/>
  <cols>
    <col min="1" max="1" width="11.08203125" style="78" customWidth="1"/>
    <col min="2" max="9" width="11.75" style="78" customWidth="1"/>
    <col min="10" max="13" width="10.58203125" style="78" customWidth="1"/>
    <col min="14" max="16384" width="9" style="78"/>
  </cols>
  <sheetData>
    <row r="1" spans="1:11" ht="25">
      <c r="A1" s="2690" t="s">
        <v>1549</v>
      </c>
      <c r="B1" s="2690"/>
      <c r="C1" s="2690"/>
      <c r="D1" s="2690"/>
      <c r="E1" s="2690"/>
      <c r="F1" s="2690"/>
      <c r="G1" s="2690"/>
      <c r="H1" s="2690"/>
      <c r="I1" s="2690"/>
      <c r="J1" s="1059"/>
    </row>
    <row r="2" spans="1:11" ht="14.5" thickBot="1"/>
    <row r="3" spans="1:11" ht="24.65" customHeight="1" thickTop="1" thickBot="1">
      <c r="A3" s="2730" t="s">
        <v>684</v>
      </c>
      <c r="B3" s="2731"/>
      <c r="C3" s="2731"/>
      <c r="D3" s="2731"/>
      <c r="E3" s="2731"/>
      <c r="F3" s="2731"/>
      <c r="G3" s="2731"/>
      <c r="H3" s="2731"/>
      <c r="I3" s="2732"/>
    </row>
    <row r="4" spans="1:11" ht="14.5" thickTop="1"/>
    <row r="5" spans="1:11" ht="17.5">
      <c r="A5" s="2723" t="s">
        <v>338</v>
      </c>
      <c r="B5" s="2695" t="s">
        <v>685</v>
      </c>
      <c r="C5" s="2696"/>
      <c r="D5" s="2696"/>
      <c r="E5" s="2696"/>
      <c r="F5" s="2696"/>
      <c r="G5" s="2696"/>
      <c r="H5" s="2696"/>
      <c r="I5" s="2696"/>
      <c r="J5" s="29"/>
      <c r="K5" s="29"/>
    </row>
    <row r="6" spans="1:11" ht="17.5">
      <c r="A6" s="2723"/>
      <c r="B6" s="2640" t="s">
        <v>686</v>
      </c>
      <c r="C6" s="2641"/>
      <c r="D6" s="2641"/>
      <c r="E6" s="2642"/>
      <c r="F6" s="2640" t="s">
        <v>687</v>
      </c>
      <c r="G6" s="2641"/>
      <c r="H6" s="2641"/>
      <c r="I6" s="2643"/>
      <c r="J6" s="29"/>
      <c r="K6" s="29"/>
    </row>
    <row r="7" spans="1:11" ht="27.5">
      <c r="A7" s="2724"/>
      <c r="B7" s="1031" t="s">
        <v>112</v>
      </c>
      <c r="C7" s="1032" t="s">
        <v>86</v>
      </c>
      <c r="D7" s="1032" t="s">
        <v>662</v>
      </c>
      <c r="E7" s="1033" t="s">
        <v>663</v>
      </c>
      <c r="F7" s="1031" t="s">
        <v>112</v>
      </c>
      <c r="G7" s="1032" t="s">
        <v>86</v>
      </c>
      <c r="H7" s="1032" t="s">
        <v>662</v>
      </c>
      <c r="I7" s="1034" t="s">
        <v>663</v>
      </c>
      <c r="J7" s="49"/>
      <c r="K7" s="49"/>
    </row>
    <row r="8" spans="1:11">
      <c r="A8" s="738">
        <v>2011</v>
      </c>
      <c r="B8" s="1043">
        <v>101000</v>
      </c>
      <c r="C8" s="1035">
        <v>9.6000000000000002E-2</v>
      </c>
      <c r="D8" s="1035">
        <v>8.6999999999999994E-2</v>
      </c>
      <c r="E8" s="341">
        <v>0.106</v>
      </c>
      <c r="F8" s="366">
        <v>16700</v>
      </c>
      <c r="G8" s="1035">
        <v>9.9000000000000005E-2</v>
      </c>
      <c r="H8" s="1035">
        <v>7.5999999999999998E-2</v>
      </c>
      <c r="I8" s="1035">
        <v>0.127</v>
      </c>
    </row>
    <row r="9" spans="1:11">
      <c r="A9" s="1036">
        <v>2012</v>
      </c>
      <c r="B9" s="1045">
        <v>124900</v>
      </c>
      <c r="C9" s="1037">
        <v>0.11600000000000001</v>
      </c>
      <c r="D9" s="1037">
        <v>0.105</v>
      </c>
      <c r="E9" s="343">
        <v>0.127</v>
      </c>
      <c r="F9" s="374">
        <v>25500</v>
      </c>
      <c r="G9" s="1037">
        <v>0.13</v>
      </c>
      <c r="H9" s="1037">
        <v>0.105</v>
      </c>
      <c r="I9" s="1037">
        <v>0.159</v>
      </c>
    </row>
    <row r="10" spans="1:11">
      <c r="A10" s="738">
        <v>2013</v>
      </c>
      <c r="B10" s="1043">
        <v>128400</v>
      </c>
      <c r="C10" s="1035">
        <v>0.11700000000000001</v>
      </c>
      <c r="D10" s="1035">
        <v>0.107</v>
      </c>
      <c r="E10" s="341">
        <v>0.127</v>
      </c>
      <c r="F10" s="366">
        <v>21700</v>
      </c>
      <c r="G10" s="1035">
        <v>0.111</v>
      </c>
      <c r="H10" s="1035">
        <v>9.2999999999999999E-2</v>
      </c>
      <c r="I10" s="1035">
        <v>0.13100000000000001</v>
      </c>
    </row>
    <row r="11" spans="1:11">
      <c r="A11" s="1036">
        <v>2014</v>
      </c>
      <c r="B11" s="1045">
        <v>160200</v>
      </c>
      <c r="C11" s="1037">
        <v>0.14399999999999999</v>
      </c>
      <c r="D11" s="1037">
        <v>0.13300000000000001</v>
      </c>
      <c r="E11" s="343">
        <v>0.155</v>
      </c>
      <c r="F11" s="374">
        <v>26000</v>
      </c>
      <c r="G11" s="1037">
        <v>0.13100000000000001</v>
      </c>
      <c r="H11" s="1037">
        <v>0.111</v>
      </c>
      <c r="I11" s="1037">
        <v>0.154</v>
      </c>
    </row>
    <row r="12" spans="1:11">
      <c r="A12" s="738">
        <v>2016</v>
      </c>
      <c r="B12" s="1043">
        <v>165300</v>
      </c>
      <c r="C12" s="1035">
        <v>0.14599999999999999</v>
      </c>
      <c r="D12" s="1035">
        <v>0.13500000000000001</v>
      </c>
      <c r="E12" s="341">
        <v>0.157</v>
      </c>
      <c r="F12" s="366">
        <v>30200</v>
      </c>
      <c r="G12" s="1035">
        <v>0.14899999999999999</v>
      </c>
      <c r="H12" s="1035">
        <v>0.126</v>
      </c>
      <c r="I12" s="1035">
        <v>0.17599999999999999</v>
      </c>
    </row>
    <row r="13" spans="1:11">
      <c r="A13" s="1036">
        <v>2017</v>
      </c>
      <c r="B13" s="1045">
        <v>137500</v>
      </c>
      <c r="C13" s="1037">
        <v>0.122</v>
      </c>
      <c r="D13" s="1037">
        <v>0.113</v>
      </c>
      <c r="E13" s="343">
        <v>0.13200000000000001</v>
      </c>
      <c r="F13" s="374">
        <v>24000</v>
      </c>
      <c r="G13" s="1037">
        <v>0.11899999999999999</v>
      </c>
      <c r="H13" s="1037">
        <v>0.10199999999999999</v>
      </c>
      <c r="I13" s="1037">
        <v>0.14000000000000001</v>
      </c>
    </row>
    <row r="14" spans="1:11">
      <c r="A14" s="738">
        <v>2018</v>
      </c>
      <c r="B14" s="1043">
        <v>154600</v>
      </c>
      <c r="C14" s="1035">
        <v>0.13800000000000001</v>
      </c>
      <c r="D14" s="1035">
        <v>0.128</v>
      </c>
      <c r="E14" s="341">
        <v>0.14799999999999999</v>
      </c>
      <c r="F14" s="366">
        <v>25500</v>
      </c>
      <c r="G14" s="1035">
        <v>0.13</v>
      </c>
      <c r="H14" s="1035">
        <v>0.11</v>
      </c>
      <c r="I14" s="1035">
        <v>0.153</v>
      </c>
    </row>
    <row r="15" spans="1:11">
      <c r="A15" s="98">
        <v>2019</v>
      </c>
      <c r="B15" s="1045">
        <v>155300</v>
      </c>
      <c r="C15" s="1037">
        <v>0.13900000000000001</v>
      </c>
      <c r="D15" s="1037">
        <v>0.129</v>
      </c>
      <c r="E15" s="343">
        <v>0.15</v>
      </c>
      <c r="F15" s="374">
        <v>28700</v>
      </c>
      <c r="G15" s="1037">
        <v>0.153</v>
      </c>
      <c r="H15" s="1037">
        <v>0.13100000000000001</v>
      </c>
      <c r="I15" s="1037">
        <v>0.17799999999999999</v>
      </c>
    </row>
    <row r="16" spans="1:11">
      <c r="A16" s="1060">
        <v>2020</v>
      </c>
      <c r="B16" s="1043">
        <v>195900</v>
      </c>
      <c r="C16" s="1035">
        <v>0.17599999999999999</v>
      </c>
      <c r="D16" s="1035">
        <v>0.16500000000000001</v>
      </c>
      <c r="E16" s="341">
        <v>0.188</v>
      </c>
      <c r="F16" s="366">
        <v>34900</v>
      </c>
      <c r="G16" s="1035">
        <v>0.17199999999999999</v>
      </c>
      <c r="H16" s="1035">
        <v>0.14899999999999999</v>
      </c>
      <c r="I16" s="1035">
        <v>0.19800000000000001</v>
      </c>
    </row>
    <row r="17" spans="1:11">
      <c r="A17" s="98">
        <v>2021</v>
      </c>
      <c r="B17" s="56">
        <v>188400</v>
      </c>
      <c r="C17" s="1517">
        <v>0.16400000000000001</v>
      </c>
      <c r="D17" s="1517">
        <v>0.153</v>
      </c>
      <c r="E17" s="1620">
        <v>0.17699999999999999</v>
      </c>
      <c r="F17" s="61">
        <v>37800</v>
      </c>
      <c r="G17" s="1517">
        <v>0.16800000000000001</v>
      </c>
      <c r="H17" s="1517">
        <v>0.14399999999999999</v>
      </c>
      <c r="I17" s="1517">
        <v>0.19600000000000001</v>
      </c>
    </row>
    <row r="19" spans="1:11">
      <c r="A19" s="2778" t="s">
        <v>664</v>
      </c>
      <c r="B19" s="2515"/>
      <c r="C19" s="2515"/>
      <c r="D19" s="2515"/>
      <c r="E19" s="2515"/>
      <c r="F19" s="2515"/>
      <c r="G19" s="2515"/>
      <c r="H19" s="2515"/>
      <c r="I19" s="2515"/>
    </row>
    <row r="20" spans="1:11">
      <c r="A20" s="22"/>
      <c r="B20" s="22"/>
      <c r="C20" s="22"/>
      <c r="D20" s="22"/>
      <c r="E20" s="22"/>
      <c r="F20" s="22"/>
      <c r="G20" s="22"/>
      <c r="H20" s="22"/>
      <c r="I20" s="22"/>
    </row>
    <row r="21" spans="1:11">
      <c r="A21" s="22"/>
      <c r="B21" s="22"/>
      <c r="C21" s="22"/>
      <c r="D21" s="22"/>
      <c r="E21" s="22"/>
      <c r="F21" s="22"/>
      <c r="G21" s="22"/>
      <c r="H21" s="22"/>
      <c r="I21" s="22"/>
    </row>
    <row r="22" spans="1:11" ht="47.25" customHeight="1">
      <c r="A22" s="2826" t="s">
        <v>672</v>
      </c>
      <c r="B22" s="2827"/>
      <c r="C22" s="2827"/>
      <c r="D22" s="2827"/>
      <c r="E22" s="2827"/>
      <c r="F22" s="2827"/>
      <c r="G22" s="2827"/>
      <c r="H22" s="2827"/>
      <c r="I22" s="2828"/>
    </row>
    <row r="24" spans="1:11" ht="17.5">
      <c r="A24" s="2723" t="s">
        <v>338</v>
      </c>
      <c r="B24" s="2695" t="s">
        <v>685</v>
      </c>
      <c r="C24" s="2696"/>
      <c r="D24" s="2696"/>
      <c r="E24" s="2696"/>
      <c r="F24" s="2696"/>
      <c r="G24" s="2696"/>
      <c r="H24" s="2696"/>
      <c r="I24" s="2696"/>
      <c r="J24" s="29"/>
      <c r="K24" s="29"/>
    </row>
    <row r="25" spans="1:11" ht="17.5">
      <c r="A25" s="2723"/>
      <c r="B25" s="2640" t="s">
        <v>688</v>
      </c>
      <c r="C25" s="2641"/>
      <c r="D25" s="2641"/>
      <c r="E25" s="2642"/>
      <c r="F25" s="2640" t="s">
        <v>689</v>
      </c>
      <c r="G25" s="2641"/>
      <c r="H25" s="2641"/>
      <c r="I25" s="2643"/>
      <c r="J25" s="29"/>
      <c r="K25" s="29"/>
    </row>
    <row r="26" spans="1:11" ht="27.5">
      <c r="A26" s="2724"/>
      <c r="B26" s="1031" t="s">
        <v>112</v>
      </c>
      <c r="C26" s="1032" t="s">
        <v>86</v>
      </c>
      <c r="D26" s="1032" t="s">
        <v>662</v>
      </c>
      <c r="E26" s="1033" t="s">
        <v>663</v>
      </c>
      <c r="F26" s="1031" t="s">
        <v>112</v>
      </c>
      <c r="G26" s="1032" t="s">
        <v>86</v>
      </c>
      <c r="H26" s="1032" t="s">
        <v>662</v>
      </c>
      <c r="I26" s="1034" t="s">
        <v>663</v>
      </c>
      <c r="J26" s="49"/>
      <c r="K26" s="49"/>
    </row>
    <row r="27" spans="1:11">
      <c r="A27" s="738">
        <v>2011</v>
      </c>
      <c r="B27" s="1043">
        <v>100100</v>
      </c>
      <c r="C27" s="1035">
        <v>9.0999999999999998E-2</v>
      </c>
      <c r="D27" s="1035">
        <v>8.2000000000000003E-2</v>
      </c>
      <c r="E27" s="341">
        <v>0.10100000000000001</v>
      </c>
      <c r="F27" s="366">
        <v>16400</v>
      </c>
      <c r="G27" s="1035">
        <v>0.113</v>
      </c>
      <c r="H27" s="1035">
        <v>8.6999999999999994E-2</v>
      </c>
      <c r="I27" s="1035">
        <v>0.14399999999999999</v>
      </c>
    </row>
    <row r="28" spans="1:11">
      <c r="A28" s="1036">
        <v>2012</v>
      </c>
      <c r="B28" s="1045">
        <v>123600</v>
      </c>
      <c r="C28" s="1037">
        <v>0.107</v>
      </c>
      <c r="D28" s="1037">
        <v>9.7000000000000003E-2</v>
      </c>
      <c r="E28" s="343">
        <v>0.11700000000000001</v>
      </c>
      <c r="F28" s="374">
        <v>24900</v>
      </c>
      <c r="G28" s="1037">
        <v>0.14199999999999999</v>
      </c>
      <c r="H28" s="1037">
        <v>0.11600000000000001</v>
      </c>
      <c r="I28" s="1037">
        <v>0.17100000000000001</v>
      </c>
    </row>
    <row r="29" spans="1:11">
      <c r="A29" s="738">
        <v>2013</v>
      </c>
      <c r="B29" s="1043">
        <v>127600</v>
      </c>
      <c r="C29" s="1035">
        <v>0.108</v>
      </c>
      <c r="D29" s="1035">
        <v>9.9000000000000005E-2</v>
      </c>
      <c r="E29" s="341">
        <v>0.11700000000000001</v>
      </c>
      <c r="F29" s="366">
        <v>21300</v>
      </c>
      <c r="G29" s="1035">
        <v>0.129</v>
      </c>
      <c r="H29" s="1035">
        <v>0.11</v>
      </c>
      <c r="I29" s="1035">
        <v>0.152</v>
      </c>
    </row>
    <row r="30" spans="1:11">
      <c r="A30" s="1036">
        <v>2014</v>
      </c>
      <c r="B30" s="1045">
        <v>157200</v>
      </c>
      <c r="C30" s="1037">
        <v>0.13900000000000001</v>
      </c>
      <c r="D30" s="1037">
        <v>0.128</v>
      </c>
      <c r="E30" s="343">
        <v>0.151</v>
      </c>
      <c r="F30" s="374">
        <v>26000</v>
      </c>
      <c r="G30" s="1037">
        <v>0.14000000000000001</v>
      </c>
      <c r="H30" s="1037">
        <v>0.11899999999999999</v>
      </c>
      <c r="I30" s="1037">
        <v>0.16400000000000001</v>
      </c>
    </row>
    <row r="31" spans="1:11">
      <c r="A31" s="738">
        <v>2016</v>
      </c>
      <c r="B31" s="1043">
        <v>163700</v>
      </c>
      <c r="C31" s="1035">
        <v>0.14000000000000001</v>
      </c>
      <c r="D31" s="1035">
        <v>0.128</v>
      </c>
      <c r="E31" s="341">
        <v>0.152</v>
      </c>
      <c r="F31" s="366">
        <v>29900</v>
      </c>
      <c r="G31" s="1035">
        <v>0.16</v>
      </c>
      <c r="H31" s="1035">
        <v>0.13600000000000001</v>
      </c>
      <c r="I31" s="1035">
        <v>0.187</v>
      </c>
    </row>
    <row r="32" spans="1:11">
      <c r="A32" s="1036">
        <v>2017</v>
      </c>
      <c r="B32" s="1045">
        <v>134600</v>
      </c>
      <c r="C32" s="1037">
        <v>0.111</v>
      </c>
      <c r="D32" s="1037">
        <v>0.10299999999999999</v>
      </c>
      <c r="E32" s="343">
        <v>0.121</v>
      </c>
      <c r="F32" s="374">
        <v>23200</v>
      </c>
      <c r="G32" s="1037">
        <v>0.13</v>
      </c>
      <c r="H32" s="1037">
        <v>0.111</v>
      </c>
      <c r="I32" s="1037">
        <v>0.152</v>
      </c>
    </row>
    <row r="33" spans="1:9">
      <c r="A33" s="738">
        <v>2018</v>
      </c>
      <c r="B33" s="1043">
        <v>151200</v>
      </c>
      <c r="C33" s="1035">
        <v>0.126</v>
      </c>
      <c r="D33" s="1035">
        <v>0.11700000000000001</v>
      </c>
      <c r="E33" s="341">
        <v>0.13600000000000001</v>
      </c>
      <c r="F33" s="366">
        <v>25000</v>
      </c>
      <c r="G33" s="1035">
        <v>0.13200000000000001</v>
      </c>
      <c r="H33" s="1035">
        <v>0.112</v>
      </c>
      <c r="I33" s="1035">
        <v>0.155</v>
      </c>
    </row>
    <row r="34" spans="1:9">
      <c r="A34" s="98">
        <v>2019</v>
      </c>
      <c r="B34" s="1045">
        <v>154100</v>
      </c>
      <c r="C34" s="1037">
        <v>0.129</v>
      </c>
      <c r="D34" s="1037">
        <v>0.11899999999999999</v>
      </c>
      <c r="E34" s="343">
        <v>0.13900000000000001</v>
      </c>
      <c r="F34" s="374">
        <v>28700</v>
      </c>
      <c r="G34" s="1037">
        <v>0.153</v>
      </c>
      <c r="H34" s="1037">
        <v>0.13100000000000001</v>
      </c>
      <c r="I34" s="1037">
        <v>0.17799999999999999</v>
      </c>
    </row>
    <row r="35" spans="1:9">
      <c r="A35" s="1060">
        <v>2020</v>
      </c>
      <c r="B35" s="1043">
        <v>195200</v>
      </c>
      <c r="C35" s="1035">
        <v>0.16500000000000001</v>
      </c>
      <c r="D35" s="1035">
        <v>0.153</v>
      </c>
      <c r="E35" s="341">
        <v>0.17599999999999999</v>
      </c>
      <c r="F35" s="366">
        <v>34900</v>
      </c>
      <c r="G35" s="1035">
        <v>0.17399999999999999</v>
      </c>
      <c r="H35" s="1035">
        <v>0.151</v>
      </c>
      <c r="I35" s="1035">
        <v>0.2</v>
      </c>
    </row>
    <row r="36" spans="1:9">
      <c r="A36" s="98">
        <v>2021</v>
      </c>
      <c r="B36" s="56">
        <v>186100</v>
      </c>
      <c r="C36" s="1517">
        <v>0.14899999999999999</v>
      </c>
      <c r="D36" s="1517">
        <v>0.13800000000000001</v>
      </c>
      <c r="E36" s="1620">
        <v>0.161</v>
      </c>
      <c r="F36" s="61">
        <v>37600</v>
      </c>
      <c r="G36" s="1517">
        <v>0.17199999999999999</v>
      </c>
      <c r="H36" s="1517">
        <v>0.14799999999999999</v>
      </c>
      <c r="I36" s="1517">
        <v>0.19900000000000001</v>
      </c>
    </row>
    <row r="38" spans="1:9">
      <c r="A38" s="2778" t="s">
        <v>664</v>
      </c>
      <c r="B38" s="2515"/>
      <c r="C38" s="2515"/>
      <c r="D38" s="2515"/>
      <c r="E38" s="2515"/>
      <c r="F38" s="2515"/>
      <c r="G38" s="2515"/>
      <c r="H38" s="2515"/>
      <c r="I38" s="2515"/>
    </row>
    <row r="40" spans="1:9" ht="74.150000000000006" customHeight="1">
      <c r="A40" s="2801" t="s">
        <v>665</v>
      </c>
      <c r="B40" s="2802"/>
      <c r="C40" s="2802"/>
      <c r="D40" s="2802"/>
      <c r="E40" s="2802"/>
      <c r="F40" s="2802"/>
      <c r="G40" s="2802"/>
      <c r="H40" s="2802"/>
      <c r="I40" s="2803"/>
    </row>
  </sheetData>
  <mergeCells count="14">
    <mergeCell ref="A1:I1"/>
    <mergeCell ref="A3:I3"/>
    <mergeCell ref="A5:A7"/>
    <mergeCell ref="B5:I5"/>
    <mergeCell ref="B6:E6"/>
    <mergeCell ref="F6:I6"/>
    <mergeCell ref="A40:I40"/>
    <mergeCell ref="A38:I38"/>
    <mergeCell ref="A19:I19"/>
    <mergeCell ref="A22:I22"/>
    <mergeCell ref="A24:A26"/>
    <mergeCell ref="B24:I24"/>
    <mergeCell ref="B25:E25"/>
    <mergeCell ref="F25:I2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0353-AB33-4D5F-BB8F-27B894797575}">
  <dimension ref="A1:K73"/>
  <sheetViews>
    <sheetView workbookViewId="0">
      <selection sqref="A1:I1"/>
    </sheetView>
  </sheetViews>
  <sheetFormatPr defaultColWidth="9" defaultRowHeight="14"/>
  <cols>
    <col min="1" max="1" width="13.58203125" style="63" customWidth="1"/>
    <col min="2" max="9" width="11.5" style="45" customWidth="1"/>
    <col min="10" max="10" width="11.25" style="45" customWidth="1"/>
    <col min="11" max="11" width="11.83203125" style="54" customWidth="1"/>
    <col min="12" max="16384" width="9" style="45"/>
  </cols>
  <sheetData>
    <row r="1" spans="1:11" ht="25">
      <c r="A1" s="2453" t="s">
        <v>1550</v>
      </c>
      <c r="B1" s="2453"/>
      <c r="C1" s="2453"/>
      <c r="D1" s="2453"/>
      <c r="E1" s="2453"/>
      <c r="F1" s="2453"/>
      <c r="G1" s="2453"/>
      <c r="H1" s="2453"/>
      <c r="I1" s="2453"/>
      <c r="J1" s="1049"/>
      <c r="K1" s="697"/>
    </row>
    <row r="2" spans="1:11" ht="14.5" thickBot="1"/>
    <row r="3" spans="1:11" s="7" customFormat="1" ht="54" customHeight="1" thickTop="1" thickBot="1">
      <c r="A3" s="2821" t="s">
        <v>690</v>
      </c>
      <c r="B3" s="2822"/>
      <c r="C3" s="2822"/>
      <c r="D3" s="2822"/>
      <c r="E3" s="2822"/>
      <c r="F3" s="2822"/>
      <c r="G3" s="2822"/>
      <c r="H3" s="2822"/>
      <c r="I3" s="2823"/>
      <c r="K3" s="8"/>
    </row>
    <row r="4" spans="1:11" s="7" customFormat="1" ht="14.5" thickTop="1">
      <c r="K4" s="8"/>
    </row>
    <row r="5" spans="1:11" s="7" customFormat="1" ht="17.5">
      <c r="A5" s="2723" t="s">
        <v>338</v>
      </c>
      <c r="B5" s="2696" t="s">
        <v>691</v>
      </c>
      <c r="C5" s="2696"/>
      <c r="D5" s="2696"/>
      <c r="E5" s="2696"/>
      <c r="F5" s="2696"/>
      <c r="G5" s="2696"/>
      <c r="H5" s="2696"/>
      <c r="I5" s="2696"/>
      <c r="K5" s="29"/>
    </row>
    <row r="6" spans="1:11" s="7" customFormat="1" ht="17.5">
      <c r="A6" s="2723"/>
      <c r="B6" s="2747" t="s">
        <v>659</v>
      </c>
      <c r="C6" s="2748"/>
      <c r="D6" s="2748"/>
      <c r="E6" s="2748"/>
      <c r="F6" s="2640" t="s">
        <v>660</v>
      </c>
      <c r="G6" s="2641"/>
      <c r="H6" s="2641"/>
      <c r="I6" s="2643"/>
      <c r="K6" s="29"/>
    </row>
    <row r="7" spans="1:11" s="6" customFormat="1" ht="27.5">
      <c r="A7" s="2724"/>
      <c r="B7" s="1031" t="s">
        <v>661</v>
      </c>
      <c r="C7" s="1032" t="s">
        <v>86</v>
      </c>
      <c r="D7" s="1032" t="s">
        <v>662</v>
      </c>
      <c r="E7" s="1033" t="s">
        <v>663</v>
      </c>
      <c r="F7" s="1031" t="s">
        <v>661</v>
      </c>
      <c r="G7" s="1032" t="s">
        <v>86</v>
      </c>
      <c r="H7" s="1032" t="s">
        <v>662</v>
      </c>
      <c r="I7" s="1034" t="s">
        <v>663</v>
      </c>
      <c r="K7" s="49"/>
    </row>
    <row r="8" spans="1:11" s="7" customFormat="1">
      <c r="A8" s="738">
        <v>2011</v>
      </c>
      <c r="B8" s="1043">
        <v>88200</v>
      </c>
      <c r="C8" s="1035">
        <v>8.4000000000000005E-2</v>
      </c>
      <c r="D8" s="1035">
        <v>7.5999999999999998E-2</v>
      </c>
      <c r="E8" s="341">
        <v>9.1999999999999998E-2</v>
      </c>
      <c r="F8" s="366">
        <v>15800</v>
      </c>
      <c r="G8" s="1035">
        <v>9.4E-2</v>
      </c>
      <c r="H8" s="1035">
        <v>7.5999999999999998E-2</v>
      </c>
      <c r="I8" s="1035">
        <v>0.114</v>
      </c>
      <c r="K8" s="8"/>
    </row>
    <row r="9" spans="1:11" s="7" customFormat="1">
      <c r="A9" s="1036">
        <v>2012</v>
      </c>
      <c r="B9" s="1045">
        <v>83700</v>
      </c>
      <c r="C9" s="1037">
        <v>7.8E-2</v>
      </c>
      <c r="D9" s="1037">
        <v>6.8000000000000005E-2</v>
      </c>
      <c r="E9" s="343">
        <v>8.7999999999999995E-2</v>
      </c>
      <c r="F9" s="374">
        <v>17400</v>
      </c>
      <c r="G9" s="1037">
        <v>8.8999999999999996E-2</v>
      </c>
      <c r="H9" s="1037">
        <v>6.8000000000000005E-2</v>
      </c>
      <c r="I9" s="1037">
        <v>0.114</v>
      </c>
      <c r="K9" s="8"/>
    </row>
    <row r="10" spans="1:11" s="7" customFormat="1">
      <c r="A10" s="738">
        <v>2013</v>
      </c>
      <c r="B10" s="1043">
        <v>92000</v>
      </c>
      <c r="C10" s="1035">
        <v>8.4000000000000005E-2</v>
      </c>
      <c r="D10" s="1035">
        <v>7.4999999999999997E-2</v>
      </c>
      <c r="E10" s="341">
        <v>9.2999999999999999E-2</v>
      </c>
      <c r="F10" s="366">
        <v>18000</v>
      </c>
      <c r="G10" s="1035">
        <v>9.1999999999999998E-2</v>
      </c>
      <c r="H10" s="1035">
        <v>7.3999999999999996E-2</v>
      </c>
      <c r="I10" s="1035">
        <v>0.113</v>
      </c>
      <c r="K10" s="8"/>
    </row>
    <row r="11" spans="1:11" s="7" customFormat="1">
      <c r="A11" s="1036">
        <v>2014</v>
      </c>
      <c r="B11" s="1045">
        <v>108400</v>
      </c>
      <c r="C11" s="1037">
        <v>9.7000000000000003E-2</v>
      </c>
      <c r="D11" s="1037">
        <v>8.7999999999999995E-2</v>
      </c>
      <c r="E11" s="343">
        <v>0.108</v>
      </c>
      <c r="F11" s="374">
        <v>22600</v>
      </c>
      <c r="G11" s="1037">
        <v>0.114</v>
      </c>
      <c r="H11" s="1037">
        <v>9.4E-2</v>
      </c>
      <c r="I11" s="1037">
        <v>0.13700000000000001</v>
      </c>
      <c r="K11" s="8"/>
    </row>
    <row r="12" spans="1:11" s="7" customFormat="1">
      <c r="A12" s="738">
        <v>2016</v>
      </c>
      <c r="B12" s="1043">
        <v>118600</v>
      </c>
      <c r="C12" s="1035">
        <v>0.105</v>
      </c>
      <c r="D12" s="1035">
        <v>9.6000000000000002E-2</v>
      </c>
      <c r="E12" s="341">
        <v>0.114</v>
      </c>
      <c r="F12" s="366">
        <v>24400</v>
      </c>
      <c r="G12" s="1035">
        <v>0.12</v>
      </c>
      <c r="H12" s="1035">
        <v>0.10299999999999999</v>
      </c>
      <c r="I12" s="1035">
        <v>0.14099999999999999</v>
      </c>
      <c r="K12" s="8"/>
    </row>
    <row r="13" spans="1:11" s="7" customFormat="1">
      <c r="A13" s="1036">
        <v>2017</v>
      </c>
      <c r="B13" s="1045">
        <v>121800</v>
      </c>
      <c r="C13" s="1037">
        <v>0.108</v>
      </c>
      <c r="D13" s="1037">
        <v>9.9000000000000005E-2</v>
      </c>
      <c r="E13" s="343">
        <v>0.11799999999999999</v>
      </c>
      <c r="F13" s="374">
        <v>26600</v>
      </c>
      <c r="G13" s="1037">
        <v>0.13200000000000001</v>
      </c>
      <c r="H13" s="1037">
        <v>0.113</v>
      </c>
      <c r="I13" s="1037">
        <v>0.154</v>
      </c>
      <c r="K13" s="8"/>
    </row>
    <row r="14" spans="1:11" s="7" customFormat="1">
      <c r="A14" s="738">
        <v>2018</v>
      </c>
      <c r="B14" s="1043">
        <v>128700</v>
      </c>
      <c r="C14" s="1035">
        <v>0.115</v>
      </c>
      <c r="D14" s="1035">
        <v>0.105</v>
      </c>
      <c r="E14" s="341">
        <v>0.125</v>
      </c>
      <c r="F14" s="366">
        <v>25700</v>
      </c>
      <c r="G14" s="1035">
        <v>0.13100000000000001</v>
      </c>
      <c r="H14" s="1035">
        <v>0.111</v>
      </c>
      <c r="I14" s="1035">
        <v>0.153</v>
      </c>
      <c r="K14" s="8"/>
    </row>
    <row r="15" spans="1:11" s="7" customFormat="1">
      <c r="A15" s="98">
        <v>2019</v>
      </c>
      <c r="B15" s="1045">
        <v>116500</v>
      </c>
      <c r="C15" s="1037">
        <v>0.105</v>
      </c>
      <c r="D15" s="1037">
        <v>9.6000000000000002E-2</v>
      </c>
      <c r="E15" s="343">
        <v>0.113</v>
      </c>
      <c r="F15" s="374">
        <v>25900</v>
      </c>
      <c r="G15" s="1037">
        <v>0.13800000000000001</v>
      </c>
      <c r="H15" s="1037">
        <v>0.11799999999999999</v>
      </c>
      <c r="I15" s="1037">
        <v>0.16</v>
      </c>
      <c r="K15" s="8"/>
    </row>
    <row r="16" spans="1:11" s="7" customFormat="1">
      <c r="A16" s="1060">
        <v>2020</v>
      </c>
      <c r="B16" s="1043">
        <v>121000</v>
      </c>
      <c r="C16" s="1035">
        <v>0.109</v>
      </c>
      <c r="D16" s="1035">
        <v>9.9000000000000005E-2</v>
      </c>
      <c r="E16" s="341">
        <v>0.11899999999999999</v>
      </c>
      <c r="F16" s="366">
        <v>25700</v>
      </c>
      <c r="G16" s="1035">
        <v>0.126</v>
      </c>
      <c r="H16" s="1035">
        <v>0.107</v>
      </c>
      <c r="I16" s="1035">
        <v>0.14899999999999999</v>
      </c>
      <c r="K16" s="8"/>
    </row>
    <row r="17" spans="1:11" s="7" customFormat="1">
      <c r="A17" s="98">
        <v>2021</v>
      </c>
      <c r="B17" s="56">
        <v>108600</v>
      </c>
      <c r="C17" s="1517">
        <v>9.5000000000000001E-2</v>
      </c>
      <c r="D17" s="1517">
        <v>8.5999999999999993E-2</v>
      </c>
      <c r="E17" s="1620">
        <v>0.104</v>
      </c>
      <c r="F17" s="61">
        <v>21400</v>
      </c>
      <c r="G17" s="1517">
        <v>9.5000000000000001E-2</v>
      </c>
      <c r="H17" s="1517">
        <v>7.9000000000000001E-2</v>
      </c>
      <c r="I17" s="1517">
        <v>0.115</v>
      </c>
      <c r="K17" s="8"/>
    </row>
    <row r="18" spans="1:11" s="7" customFormat="1">
      <c r="A18" s="995"/>
      <c r="B18" s="214"/>
      <c r="C18" s="1061"/>
      <c r="D18" s="1061"/>
      <c r="E18" s="1061"/>
      <c r="F18" s="214"/>
      <c r="G18" s="1061"/>
      <c r="H18" s="1061"/>
      <c r="I18" s="1061"/>
      <c r="K18" s="8"/>
    </row>
    <row r="19" spans="1:11" s="7" customFormat="1">
      <c r="A19" s="2778" t="s">
        <v>664</v>
      </c>
      <c r="B19" s="2515"/>
      <c r="C19" s="2515"/>
      <c r="D19" s="2515"/>
      <c r="E19" s="2515"/>
      <c r="F19" s="2515"/>
      <c r="G19" s="2515"/>
      <c r="H19" s="2515"/>
      <c r="I19" s="2515"/>
      <c r="K19" s="8"/>
    </row>
    <row r="20" spans="1:11" s="7" customFormat="1">
      <c r="A20" s="22"/>
      <c r="B20" s="22"/>
      <c r="C20" s="22"/>
      <c r="D20" s="22"/>
      <c r="E20" s="22"/>
      <c r="F20" s="22"/>
      <c r="G20" s="22"/>
      <c r="H20" s="22"/>
      <c r="I20" s="22"/>
      <c r="K20" s="8"/>
    </row>
    <row r="21" spans="1:11" s="7" customFormat="1">
      <c r="K21" s="8"/>
    </row>
    <row r="22" spans="1:11" s="7" customFormat="1" ht="17.5">
      <c r="A22" s="2723" t="s">
        <v>338</v>
      </c>
      <c r="B22" s="2695" t="s">
        <v>692</v>
      </c>
      <c r="C22" s="2696"/>
      <c r="D22" s="2696"/>
      <c r="E22" s="2696"/>
      <c r="F22" s="2696"/>
      <c r="G22" s="2696"/>
      <c r="H22" s="2696"/>
      <c r="I22" s="2696"/>
      <c r="K22" s="29"/>
    </row>
    <row r="23" spans="1:11" s="7" customFormat="1" ht="17.5">
      <c r="A23" s="2723"/>
      <c r="B23" s="2747" t="s">
        <v>659</v>
      </c>
      <c r="C23" s="2748"/>
      <c r="D23" s="2748"/>
      <c r="E23" s="2748"/>
      <c r="F23" s="2640" t="s">
        <v>660</v>
      </c>
      <c r="G23" s="2641"/>
      <c r="H23" s="2641"/>
      <c r="I23" s="2643"/>
      <c r="K23" s="29"/>
    </row>
    <row r="24" spans="1:11" s="6" customFormat="1" ht="27.5">
      <c r="A24" s="2724"/>
      <c r="B24" s="1031" t="s">
        <v>661</v>
      </c>
      <c r="C24" s="1032" t="s">
        <v>86</v>
      </c>
      <c r="D24" s="1032" t="s">
        <v>662</v>
      </c>
      <c r="E24" s="1033" t="s">
        <v>663</v>
      </c>
      <c r="F24" s="1031" t="s">
        <v>661</v>
      </c>
      <c r="G24" s="1032" t="s">
        <v>86</v>
      </c>
      <c r="H24" s="1032" t="s">
        <v>662</v>
      </c>
      <c r="I24" s="1034" t="s">
        <v>663</v>
      </c>
      <c r="K24" s="49"/>
    </row>
    <row r="25" spans="1:11" s="7" customFormat="1">
      <c r="A25" s="738">
        <v>2011</v>
      </c>
      <c r="B25" s="1043">
        <v>101000</v>
      </c>
      <c r="C25" s="1035">
        <v>9.6000000000000002E-2</v>
      </c>
      <c r="D25" s="1035">
        <v>8.6999999999999994E-2</v>
      </c>
      <c r="E25" s="341">
        <v>0.106</v>
      </c>
      <c r="F25" s="366">
        <v>16700</v>
      </c>
      <c r="G25" s="1035">
        <v>9.9000000000000005E-2</v>
      </c>
      <c r="H25" s="1035">
        <v>7.5999999999999998E-2</v>
      </c>
      <c r="I25" s="1035">
        <v>0.127</v>
      </c>
      <c r="K25" s="8"/>
    </row>
    <row r="26" spans="1:11" s="7" customFormat="1">
      <c r="A26" s="1036">
        <v>2012</v>
      </c>
      <c r="B26" s="1045">
        <v>124900</v>
      </c>
      <c r="C26" s="1037">
        <v>0.11600000000000001</v>
      </c>
      <c r="D26" s="1037">
        <v>0.105</v>
      </c>
      <c r="E26" s="343">
        <v>0.127</v>
      </c>
      <c r="F26" s="374">
        <v>25500</v>
      </c>
      <c r="G26" s="1037">
        <v>0.13</v>
      </c>
      <c r="H26" s="1037">
        <v>0.105</v>
      </c>
      <c r="I26" s="1037">
        <v>0.159</v>
      </c>
      <c r="K26" s="8"/>
    </row>
    <row r="27" spans="1:11" s="7" customFormat="1">
      <c r="A27" s="738">
        <v>2013</v>
      </c>
      <c r="B27" s="1043">
        <v>128400</v>
      </c>
      <c r="C27" s="1035">
        <v>0.11700000000000001</v>
      </c>
      <c r="D27" s="1035">
        <v>0.107</v>
      </c>
      <c r="E27" s="341">
        <v>0.127</v>
      </c>
      <c r="F27" s="366">
        <v>21700</v>
      </c>
      <c r="G27" s="1035">
        <v>0.111</v>
      </c>
      <c r="H27" s="1035">
        <v>9.2999999999999999E-2</v>
      </c>
      <c r="I27" s="1035">
        <v>0.13100000000000001</v>
      </c>
      <c r="K27" s="8"/>
    </row>
    <row r="28" spans="1:11" s="7" customFormat="1">
      <c r="A28" s="1036">
        <v>2014</v>
      </c>
      <c r="B28" s="1045">
        <v>160200</v>
      </c>
      <c r="C28" s="1037">
        <v>0.14399999999999999</v>
      </c>
      <c r="D28" s="1037">
        <v>0.13300000000000001</v>
      </c>
      <c r="E28" s="343">
        <v>0.155</v>
      </c>
      <c r="F28" s="374">
        <v>26000</v>
      </c>
      <c r="G28" s="1037">
        <v>0.13100000000000001</v>
      </c>
      <c r="H28" s="1037">
        <v>0.111</v>
      </c>
      <c r="I28" s="1037">
        <v>0.154</v>
      </c>
      <c r="K28" s="8"/>
    </row>
    <row r="29" spans="1:11" s="7" customFormat="1">
      <c r="A29" s="738">
        <v>2016</v>
      </c>
      <c r="B29" s="1043">
        <v>165300</v>
      </c>
      <c r="C29" s="1035">
        <v>0.14599999999999999</v>
      </c>
      <c r="D29" s="1035">
        <v>0.13500000000000001</v>
      </c>
      <c r="E29" s="341">
        <v>0.157</v>
      </c>
      <c r="F29" s="366">
        <v>30200</v>
      </c>
      <c r="G29" s="1035">
        <v>0.14899999999999999</v>
      </c>
      <c r="H29" s="1035">
        <v>0.126</v>
      </c>
      <c r="I29" s="1035">
        <v>0.17599999999999999</v>
      </c>
      <c r="K29" s="8"/>
    </row>
    <row r="30" spans="1:11" s="7" customFormat="1">
      <c r="A30" s="1036">
        <v>2017</v>
      </c>
      <c r="B30" s="1045">
        <v>137500</v>
      </c>
      <c r="C30" s="1037">
        <v>0.122</v>
      </c>
      <c r="D30" s="1037">
        <v>0.113</v>
      </c>
      <c r="E30" s="343">
        <v>0.13200000000000001</v>
      </c>
      <c r="F30" s="374">
        <v>24000</v>
      </c>
      <c r="G30" s="1037">
        <v>0.11899999999999999</v>
      </c>
      <c r="H30" s="1037">
        <v>0.10199999999999999</v>
      </c>
      <c r="I30" s="1037">
        <v>0.14000000000000001</v>
      </c>
      <c r="K30" s="8"/>
    </row>
    <row r="31" spans="1:11" s="7" customFormat="1">
      <c r="A31" s="738">
        <v>2018</v>
      </c>
      <c r="B31" s="1043">
        <v>154600</v>
      </c>
      <c r="C31" s="1035">
        <v>0.13800000000000001</v>
      </c>
      <c r="D31" s="1035">
        <v>0.128</v>
      </c>
      <c r="E31" s="341">
        <v>0.14799999999999999</v>
      </c>
      <c r="F31" s="366">
        <v>25500</v>
      </c>
      <c r="G31" s="1035">
        <v>0.13</v>
      </c>
      <c r="H31" s="1035">
        <v>0.11</v>
      </c>
      <c r="I31" s="1035">
        <v>0.153</v>
      </c>
      <c r="K31" s="8"/>
    </row>
    <row r="32" spans="1:11" s="7" customFormat="1">
      <c r="A32" s="98">
        <v>2019</v>
      </c>
      <c r="B32" s="1045">
        <v>155300</v>
      </c>
      <c r="C32" s="1037">
        <v>0.13900000000000001</v>
      </c>
      <c r="D32" s="1037">
        <v>0.129</v>
      </c>
      <c r="E32" s="343">
        <v>0.15</v>
      </c>
      <c r="F32" s="374">
        <v>28700</v>
      </c>
      <c r="G32" s="1037">
        <v>0.153</v>
      </c>
      <c r="H32" s="1037">
        <v>0.13100000000000001</v>
      </c>
      <c r="I32" s="1037">
        <v>0.17799999999999999</v>
      </c>
      <c r="K32" s="8"/>
    </row>
    <row r="33" spans="1:11" s="7" customFormat="1">
      <c r="A33" s="1060">
        <v>2020</v>
      </c>
      <c r="B33" s="1043">
        <v>195900</v>
      </c>
      <c r="C33" s="1035">
        <v>0.17599999999999999</v>
      </c>
      <c r="D33" s="1035">
        <v>0.16500000000000001</v>
      </c>
      <c r="E33" s="341">
        <v>0.188</v>
      </c>
      <c r="F33" s="366">
        <v>34900</v>
      </c>
      <c r="G33" s="1035">
        <v>0.17199999999999999</v>
      </c>
      <c r="H33" s="1035">
        <v>0.14899999999999999</v>
      </c>
      <c r="I33" s="1035">
        <v>0.19800000000000001</v>
      </c>
      <c r="K33" s="8"/>
    </row>
    <row r="34" spans="1:11" s="7" customFormat="1">
      <c r="A34" s="98">
        <v>2021</v>
      </c>
      <c r="B34" s="56">
        <v>188400</v>
      </c>
      <c r="C34" s="1517">
        <v>0.16400000000000001</v>
      </c>
      <c r="D34" s="1517">
        <v>0.153</v>
      </c>
      <c r="E34" s="1620">
        <v>0.17699999999999999</v>
      </c>
      <c r="F34" s="61">
        <v>37800</v>
      </c>
      <c r="G34" s="1517">
        <v>0.16800000000000001</v>
      </c>
      <c r="H34" s="1517">
        <v>0.14399999999999999</v>
      </c>
      <c r="I34" s="1517">
        <v>0.19600000000000001</v>
      </c>
      <c r="K34" s="8"/>
    </row>
    <row r="35" spans="1:11" s="7" customFormat="1">
      <c r="K35" s="8"/>
    </row>
    <row r="36" spans="1:11" s="7" customFormat="1">
      <c r="A36" s="2778" t="s">
        <v>664</v>
      </c>
      <c r="B36" s="2515"/>
      <c r="C36" s="2515"/>
      <c r="D36" s="2515"/>
      <c r="E36" s="2515"/>
      <c r="F36" s="2515"/>
      <c r="G36" s="2515"/>
      <c r="H36" s="2515"/>
      <c r="I36" s="2515"/>
      <c r="K36" s="8"/>
    </row>
    <row r="37" spans="1:11" s="7" customFormat="1">
      <c r="K37" s="8"/>
    </row>
    <row r="38" spans="1:11" s="7" customFormat="1">
      <c r="K38" s="8"/>
    </row>
    <row r="39" spans="1:11" s="7" customFormat="1" ht="17.5">
      <c r="A39" s="2723" t="s">
        <v>338</v>
      </c>
      <c r="B39" s="2695" t="s">
        <v>693</v>
      </c>
      <c r="C39" s="2696"/>
      <c r="D39" s="2696"/>
      <c r="E39" s="2696"/>
      <c r="F39" s="2696"/>
      <c r="G39" s="2696"/>
      <c r="H39" s="2696"/>
      <c r="I39" s="2696"/>
      <c r="K39" s="29"/>
    </row>
    <row r="40" spans="1:11" s="7" customFormat="1" ht="17.5">
      <c r="A40" s="2723"/>
      <c r="B40" s="2747" t="s">
        <v>659</v>
      </c>
      <c r="C40" s="2748"/>
      <c r="D40" s="2748"/>
      <c r="E40" s="2748"/>
      <c r="F40" s="2640" t="s">
        <v>660</v>
      </c>
      <c r="G40" s="2641"/>
      <c r="H40" s="2641"/>
      <c r="I40" s="2643"/>
      <c r="K40" s="29"/>
    </row>
    <row r="41" spans="1:11" s="6" customFormat="1" ht="27.5">
      <c r="A41" s="2724"/>
      <c r="B41" s="1031" t="s">
        <v>661</v>
      </c>
      <c r="C41" s="1032" t="s">
        <v>86</v>
      </c>
      <c r="D41" s="1032" t="s">
        <v>662</v>
      </c>
      <c r="E41" s="1033" t="s">
        <v>663</v>
      </c>
      <c r="F41" s="1031" t="s">
        <v>661</v>
      </c>
      <c r="G41" s="1032" t="s">
        <v>86</v>
      </c>
      <c r="H41" s="1032" t="s">
        <v>662</v>
      </c>
      <c r="I41" s="1034" t="s">
        <v>663</v>
      </c>
      <c r="K41" s="49"/>
    </row>
    <row r="42" spans="1:11" s="7" customFormat="1">
      <c r="A42" s="738">
        <v>2011</v>
      </c>
      <c r="B42" s="1043">
        <v>16400</v>
      </c>
      <c r="C42" s="1035">
        <v>1.6E-2</v>
      </c>
      <c r="D42" s="1035">
        <v>1.2E-2</v>
      </c>
      <c r="E42" s="341">
        <v>2.1000000000000001E-2</v>
      </c>
      <c r="F42" s="366">
        <v>2100</v>
      </c>
      <c r="G42" s="1035">
        <v>1.2E-2</v>
      </c>
      <c r="H42" s="1035">
        <v>7.0000000000000001E-3</v>
      </c>
      <c r="I42" s="1035">
        <v>2.1000000000000001E-2</v>
      </c>
      <c r="K42" s="8"/>
    </row>
    <row r="43" spans="1:11" s="7" customFormat="1">
      <c r="A43" s="1036">
        <v>2012</v>
      </c>
      <c r="B43" s="1045">
        <v>18600</v>
      </c>
      <c r="C43" s="1037">
        <v>1.7000000000000001E-2</v>
      </c>
      <c r="D43" s="1037">
        <v>1.2999999999999999E-2</v>
      </c>
      <c r="E43" s="343">
        <v>2.1999999999999999E-2</v>
      </c>
      <c r="F43" s="374">
        <v>6200</v>
      </c>
      <c r="G43" s="1037">
        <v>3.2000000000000001E-2</v>
      </c>
      <c r="H43" s="1037">
        <v>1.9E-2</v>
      </c>
      <c r="I43" s="1037">
        <v>5.0999999999999997E-2</v>
      </c>
      <c r="K43" s="8"/>
    </row>
    <row r="44" spans="1:11" s="7" customFormat="1">
      <c r="A44" s="738">
        <v>2013</v>
      </c>
      <c r="B44" s="1043">
        <v>17700</v>
      </c>
      <c r="C44" s="1035">
        <v>1.6E-2</v>
      </c>
      <c r="D44" s="1035">
        <v>1.2E-2</v>
      </c>
      <c r="E44" s="341">
        <v>2.1000000000000001E-2</v>
      </c>
      <c r="F44" s="366">
        <v>4600</v>
      </c>
      <c r="G44" s="1035">
        <v>2.4E-2</v>
      </c>
      <c r="H44" s="1035">
        <v>1.4999999999999999E-2</v>
      </c>
      <c r="I44" s="1035">
        <v>3.6999999999999998E-2</v>
      </c>
      <c r="K44" s="8"/>
    </row>
    <row r="45" spans="1:11" s="7" customFormat="1">
      <c r="A45" s="1036">
        <v>2014</v>
      </c>
      <c r="B45" s="1045">
        <v>17600</v>
      </c>
      <c r="C45" s="1037">
        <v>1.6E-2</v>
      </c>
      <c r="D45" s="1037">
        <v>1.2E-2</v>
      </c>
      <c r="E45" s="343">
        <v>2.1000000000000001E-2</v>
      </c>
      <c r="F45" s="374">
        <v>6000</v>
      </c>
      <c r="G45" s="1037">
        <v>0.03</v>
      </c>
      <c r="H45" s="1037">
        <v>1.9E-2</v>
      </c>
      <c r="I45" s="1037">
        <v>4.9000000000000002E-2</v>
      </c>
      <c r="K45" s="8"/>
    </row>
    <row r="46" spans="1:11" s="7" customFormat="1">
      <c r="A46" s="738">
        <v>2016</v>
      </c>
      <c r="B46" s="1043">
        <v>16700</v>
      </c>
      <c r="C46" s="1035">
        <v>1.4999999999999999E-2</v>
      </c>
      <c r="D46" s="1035">
        <v>1.2E-2</v>
      </c>
      <c r="E46" s="341">
        <v>1.9E-2</v>
      </c>
      <c r="F46" s="366">
        <v>4100</v>
      </c>
      <c r="G46" s="1035">
        <v>0.02</v>
      </c>
      <c r="H46" s="1035">
        <v>1.2999999999999999E-2</v>
      </c>
      <c r="I46" s="1035">
        <v>0.03</v>
      </c>
      <c r="K46" s="8"/>
    </row>
    <row r="47" spans="1:11" s="7" customFormat="1">
      <c r="A47" s="1036">
        <v>2017</v>
      </c>
      <c r="B47" s="1045">
        <v>20600</v>
      </c>
      <c r="C47" s="1037">
        <v>1.7999999999999999E-2</v>
      </c>
      <c r="D47" s="1037">
        <v>1.4999999999999999E-2</v>
      </c>
      <c r="E47" s="343">
        <v>2.3E-2</v>
      </c>
      <c r="F47" s="374">
        <v>3400</v>
      </c>
      <c r="G47" s="1037">
        <v>1.7000000000000001E-2</v>
      </c>
      <c r="H47" s="1037">
        <v>1.0999999999999999E-2</v>
      </c>
      <c r="I47" s="1037">
        <v>2.5000000000000001E-2</v>
      </c>
      <c r="K47" s="8"/>
    </row>
    <row r="48" spans="1:11" s="7" customFormat="1">
      <c r="A48" s="738">
        <v>2018</v>
      </c>
      <c r="B48" s="1043">
        <v>21800</v>
      </c>
      <c r="C48" s="1035">
        <v>1.9E-2</v>
      </c>
      <c r="D48" s="1035">
        <v>1.4999999999999999E-2</v>
      </c>
      <c r="E48" s="341">
        <v>2.5000000000000001E-2</v>
      </c>
      <c r="F48" s="366">
        <v>6300</v>
      </c>
      <c r="G48" s="1035">
        <v>3.2000000000000001E-2</v>
      </c>
      <c r="H48" s="1035">
        <v>2.1999999999999999E-2</v>
      </c>
      <c r="I48" s="1035">
        <v>4.5999999999999999E-2</v>
      </c>
      <c r="K48" s="8"/>
    </row>
    <row r="49" spans="1:11" s="7" customFormat="1">
      <c r="A49" s="98">
        <v>2019</v>
      </c>
      <c r="B49" s="1045">
        <v>21900</v>
      </c>
      <c r="C49" s="1037">
        <v>0.02</v>
      </c>
      <c r="D49" s="1037">
        <v>1.4999999999999999E-2</v>
      </c>
      <c r="E49" s="343">
        <v>2.5000000000000001E-2</v>
      </c>
      <c r="F49" s="374">
        <v>4500</v>
      </c>
      <c r="G49" s="1037">
        <v>2.4E-2</v>
      </c>
      <c r="H49" s="1037">
        <v>1.6E-2</v>
      </c>
      <c r="I49" s="1037">
        <v>3.5000000000000003E-2</v>
      </c>
      <c r="K49" s="8"/>
    </row>
    <row r="50" spans="1:11" s="7" customFormat="1">
      <c r="A50" s="1060">
        <v>2020</v>
      </c>
      <c r="B50" s="1043">
        <v>24000</v>
      </c>
      <c r="C50" s="1035">
        <v>2.1999999999999999E-2</v>
      </c>
      <c r="D50" s="1035">
        <v>1.7999999999999999E-2</v>
      </c>
      <c r="E50" s="341">
        <v>2.5999999999999999E-2</v>
      </c>
      <c r="F50" s="366">
        <v>6200</v>
      </c>
      <c r="G50" s="1035">
        <v>0.03</v>
      </c>
      <c r="H50" s="1035">
        <v>2.1000000000000001E-2</v>
      </c>
      <c r="I50" s="1035">
        <v>4.3999999999999997E-2</v>
      </c>
      <c r="K50" s="8"/>
    </row>
    <row r="51" spans="1:11" s="7" customFormat="1">
      <c r="A51" s="98">
        <v>2021</v>
      </c>
      <c r="B51" s="56">
        <v>20600</v>
      </c>
      <c r="C51" s="1517">
        <v>1.7999999999999999E-2</v>
      </c>
      <c r="D51" s="1517">
        <v>1.4999999999999999E-2</v>
      </c>
      <c r="E51" s="1620">
        <v>2.1999999999999999E-2</v>
      </c>
      <c r="F51" s="61">
        <v>6400</v>
      </c>
      <c r="G51" s="1517">
        <v>2.9000000000000001E-2</v>
      </c>
      <c r="H51" s="1517">
        <v>0.02</v>
      </c>
      <c r="I51" s="1517">
        <v>4.1000000000000002E-2</v>
      </c>
      <c r="K51" s="8"/>
    </row>
    <row r="52" spans="1:11" s="7" customFormat="1">
      <c r="K52" s="8"/>
    </row>
    <row r="53" spans="1:11" s="7" customFormat="1" ht="14.25" customHeight="1">
      <c r="A53" s="2778" t="s">
        <v>664</v>
      </c>
      <c r="B53" s="2515"/>
      <c r="C53" s="2515"/>
      <c r="D53" s="2515"/>
      <c r="E53" s="2515"/>
      <c r="F53" s="2515"/>
      <c r="G53" s="2515"/>
      <c r="H53" s="2515"/>
      <c r="I53" s="2515"/>
      <c r="K53" s="8"/>
    </row>
    <row r="54" spans="1:11" s="7" customFormat="1">
      <c r="K54" s="8"/>
    </row>
    <row r="55" spans="1:11" s="7" customFormat="1">
      <c r="K55" s="8"/>
    </row>
    <row r="56" spans="1:11" s="7" customFormat="1" ht="17.5">
      <c r="A56" s="2723" t="s">
        <v>338</v>
      </c>
      <c r="B56" s="2695" t="s">
        <v>694</v>
      </c>
      <c r="C56" s="2696"/>
      <c r="D56" s="2696"/>
      <c r="E56" s="2696"/>
      <c r="F56" s="2696"/>
      <c r="G56" s="2696"/>
      <c r="H56" s="2696"/>
      <c r="I56" s="2696"/>
      <c r="K56" s="29"/>
    </row>
    <row r="57" spans="1:11" s="7" customFormat="1" ht="17.5">
      <c r="A57" s="2723"/>
      <c r="B57" s="2747" t="s">
        <v>659</v>
      </c>
      <c r="C57" s="2748"/>
      <c r="D57" s="2748"/>
      <c r="E57" s="2748"/>
      <c r="F57" s="2640" t="s">
        <v>660</v>
      </c>
      <c r="G57" s="2641"/>
      <c r="H57" s="2641"/>
      <c r="I57" s="2643"/>
      <c r="K57" s="29"/>
    </row>
    <row r="58" spans="1:11" s="6" customFormat="1" ht="27.5">
      <c r="A58" s="2724"/>
      <c r="B58" s="1031" t="s">
        <v>661</v>
      </c>
      <c r="C58" s="1032" t="s">
        <v>86</v>
      </c>
      <c r="D58" s="1032" t="s">
        <v>662</v>
      </c>
      <c r="E58" s="1033" t="s">
        <v>663</v>
      </c>
      <c r="F58" s="1031" t="s">
        <v>661</v>
      </c>
      <c r="G58" s="1032" t="s">
        <v>86</v>
      </c>
      <c r="H58" s="1032" t="s">
        <v>662</v>
      </c>
      <c r="I58" s="1034" t="s">
        <v>663</v>
      </c>
      <c r="K58" s="49"/>
    </row>
    <row r="59" spans="1:11" s="7" customFormat="1">
      <c r="A59" s="738">
        <v>2011</v>
      </c>
      <c r="B59" s="1043">
        <v>844700</v>
      </c>
      <c r="C59" s="1035">
        <v>0.80400000000000005</v>
      </c>
      <c r="D59" s="1035">
        <v>0.79100000000000004</v>
      </c>
      <c r="E59" s="341">
        <v>0.81699999999999995</v>
      </c>
      <c r="F59" s="366">
        <v>134600</v>
      </c>
      <c r="G59" s="1035">
        <v>0.79500000000000004</v>
      </c>
      <c r="H59" s="1035">
        <v>0.76300000000000001</v>
      </c>
      <c r="I59" s="1035">
        <v>0.82399999999999995</v>
      </c>
      <c r="K59" s="8"/>
    </row>
    <row r="60" spans="1:11" s="7" customFormat="1">
      <c r="A60" s="1036">
        <v>2012</v>
      </c>
      <c r="B60" s="1045">
        <v>852200</v>
      </c>
      <c r="C60" s="1037">
        <v>0.79</v>
      </c>
      <c r="D60" s="1037">
        <v>0.77500000000000002</v>
      </c>
      <c r="E60" s="343">
        <v>0.80300000000000005</v>
      </c>
      <c r="F60" s="374">
        <v>147400</v>
      </c>
      <c r="G60" s="1037">
        <v>0.75</v>
      </c>
      <c r="H60" s="1037">
        <v>0.71299999999999997</v>
      </c>
      <c r="I60" s="1037">
        <v>0.78300000000000003</v>
      </c>
      <c r="K60" s="8"/>
    </row>
    <row r="61" spans="1:11" s="7" customFormat="1">
      <c r="A61" s="738">
        <v>2013</v>
      </c>
      <c r="B61" s="1043">
        <v>861400</v>
      </c>
      <c r="C61" s="1035">
        <v>0.78300000000000003</v>
      </c>
      <c r="D61" s="1035">
        <v>0.77</v>
      </c>
      <c r="E61" s="341">
        <v>0.79600000000000004</v>
      </c>
      <c r="F61" s="366">
        <v>151600</v>
      </c>
      <c r="G61" s="1035">
        <v>0.77400000000000002</v>
      </c>
      <c r="H61" s="1035">
        <v>0.745</v>
      </c>
      <c r="I61" s="1035">
        <v>0.8</v>
      </c>
      <c r="K61" s="8"/>
    </row>
    <row r="62" spans="1:11" s="7" customFormat="1">
      <c r="A62" s="1036">
        <v>2014</v>
      </c>
      <c r="B62" s="1045">
        <v>825900</v>
      </c>
      <c r="C62" s="1037">
        <v>0.74299999999999999</v>
      </c>
      <c r="D62" s="1037">
        <v>0.72799999999999998</v>
      </c>
      <c r="E62" s="343">
        <v>0.75700000000000001</v>
      </c>
      <c r="F62" s="374">
        <v>143700</v>
      </c>
      <c r="G62" s="1037">
        <v>0.72399999999999998</v>
      </c>
      <c r="H62" s="1037">
        <v>0.69299999999999995</v>
      </c>
      <c r="I62" s="1037">
        <v>0.754</v>
      </c>
      <c r="K62" s="8"/>
    </row>
    <row r="63" spans="1:11" s="7" customFormat="1">
      <c r="A63" s="738">
        <v>2016</v>
      </c>
      <c r="B63" s="1043">
        <v>830700</v>
      </c>
      <c r="C63" s="1035">
        <v>0.73399999999999999</v>
      </c>
      <c r="D63" s="1035">
        <v>0.72099999999999997</v>
      </c>
      <c r="E63" s="341">
        <v>0.748</v>
      </c>
      <c r="F63" s="366">
        <v>144000</v>
      </c>
      <c r="G63" s="1035">
        <v>0.71</v>
      </c>
      <c r="H63" s="1035">
        <v>0.68</v>
      </c>
      <c r="I63" s="1035">
        <v>0.73899999999999999</v>
      </c>
      <c r="K63" s="8"/>
    </row>
    <row r="64" spans="1:11" s="7" customFormat="1">
      <c r="A64" s="1036">
        <v>2017</v>
      </c>
      <c r="B64" s="1045">
        <v>843500</v>
      </c>
      <c r="C64" s="1037">
        <v>0.751</v>
      </c>
      <c r="D64" s="1037">
        <v>0.73799999999999999</v>
      </c>
      <c r="E64" s="343">
        <v>0.76400000000000001</v>
      </c>
      <c r="F64" s="374">
        <v>147200</v>
      </c>
      <c r="G64" s="1037">
        <v>0.73099999999999998</v>
      </c>
      <c r="H64" s="1037">
        <v>0.70399999999999996</v>
      </c>
      <c r="I64" s="1037">
        <v>0.75800000000000001</v>
      </c>
      <c r="K64" s="8"/>
    </row>
    <row r="65" spans="1:11" s="7" customFormat="1">
      <c r="A65" s="738">
        <v>2018</v>
      </c>
      <c r="B65" s="1043">
        <v>816600</v>
      </c>
      <c r="C65" s="1035">
        <v>0.72799999999999998</v>
      </c>
      <c r="D65" s="1035">
        <v>0.71399999999999997</v>
      </c>
      <c r="E65" s="341">
        <v>0.74099999999999999</v>
      </c>
      <c r="F65" s="366">
        <v>139000</v>
      </c>
      <c r="G65" s="1035">
        <v>0.70699999999999996</v>
      </c>
      <c r="H65" s="1035">
        <v>0.67600000000000005</v>
      </c>
      <c r="I65" s="1035">
        <v>0.73599999999999999</v>
      </c>
      <c r="K65" s="8"/>
    </row>
    <row r="66" spans="1:11" s="7" customFormat="1">
      <c r="A66" s="98">
        <v>2019</v>
      </c>
      <c r="B66" s="1045">
        <v>821000</v>
      </c>
      <c r="C66" s="1037">
        <v>0.73699999999999999</v>
      </c>
      <c r="D66" s="1037">
        <v>0.72299999999999998</v>
      </c>
      <c r="E66" s="343">
        <v>0.749</v>
      </c>
      <c r="F66" s="374">
        <v>128900</v>
      </c>
      <c r="G66" s="1037">
        <v>0.68500000000000005</v>
      </c>
      <c r="H66" s="1037">
        <v>0.65400000000000003</v>
      </c>
      <c r="I66" s="1037">
        <v>0.71499999999999997</v>
      </c>
      <c r="K66" s="8"/>
    </row>
    <row r="67" spans="1:11" s="7" customFormat="1">
      <c r="A67" s="1060">
        <v>2020</v>
      </c>
      <c r="B67" s="1043">
        <v>769900</v>
      </c>
      <c r="C67" s="1035">
        <v>0.69299999999999995</v>
      </c>
      <c r="D67" s="1035">
        <v>0.67900000000000005</v>
      </c>
      <c r="E67" s="341">
        <v>0.70699999999999996</v>
      </c>
      <c r="F67" s="366">
        <v>136500</v>
      </c>
      <c r="G67" s="1035">
        <v>0.67100000000000004</v>
      </c>
      <c r="H67" s="1035">
        <v>0.64</v>
      </c>
      <c r="I67" s="1035">
        <v>0.70099999999999996</v>
      </c>
      <c r="K67" s="8"/>
    </row>
    <row r="68" spans="1:11" s="7" customFormat="1">
      <c r="A68" s="98">
        <v>2021</v>
      </c>
      <c r="B68" s="56">
        <v>829200</v>
      </c>
      <c r="C68" s="1517">
        <v>0.72299999999999998</v>
      </c>
      <c r="D68" s="1517">
        <v>0.70899999999999996</v>
      </c>
      <c r="E68" s="1620">
        <v>0.73699999999999999</v>
      </c>
      <c r="F68" s="61">
        <v>158600</v>
      </c>
      <c r="G68" s="1517">
        <v>0.70699999999999996</v>
      </c>
      <c r="H68" s="1517">
        <v>0.67600000000000005</v>
      </c>
      <c r="I68" s="1517">
        <v>0.73699999999999999</v>
      </c>
      <c r="K68" s="8"/>
    </row>
    <row r="69" spans="1:11" s="7" customFormat="1">
      <c r="K69" s="8"/>
    </row>
    <row r="70" spans="1:11" s="7" customFormat="1">
      <c r="A70" s="2778" t="s">
        <v>664</v>
      </c>
      <c r="B70" s="2515"/>
      <c r="C70" s="2515"/>
      <c r="D70" s="2515"/>
      <c r="E70" s="2515"/>
      <c r="F70" s="2515"/>
      <c r="G70" s="2515"/>
      <c r="H70" s="2515"/>
      <c r="I70" s="2515"/>
      <c r="K70" s="8"/>
    </row>
    <row r="71" spans="1:11" s="7" customFormat="1">
      <c r="K71" s="8"/>
    </row>
    <row r="72" spans="1:11" s="7" customFormat="1" ht="59.25" customHeight="1">
      <c r="A72" s="2801" t="s">
        <v>665</v>
      </c>
      <c r="B72" s="2802"/>
      <c r="C72" s="2802"/>
      <c r="D72" s="2802"/>
      <c r="E72" s="2802"/>
      <c r="F72" s="2802"/>
      <c r="G72" s="2802"/>
      <c r="H72" s="2802"/>
      <c r="I72" s="2803"/>
      <c r="K72" s="8"/>
    </row>
    <row r="73" spans="1:11" s="7" customFormat="1">
      <c r="K73" s="8"/>
    </row>
  </sheetData>
  <mergeCells count="23">
    <mergeCell ref="A19:I19"/>
    <mergeCell ref="A22:A24"/>
    <mergeCell ref="B22:I22"/>
    <mergeCell ref="B23:E23"/>
    <mergeCell ref="A1:I1"/>
    <mergeCell ref="A3:I3"/>
    <mergeCell ref="A5:A7"/>
    <mergeCell ref="B5:I5"/>
    <mergeCell ref="B6:E6"/>
    <mergeCell ref="F6:I6"/>
    <mergeCell ref="A70:I70"/>
    <mergeCell ref="A72:I72"/>
    <mergeCell ref="F23:I23"/>
    <mergeCell ref="A36:I36"/>
    <mergeCell ref="A39:A41"/>
    <mergeCell ref="B39:I39"/>
    <mergeCell ref="B40:E40"/>
    <mergeCell ref="F40:I40"/>
    <mergeCell ref="A53:I53"/>
    <mergeCell ref="A56:A58"/>
    <mergeCell ref="B56:I56"/>
    <mergeCell ref="B57:E57"/>
    <mergeCell ref="F57:I57"/>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8B3D8-3151-462B-B089-E0A7425ED799}">
  <dimension ref="A1:K33"/>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2" width="9" style="7" customWidth="1"/>
    <col min="13" max="14" width="8.58203125" style="7"/>
    <col min="15" max="15" width="9" style="7" customWidth="1"/>
    <col min="16" max="17" width="8.58203125" style="7"/>
    <col min="18" max="18" width="9" style="7" customWidth="1"/>
    <col min="19" max="20" width="8.58203125" style="7"/>
    <col min="21" max="21" width="9" style="7" customWidth="1"/>
    <col min="22" max="23" width="8.58203125" style="7"/>
    <col min="24" max="24" width="9" style="7" customWidth="1"/>
    <col min="25" max="16384" width="8.58203125" style="7"/>
  </cols>
  <sheetData>
    <row r="1" spans="1:11" ht="25">
      <c r="A1" s="2477" t="s">
        <v>1599</v>
      </c>
      <c r="B1" s="2477"/>
      <c r="C1" s="2477"/>
      <c r="D1" s="2477"/>
      <c r="E1" s="2477"/>
      <c r="F1" s="2477"/>
      <c r="G1" s="2477"/>
      <c r="H1" s="2477"/>
      <c r="I1" s="2477"/>
      <c r="J1" s="35"/>
    </row>
    <row r="2" spans="1:11" ht="14.5" thickBot="1">
      <c r="A2" s="63"/>
      <c r="B2" s="63"/>
      <c r="C2" s="63"/>
      <c r="D2" s="63"/>
      <c r="E2" s="63"/>
      <c r="F2" s="63"/>
      <c r="G2" s="63"/>
      <c r="H2" s="63"/>
      <c r="I2" s="63"/>
    </row>
    <row r="3" spans="1:11" ht="58.5" customHeight="1" thickTop="1" thickBot="1">
      <c r="A3" s="2821" t="s">
        <v>1600</v>
      </c>
      <c r="B3" s="2822"/>
      <c r="C3" s="2822"/>
      <c r="D3" s="2822"/>
      <c r="E3" s="2822"/>
      <c r="F3" s="2822"/>
      <c r="G3" s="2822"/>
      <c r="H3" s="2822"/>
      <c r="I3" s="2823"/>
    </row>
    <row r="4" spans="1:11" ht="14.5" thickTop="1"/>
    <row r="5" spans="1:11" ht="17.5">
      <c r="A5" s="2723" t="s">
        <v>338</v>
      </c>
      <c r="B5" s="2695" t="s">
        <v>1601</v>
      </c>
      <c r="C5" s="2696"/>
      <c r="D5" s="2696"/>
      <c r="E5" s="2696"/>
      <c r="F5" s="2696"/>
      <c r="G5" s="2696"/>
      <c r="H5" s="2696"/>
      <c r="I5" s="2696"/>
      <c r="K5" s="29"/>
    </row>
    <row r="6" spans="1:11" ht="17.5">
      <c r="A6" s="2723"/>
      <c r="B6" s="2748" t="s">
        <v>659</v>
      </c>
      <c r="C6" s="2748"/>
      <c r="D6" s="2748"/>
      <c r="E6" s="2748"/>
      <c r="F6" s="2640" t="s">
        <v>660</v>
      </c>
      <c r="G6" s="2641"/>
      <c r="H6" s="2641"/>
      <c r="I6" s="2643"/>
      <c r="K6" s="29"/>
    </row>
    <row r="7" spans="1:11" s="6" customFormat="1" ht="27.5">
      <c r="A7" s="2724"/>
      <c r="B7" s="1031" t="s">
        <v>112</v>
      </c>
      <c r="C7" s="1032" t="s">
        <v>86</v>
      </c>
      <c r="D7" s="1032" t="s">
        <v>662</v>
      </c>
      <c r="E7" s="1033" t="s">
        <v>663</v>
      </c>
      <c r="F7" s="1031" t="s">
        <v>112</v>
      </c>
      <c r="G7" s="1032" t="s">
        <v>86</v>
      </c>
      <c r="H7" s="1032" t="s">
        <v>662</v>
      </c>
      <c r="I7" s="1034" t="s">
        <v>663</v>
      </c>
      <c r="K7" s="49"/>
    </row>
    <row r="8" spans="1:11">
      <c r="A8" s="738">
        <v>2011</v>
      </c>
      <c r="B8" s="1891">
        <v>292600</v>
      </c>
      <c r="C8" s="1892">
        <v>0.37</v>
      </c>
      <c r="D8" s="1892">
        <v>0.35199999999999998</v>
      </c>
      <c r="E8" s="1893">
        <v>0.38800000000000001</v>
      </c>
      <c r="F8" s="1891">
        <v>38300</v>
      </c>
      <c r="G8" s="1892">
        <v>0.33</v>
      </c>
      <c r="H8" s="1892">
        <v>0.28999999999999998</v>
      </c>
      <c r="I8" s="1892">
        <v>0.373</v>
      </c>
    </row>
    <row r="9" spans="1:11">
      <c r="A9" s="1036">
        <v>2013</v>
      </c>
      <c r="B9" s="1894">
        <v>296500</v>
      </c>
      <c r="C9" s="1895">
        <v>0.34899999999999998</v>
      </c>
      <c r="D9" s="1895">
        <v>0.33300000000000002</v>
      </c>
      <c r="E9" s="1896">
        <v>0.36699999999999999</v>
      </c>
      <c r="F9" s="1894">
        <v>40500</v>
      </c>
      <c r="G9" s="1895">
        <v>0.30499999999999999</v>
      </c>
      <c r="H9" s="1895">
        <v>0.26900000000000002</v>
      </c>
      <c r="I9" s="1895">
        <v>0.34200000000000003</v>
      </c>
    </row>
    <row r="10" spans="1:11">
      <c r="A10" s="738">
        <v>2015</v>
      </c>
      <c r="B10" s="1891">
        <v>307400</v>
      </c>
      <c r="C10" s="1892">
        <v>0.36299999999999999</v>
      </c>
      <c r="D10" s="1892">
        <v>0.34699999999999998</v>
      </c>
      <c r="E10" s="1893">
        <v>0.38100000000000001</v>
      </c>
      <c r="F10" s="1891">
        <v>46600</v>
      </c>
      <c r="G10" s="1892">
        <v>0.313</v>
      </c>
      <c r="H10" s="1892">
        <v>0.27700000000000002</v>
      </c>
      <c r="I10" s="1892">
        <v>0.35099999999999998</v>
      </c>
    </row>
    <row r="11" spans="1:11" ht="14.25" customHeight="1">
      <c r="A11" s="1036">
        <v>2017</v>
      </c>
      <c r="B11" s="1894">
        <v>302400</v>
      </c>
      <c r="C11" s="1895">
        <v>0.318</v>
      </c>
      <c r="D11" s="1895">
        <v>0.30299999999999999</v>
      </c>
      <c r="E11" s="1896">
        <v>0.33300000000000002</v>
      </c>
      <c r="F11" s="1894">
        <v>46700</v>
      </c>
      <c r="G11" s="1895">
        <v>0.27900000000000003</v>
      </c>
      <c r="H11" s="1895">
        <v>0.25</v>
      </c>
      <c r="I11" s="1895">
        <v>0.31</v>
      </c>
    </row>
    <row r="12" spans="1:11">
      <c r="A12" s="92">
        <v>2019</v>
      </c>
      <c r="B12" s="1891">
        <v>279900</v>
      </c>
      <c r="C12" s="1892">
        <v>0.29899999999999999</v>
      </c>
      <c r="D12" s="1892">
        <v>0.28499999999999998</v>
      </c>
      <c r="E12" s="1893">
        <v>0.314</v>
      </c>
      <c r="F12" s="1891">
        <v>46300</v>
      </c>
      <c r="G12" s="1892">
        <v>0.29399999999999998</v>
      </c>
      <c r="H12" s="1892">
        <v>0.26200000000000001</v>
      </c>
      <c r="I12" s="1892">
        <v>0.32700000000000001</v>
      </c>
    </row>
    <row r="13" spans="1:11">
      <c r="A13" s="796">
        <v>2021</v>
      </c>
      <c r="B13" s="74">
        <v>323900</v>
      </c>
      <c r="C13" s="1517">
        <v>0.34899999999999998</v>
      </c>
      <c r="D13" s="1517">
        <v>0.33300000000000002</v>
      </c>
      <c r="E13" s="1620">
        <v>0.36599999999999999</v>
      </c>
      <c r="F13" s="61">
        <v>50400</v>
      </c>
      <c r="G13" s="1517">
        <v>0.28799999999999998</v>
      </c>
      <c r="H13" s="1517">
        <v>0.255</v>
      </c>
      <c r="I13" s="1517">
        <v>0.32400000000000001</v>
      </c>
    </row>
    <row r="15" spans="1:11" ht="14.25" customHeight="1">
      <c r="A15" s="2778" t="s">
        <v>664</v>
      </c>
      <c r="B15" s="2515"/>
      <c r="C15" s="2515"/>
      <c r="D15" s="2515"/>
      <c r="E15" s="2515"/>
      <c r="F15" s="2515"/>
      <c r="G15" s="2515"/>
      <c r="H15" s="2515"/>
      <c r="I15" s="2515"/>
    </row>
    <row r="18" spans="1:11" ht="50.25" customHeight="1">
      <c r="A18" s="2804" t="s">
        <v>672</v>
      </c>
      <c r="B18" s="2804"/>
      <c r="C18" s="2804"/>
      <c r="D18" s="2804"/>
      <c r="E18" s="2804"/>
      <c r="F18" s="2804"/>
      <c r="G18" s="2804"/>
      <c r="H18" s="2804"/>
      <c r="I18" s="2804"/>
    </row>
    <row r="20" spans="1:11" ht="17.5">
      <c r="A20" s="2723" t="s">
        <v>338</v>
      </c>
      <c r="B20" s="2695" t="s">
        <v>1601</v>
      </c>
      <c r="C20" s="2696"/>
      <c r="D20" s="2696"/>
      <c r="E20" s="2696"/>
      <c r="F20" s="2696"/>
      <c r="G20" s="2696"/>
      <c r="H20" s="2696"/>
      <c r="I20" s="2696"/>
      <c r="K20" s="29"/>
    </row>
    <row r="21" spans="1:11" ht="17.5">
      <c r="A21" s="2723"/>
      <c r="B21" s="2748" t="s">
        <v>673</v>
      </c>
      <c r="C21" s="2748"/>
      <c r="D21" s="2748"/>
      <c r="E21" s="2748"/>
      <c r="F21" s="2640" t="s">
        <v>674</v>
      </c>
      <c r="G21" s="2641"/>
      <c r="H21" s="2641"/>
      <c r="I21" s="2643"/>
      <c r="K21" s="29"/>
    </row>
    <row r="22" spans="1:11" s="6" customFormat="1" ht="27.5">
      <c r="A22" s="2724"/>
      <c r="B22" s="1226" t="s">
        <v>112</v>
      </c>
      <c r="C22" s="1032" t="s">
        <v>86</v>
      </c>
      <c r="D22" s="1032" t="s">
        <v>662</v>
      </c>
      <c r="E22" s="1033" t="s">
        <v>663</v>
      </c>
      <c r="F22" s="1031" t="s">
        <v>112</v>
      </c>
      <c r="G22" s="1032" t="s">
        <v>86</v>
      </c>
      <c r="H22" s="1032" t="s">
        <v>662</v>
      </c>
      <c r="I22" s="1034" t="s">
        <v>663</v>
      </c>
      <c r="K22" s="49"/>
    </row>
    <row r="23" spans="1:11">
      <c r="A23" s="738">
        <v>2011</v>
      </c>
      <c r="B23" s="1891">
        <v>290600</v>
      </c>
      <c r="C23" s="1892">
        <v>0.318</v>
      </c>
      <c r="D23" s="1892">
        <v>0.29899999999999999</v>
      </c>
      <c r="E23" s="1893">
        <v>0.33800000000000002</v>
      </c>
      <c r="F23" s="1891">
        <v>37700</v>
      </c>
      <c r="G23" s="1892">
        <v>0.311</v>
      </c>
      <c r="H23" s="1892">
        <v>0.27700000000000002</v>
      </c>
      <c r="I23" s="1892">
        <v>0.34799999999999998</v>
      </c>
    </row>
    <row r="24" spans="1:11">
      <c r="A24" s="1036">
        <v>2013</v>
      </c>
      <c r="B24" s="1894">
        <v>293900</v>
      </c>
      <c r="C24" s="1895">
        <v>0.29499999999999998</v>
      </c>
      <c r="D24" s="1895">
        <v>0.27900000000000003</v>
      </c>
      <c r="E24" s="1896">
        <v>0.311</v>
      </c>
      <c r="F24" s="1894">
        <v>40500</v>
      </c>
      <c r="G24" s="1895">
        <v>0.29399999999999998</v>
      </c>
      <c r="H24" s="1895">
        <v>0.26100000000000001</v>
      </c>
      <c r="I24" s="1897">
        <v>0.33</v>
      </c>
      <c r="J24" s="1898"/>
    </row>
    <row r="25" spans="1:11">
      <c r="A25" s="738">
        <v>2015</v>
      </c>
      <c r="B25" s="1891">
        <v>304700</v>
      </c>
      <c r="C25" s="1892">
        <v>0.309</v>
      </c>
      <c r="D25" s="1892">
        <v>0.29099999999999998</v>
      </c>
      <c r="E25" s="1893">
        <v>0.32700000000000001</v>
      </c>
      <c r="F25" s="1891">
        <v>46300</v>
      </c>
      <c r="G25" s="1892">
        <v>0.308</v>
      </c>
      <c r="H25" s="1892">
        <v>0.27200000000000002</v>
      </c>
      <c r="I25" s="1892">
        <v>0.34599999999999997</v>
      </c>
    </row>
    <row r="26" spans="1:11" ht="14.25" customHeight="1">
      <c r="A26" s="1036">
        <v>2017</v>
      </c>
      <c r="B26" s="1894">
        <v>298800</v>
      </c>
      <c r="C26" s="1895">
        <v>0.27800000000000002</v>
      </c>
      <c r="D26" s="1895">
        <v>0.26300000000000001</v>
      </c>
      <c r="E26" s="1896">
        <v>0.29299999999999998</v>
      </c>
      <c r="F26" s="1894">
        <v>45600</v>
      </c>
      <c r="G26" s="1895">
        <v>0.27700000000000002</v>
      </c>
      <c r="H26" s="1895">
        <v>0.247</v>
      </c>
      <c r="I26" s="1897">
        <v>0.308</v>
      </c>
      <c r="J26" s="1898"/>
    </row>
    <row r="27" spans="1:11">
      <c r="A27" s="92">
        <v>2019</v>
      </c>
      <c r="B27" s="1891">
        <v>277300</v>
      </c>
      <c r="C27" s="1892">
        <v>0.25700000000000001</v>
      </c>
      <c r="D27" s="1892">
        <v>0.24399999999999999</v>
      </c>
      <c r="E27" s="1893">
        <v>0.27200000000000002</v>
      </c>
      <c r="F27" s="1891">
        <v>46300</v>
      </c>
      <c r="G27" s="1892">
        <v>0.28499999999999998</v>
      </c>
      <c r="H27" s="1892">
        <v>0.254</v>
      </c>
      <c r="I27" s="1892">
        <v>0.318</v>
      </c>
    </row>
    <row r="28" spans="1:11" ht="13.5" customHeight="1">
      <c r="A28" s="1713">
        <v>2021</v>
      </c>
      <c r="B28" s="61">
        <v>318300</v>
      </c>
      <c r="C28" s="1517">
        <v>0.28999999999999998</v>
      </c>
      <c r="D28" s="1517">
        <v>0.27400000000000002</v>
      </c>
      <c r="E28" s="1620">
        <v>0.307</v>
      </c>
      <c r="F28" s="61">
        <v>49800</v>
      </c>
      <c r="G28" s="1517">
        <v>0.27100000000000002</v>
      </c>
      <c r="H28" s="1517">
        <v>0.23799999999999999</v>
      </c>
      <c r="I28" s="1517">
        <v>0.307</v>
      </c>
    </row>
    <row r="29" spans="1:11" ht="13.5" customHeight="1"/>
    <row r="30" spans="1:11">
      <c r="A30" s="2778" t="s">
        <v>664</v>
      </c>
      <c r="B30" s="2515"/>
      <c r="C30" s="2515"/>
      <c r="D30" s="2515"/>
      <c r="E30" s="2515"/>
      <c r="F30" s="2515"/>
      <c r="G30" s="2515"/>
      <c r="H30" s="2515"/>
      <c r="I30" s="2515"/>
    </row>
    <row r="31" spans="1:11" ht="14.25" customHeight="1">
      <c r="A31" s="63"/>
      <c r="B31" s="45"/>
      <c r="C31" s="45"/>
      <c r="D31" s="45"/>
      <c r="E31" s="45"/>
      <c r="F31" s="45"/>
      <c r="G31" s="45"/>
      <c r="H31" s="45"/>
      <c r="I31" s="45"/>
    </row>
    <row r="32" spans="1:11" ht="61" customHeight="1">
      <c r="A32" s="2795" t="s">
        <v>665</v>
      </c>
      <c r="B32" s="2795"/>
      <c r="C32" s="2795"/>
      <c r="D32" s="2795"/>
      <c r="E32" s="2795"/>
      <c r="F32" s="2795"/>
      <c r="G32" s="2795"/>
      <c r="H32" s="2795"/>
      <c r="I32" s="2795"/>
    </row>
    <row r="33" spans="1:9" ht="14.25" customHeight="1">
      <c r="A33" s="63"/>
      <c r="B33" s="45"/>
      <c r="C33" s="45"/>
      <c r="D33" s="45"/>
      <c r="E33" s="45"/>
      <c r="F33" s="45"/>
      <c r="G33" s="45"/>
      <c r="H33" s="45"/>
      <c r="I33" s="45"/>
    </row>
  </sheetData>
  <mergeCells count="14">
    <mergeCell ref="A1:I1"/>
    <mergeCell ref="A3:I3"/>
    <mergeCell ref="A5:A7"/>
    <mergeCell ref="B5:I5"/>
    <mergeCell ref="B6:E6"/>
    <mergeCell ref="F6:I6"/>
    <mergeCell ref="A30:I30"/>
    <mergeCell ref="A32:I32"/>
    <mergeCell ref="A15:I15"/>
    <mergeCell ref="A18:I18"/>
    <mergeCell ref="A20:A22"/>
    <mergeCell ref="B20:I20"/>
    <mergeCell ref="B21:E21"/>
    <mergeCell ref="F21:I2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8A744-EC54-4235-AD8A-62F25D775D5B}">
  <dimension ref="A1:R30"/>
  <sheetViews>
    <sheetView workbookViewId="0">
      <selection sqref="A1:Q1"/>
    </sheetView>
  </sheetViews>
  <sheetFormatPr defaultColWidth="9.75" defaultRowHeight="14"/>
  <cols>
    <col min="1" max="1" width="11.08203125" style="63" customWidth="1"/>
    <col min="2" max="10" width="10.08203125" style="45" customWidth="1"/>
    <col min="11" max="11" width="10.08203125" style="54" customWidth="1"/>
    <col min="12" max="15" width="10.08203125" style="45" customWidth="1"/>
    <col min="16" max="16384" width="9.75" style="45"/>
  </cols>
  <sheetData>
    <row r="1" spans="1:18" ht="25" customHeight="1">
      <c r="A1" s="2453" t="s">
        <v>1551</v>
      </c>
      <c r="B1" s="2453"/>
      <c r="C1" s="2453"/>
      <c r="D1" s="2453"/>
      <c r="E1" s="2453"/>
      <c r="F1" s="2453"/>
      <c r="G1" s="2453"/>
      <c r="H1" s="2453"/>
      <c r="I1" s="2453"/>
      <c r="J1" s="2453"/>
      <c r="K1" s="2453"/>
      <c r="L1" s="2453"/>
      <c r="M1" s="2453"/>
      <c r="N1" s="2453"/>
      <c r="O1" s="2453"/>
      <c r="P1" s="2453"/>
      <c r="Q1" s="2453"/>
    </row>
    <row r="2" spans="1:18" ht="14.5" thickBot="1"/>
    <row r="3" spans="1:18" ht="33.65" customHeight="1" thickTop="1" thickBot="1">
      <c r="A3" s="2730" t="s">
        <v>948</v>
      </c>
      <c r="B3" s="2731"/>
      <c r="C3" s="2731"/>
      <c r="D3" s="2731"/>
      <c r="E3" s="2731"/>
      <c r="F3" s="2731"/>
      <c r="G3" s="2731"/>
      <c r="H3" s="2731"/>
      <c r="I3" s="2731"/>
      <c r="J3" s="2731"/>
      <c r="K3" s="2731"/>
      <c r="L3" s="2731"/>
      <c r="M3" s="2731"/>
      <c r="N3" s="2731"/>
      <c r="O3" s="2731"/>
      <c r="P3" s="2731"/>
      <c r="Q3" s="2732"/>
    </row>
    <row r="4" spans="1:18" ht="14.5" thickTop="1"/>
    <row r="5" spans="1:18" ht="17.5">
      <c r="A5" s="2811" t="s">
        <v>338</v>
      </c>
      <c r="B5" s="2465" t="s">
        <v>949</v>
      </c>
      <c r="C5" s="2466"/>
      <c r="D5" s="2466"/>
      <c r="E5" s="2466"/>
      <c r="F5" s="2466"/>
      <c r="G5" s="2466"/>
      <c r="H5" s="2466"/>
      <c r="I5" s="2466"/>
      <c r="J5" s="2466"/>
      <c r="K5" s="2466"/>
      <c r="L5" s="2466"/>
      <c r="M5" s="2466"/>
      <c r="N5" s="2466"/>
      <c r="O5" s="2814"/>
      <c r="P5" s="2562" t="s">
        <v>115</v>
      </c>
      <c r="Q5" s="2815"/>
      <c r="R5" s="29"/>
    </row>
    <row r="6" spans="1:18" ht="17.5">
      <c r="A6" s="2812"/>
      <c r="B6" s="2817" t="s">
        <v>940</v>
      </c>
      <c r="C6" s="2818"/>
      <c r="D6" s="2819" t="s">
        <v>468</v>
      </c>
      <c r="E6" s="2818"/>
      <c r="F6" s="2819" t="s">
        <v>469</v>
      </c>
      <c r="G6" s="2818"/>
      <c r="H6" s="2819" t="s">
        <v>470</v>
      </c>
      <c r="I6" s="2818"/>
      <c r="J6" s="2819" t="s">
        <v>471</v>
      </c>
      <c r="K6" s="2818"/>
      <c r="L6" s="2819" t="s">
        <v>472</v>
      </c>
      <c r="M6" s="2818"/>
      <c r="N6" s="2696" t="s">
        <v>941</v>
      </c>
      <c r="O6" s="2820"/>
      <c r="P6" s="2631"/>
      <c r="Q6" s="2816"/>
      <c r="R6" s="29"/>
    </row>
    <row r="7" spans="1:18" ht="17.5">
      <c r="A7" s="2813"/>
      <c r="B7" s="1193" t="s">
        <v>112</v>
      </c>
      <c r="C7" s="1194" t="s">
        <v>86</v>
      </c>
      <c r="D7" s="1195" t="s">
        <v>112</v>
      </c>
      <c r="E7" s="1196" t="s">
        <v>86</v>
      </c>
      <c r="F7" s="1195" t="s">
        <v>112</v>
      </c>
      <c r="G7" s="1196" t="s">
        <v>86</v>
      </c>
      <c r="H7" s="1195" t="s">
        <v>112</v>
      </c>
      <c r="I7" s="1196" t="s">
        <v>86</v>
      </c>
      <c r="J7" s="1197" t="s">
        <v>112</v>
      </c>
      <c r="K7" s="1194" t="s">
        <v>86</v>
      </c>
      <c r="L7" s="1197" t="s">
        <v>112</v>
      </c>
      <c r="M7" s="1196" t="s">
        <v>86</v>
      </c>
      <c r="N7" s="1195" t="s">
        <v>112</v>
      </c>
      <c r="O7" s="1196" t="s">
        <v>86</v>
      </c>
      <c r="P7" s="1195" t="s">
        <v>112</v>
      </c>
      <c r="Q7" s="1186" t="s">
        <v>86</v>
      </c>
      <c r="R7" s="29"/>
    </row>
    <row r="8" spans="1:18" s="321" customFormat="1">
      <c r="A8" s="900">
        <v>2011</v>
      </c>
      <c r="B8" s="1205" t="s">
        <v>114</v>
      </c>
      <c r="C8" s="1201" t="s">
        <v>114</v>
      </c>
      <c r="D8" s="620">
        <v>2500</v>
      </c>
      <c r="E8" s="1199">
        <v>0.11799999999999999</v>
      </c>
      <c r="F8" s="620">
        <v>7600</v>
      </c>
      <c r="G8" s="1199">
        <v>0.28499999999999998</v>
      </c>
      <c r="H8" s="620">
        <v>7900</v>
      </c>
      <c r="I8" s="1199">
        <v>0.42</v>
      </c>
      <c r="J8" s="620">
        <v>10600</v>
      </c>
      <c r="K8" s="1199">
        <v>0.57699999999999996</v>
      </c>
      <c r="L8" s="620">
        <v>6000</v>
      </c>
      <c r="M8" s="1199">
        <v>0.48199999999999998</v>
      </c>
      <c r="N8" s="620">
        <v>2700</v>
      </c>
      <c r="O8" s="1199">
        <v>0.42899999999999999</v>
      </c>
      <c r="P8" s="1206">
        <v>38300</v>
      </c>
      <c r="Q8" s="1207">
        <v>0.33</v>
      </c>
      <c r="R8" s="320"/>
    </row>
    <row r="9" spans="1:18" s="321" customFormat="1">
      <c r="A9" s="899">
        <v>2013</v>
      </c>
      <c r="B9" s="1208" t="s">
        <v>114</v>
      </c>
      <c r="C9" s="1204" t="s">
        <v>114</v>
      </c>
      <c r="D9" s="623">
        <v>4400</v>
      </c>
      <c r="E9" s="1202">
        <v>0.14799999999999999</v>
      </c>
      <c r="F9" s="623">
        <v>6900</v>
      </c>
      <c r="G9" s="1202">
        <v>0.28100000000000003</v>
      </c>
      <c r="H9" s="623">
        <v>8900</v>
      </c>
      <c r="I9" s="1202">
        <v>0.35799999999999998</v>
      </c>
      <c r="J9" s="623">
        <v>10600</v>
      </c>
      <c r="K9" s="1202">
        <v>0.48099999999999998</v>
      </c>
      <c r="L9" s="623">
        <v>6100</v>
      </c>
      <c r="M9" s="1202">
        <v>0.44</v>
      </c>
      <c r="N9" s="623">
        <v>2100</v>
      </c>
      <c r="O9" s="1202">
        <v>0.34499999999999997</v>
      </c>
      <c r="P9" s="1209">
        <v>40500</v>
      </c>
      <c r="Q9" s="1210">
        <v>0.30499999999999999</v>
      </c>
      <c r="R9" s="320"/>
    </row>
    <row r="10" spans="1:18" s="321" customFormat="1">
      <c r="A10" s="900">
        <v>2015</v>
      </c>
      <c r="B10" s="1205" t="s">
        <v>114</v>
      </c>
      <c r="C10" s="1201" t="s">
        <v>114</v>
      </c>
      <c r="D10" s="620">
        <v>5500</v>
      </c>
      <c r="E10" s="1199">
        <v>0.17899999999999999</v>
      </c>
      <c r="F10" s="620">
        <v>7600</v>
      </c>
      <c r="G10" s="1199">
        <v>0.27100000000000002</v>
      </c>
      <c r="H10" s="620">
        <v>9900</v>
      </c>
      <c r="I10" s="1199">
        <v>0.39300000000000002</v>
      </c>
      <c r="J10" s="620">
        <v>11400</v>
      </c>
      <c r="K10" s="1199">
        <v>0.55200000000000005</v>
      </c>
      <c r="L10" s="620">
        <v>6600</v>
      </c>
      <c r="M10" s="1199">
        <v>0.41899999999999998</v>
      </c>
      <c r="N10" s="620">
        <v>3700</v>
      </c>
      <c r="O10" s="1199">
        <v>0.35899999999999999</v>
      </c>
      <c r="P10" s="1206">
        <v>46600</v>
      </c>
      <c r="Q10" s="1207">
        <v>0.313</v>
      </c>
      <c r="R10" s="320"/>
    </row>
    <row r="11" spans="1:18" s="321" customFormat="1">
      <c r="A11" s="899">
        <v>2017</v>
      </c>
      <c r="B11" s="1208" t="s">
        <v>114</v>
      </c>
      <c r="C11" s="1204" t="s">
        <v>114</v>
      </c>
      <c r="D11" s="623">
        <v>5600</v>
      </c>
      <c r="E11" s="1202">
        <v>0.151</v>
      </c>
      <c r="F11" s="623">
        <v>8100</v>
      </c>
      <c r="G11" s="1202">
        <v>0.25900000000000001</v>
      </c>
      <c r="H11" s="623">
        <v>7800</v>
      </c>
      <c r="I11" s="1202">
        <v>0.32200000000000001</v>
      </c>
      <c r="J11" s="623">
        <v>11600</v>
      </c>
      <c r="K11" s="1202">
        <v>0.45800000000000002</v>
      </c>
      <c r="L11" s="623">
        <v>7300</v>
      </c>
      <c r="M11" s="1202">
        <v>0.41799999999999998</v>
      </c>
      <c r="N11" s="623">
        <v>3700</v>
      </c>
      <c r="O11" s="1202">
        <v>0.40300000000000002</v>
      </c>
      <c r="P11" s="1209">
        <v>46700</v>
      </c>
      <c r="Q11" s="1210">
        <v>0.27900000000000003</v>
      </c>
      <c r="R11" s="320"/>
    </row>
    <row r="12" spans="1:18" s="321" customFormat="1">
      <c r="A12" s="317">
        <v>2019</v>
      </c>
      <c r="B12" s="1205" t="s">
        <v>114</v>
      </c>
      <c r="C12" s="1201" t="s">
        <v>114</v>
      </c>
      <c r="D12" s="620">
        <v>4600</v>
      </c>
      <c r="E12" s="1199">
        <v>0.13500000000000001</v>
      </c>
      <c r="F12" s="620">
        <v>7400</v>
      </c>
      <c r="G12" s="1199">
        <v>0.25700000000000001</v>
      </c>
      <c r="H12" s="620">
        <v>10900</v>
      </c>
      <c r="I12" s="1199">
        <v>0.38200000000000001</v>
      </c>
      <c r="J12" s="620">
        <v>10100</v>
      </c>
      <c r="K12" s="1199">
        <v>0.42199999999999999</v>
      </c>
      <c r="L12" s="620">
        <v>7800</v>
      </c>
      <c r="M12" s="1199">
        <v>0.42799999999999999</v>
      </c>
      <c r="N12" s="620">
        <v>4400</v>
      </c>
      <c r="O12" s="1199">
        <v>0.44600000000000001</v>
      </c>
      <c r="P12" s="1206">
        <v>46300</v>
      </c>
      <c r="Q12" s="1207">
        <v>0.29399999999999998</v>
      </c>
      <c r="R12" s="320"/>
    </row>
    <row r="13" spans="1:18" s="321" customFormat="1">
      <c r="A13" s="1713">
        <v>2021</v>
      </c>
      <c r="B13" s="1858" t="s">
        <v>114</v>
      </c>
      <c r="C13" s="1204" t="s">
        <v>114</v>
      </c>
      <c r="D13" s="56">
        <v>3700</v>
      </c>
      <c r="E13" s="1620">
        <v>0.13100000000000001</v>
      </c>
      <c r="F13" s="61">
        <v>5700</v>
      </c>
      <c r="G13" s="1518">
        <v>0.156</v>
      </c>
      <c r="H13" s="74">
        <v>10400</v>
      </c>
      <c r="I13" s="1620">
        <v>0.33500000000000002</v>
      </c>
      <c r="J13" s="61">
        <v>10200</v>
      </c>
      <c r="K13" s="1620">
        <v>0.41299999999999998</v>
      </c>
      <c r="L13" s="61">
        <v>9100</v>
      </c>
      <c r="M13" s="1620">
        <v>0.502</v>
      </c>
      <c r="N13" s="61">
        <v>7100</v>
      </c>
      <c r="O13" s="1620">
        <v>0.38800000000000001</v>
      </c>
      <c r="P13" s="61">
        <v>50400</v>
      </c>
      <c r="Q13" s="1517">
        <v>0.28799999999999998</v>
      </c>
      <c r="R13" s="320"/>
    </row>
    <row r="14" spans="1:18" ht="13">
      <c r="A14" s="2808" t="s">
        <v>942</v>
      </c>
      <c r="B14" s="2809"/>
      <c r="C14" s="2809"/>
      <c r="D14" s="2809"/>
      <c r="E14" s="2809"/>
      <c r="F14" s="2809"/>
      <c r="G14" s="2809"/>
      <c r="H14" s="2809"/>
      <c r="I14" s="2809"/>
      <c r="J14" s="2809"/>
      <c r="K14" s="2809"/>
      <c r="L14" s="2809"/>
      <c r="M14" s="2809"/>
      <c r="N14" s="2809"/>
      <c r="O14" s="2809"/>
      <c r="P14" s="2809"/>
      <c r="Q14" s="2810"/>
    </row>
    <row r="15" spans="1:18">
      <c r="B15" s="63"/>
      <c r="K15" s="45"/>
      <c r="Q15" s="54"/>
    </row>
    <row r="16" spans="1:18">
      <c r="B16" s="63"/>
      <c r="K16" s="45"/>
      <c r="Q16" s="54"/>
    </row>
    <row r="17" spans="1:18" ht="17.5">
      <c r="A17" s="2811" t="s">
        <v>338</v>
      </c>
      <c r="B17" s="2465" t="s">
        <v>950</v>
      </c>
      <c r="C17" s="2466"/>
      <c r="D17" s="2466"/>
      <c r="E17" s="2466"/>
      <c r="F17" s="2466"/>
      <c r="G17" s="2466"/>
      <c r="H17" s="2466"/>
      <c r="I17" s="2466"/>
      <c r="J17" s="2466"/>
      <c r="K17" s="2466"/>
      <c r="L17" s="2466"/>
      <c r="M17" s="2466"/>
      <c r="N17" s="2466"/>
      <c r="O17" s="2814"/>
      <c r="P17" s="2562" t="s">
        <v>115</v>
      </c>
      <c r="Q17" s="2815"/>
      <c r="R17" s="29"/>
    </row>
    <row r="18" spans="1:18" ht="17.5">
      <c r="A18" s="2812"/>
      <c r="B18" s="2817" t="s">
        <v>940</v>
      </c>
      <c r="C18" s="2818"/>
      <c r="D18" s="2819" t="s">
        <v>468</v>
      </c>
      <c r="E18" s="2818"/>
      <c r="F18" s="2819" t="s">
        <v>469</v>
      </c>
      <c r="G18" s="2818"/>
      <c r="H18" s="2819" t="s">
        <v>470</v>
      </c>
      <c r="I18" s="2818"/>
      <c r="J18" s="2819" t="s">
        <v>471</v>
      </c>
      <c r="K18" s="2818"/>
      <c r="L18" s="2819" t="s">
        <v>472</v>
      </c>
      <c r="M18" s="2818"/>
      <c r="N18" s="2696" t="s">
        <v>941</v>
      </c>
      <c r="O18" s="2820"/>
      <c r="P18" s="2631"/>
      <c r="Q18" s="2816"/>
      <c r="R18" s="29"/>
    </row>
    <row r="19" spans="1:18" ht="17.5">
      <c r="A19" s="2813"/>
      <c r="B19" s="1197" t="s">
        <v>112</v>
      </c>
      <c r="C19" s="1194" t="s">
        <v>86</v>
      </c>
      <c r="D19" s="1195" t="s">
        <v>112</v>
      </c>
      <c r="E19" s="1196" t="s">
        <v>86</v>
      </c>
      <c r="F19" s="1195" t="s">
        <v>112</v>
      </c>
      <c r="G19" s="1196" t="s">
        <v>86</v>
      </c>
      <c r="H19" s="1195" t="s">
        <v>112</v>
      </c>
      <c r="I19" s="1196" t="s">
        <v>86</v>
      </c>
      <c r="J19" s="1197" t="s">
        <v>112</v>
      </c>
      <c r="K19" s="1194" t="s">
        <v>86</v>
      </c>
      <c r="L19" s="1197" t="s">
        <v>112</v>
      </c>
      <c r="M19" s="1196" t="s">
        <v>86</v>
      </c>
      <c r="N19" s="1195" t="s">
        <v>112</v>
      </c>
      <c r="O19" s="1196" t="s">
        <v>86</v>
      </c>
      <c r="P19" s="1195" t="s">
        <v>112</v>
      </c>
      <c r="Q19" s="1186" t="s">
        <v>86</v>
      </c>
      <c r="R19" s="29"/>
    </row>
    <row r="20" spans="1:18" s="321" customFormat="1">
      <c r="A20" s="900">
        <v>2011</v>
      </c>
      <c r="B20" s="1211" t="s">
        <v>114</v>
      </c>
      <c r="C20" s="1201" t="s">
        <v>114</v>
      </c>
      <c r="D20" s="620">
        <v>18000</v>
      </c>
      <c r="E20" s="1199">
        <v>0.16800000000000001</v>
      </c>
      <c r="F20" s="620">
        <v>43600</v>
      </c>
      <c r="G20" s="1199">
        <v>0.309</v>
      </c>
      <c r="H20" s="620">
        <v>60500</v>
      </c>
      <c r="I20" s="1199">
        <v>0.379</v>
      </c>
      <c r="J20" s="620">
        <v>73000</v>
      </c>
      <c r="K20" s="1199">
        <v>0.48599999999999999</v>
      </c>
      <c r="L20" s="620">
        <v>50700</v>
      </c>
      <c r="M20" s="1199">
        <v>0.52900000000000003</v>
      </c>
      <c r="N20" s="620">
        <v>41400</v>
      </c>
      <c r="O20" s="1199">
        <v>0.44800000000000001</v>
      </c>
      <c r="P20" s="1206">
        <v>292600</v>
      </c>
      <c r="Q20" s="1207">
        <v>0.37</v>
      </c>
      <c r="R20" s="320"/>
    </row>
    <row r="21" spans="1:18" s="321" customFormat="1">
      <c r="A21" s="899">
        <v>2013</v>
      </c>
      <c r="B21" s="438">
        <v>4400</v>
      </c>
      <c r="C21" s="1202">
        <v>9.7000000000000003E-2</v>
      </c>
      <c r="D21" s="623">
        <v>15600</v>
      </c>
      <c r="E21" s="1202">
        <v>0.13600000000000001</v>
      </c>
      <c r="F21" s="623">
        <v>34700</v>
      </c>
      <c r="G21" s="1202">
        <v>0.26</v>
      </c>
      <c r="H21" s="623">
        <v>59600</v>
      </c>
      <c r="I21" s="1202">
        <v>0.36</v>
      </c>
      <c r="J21" s="623">
        <v>77900</v>
      </c>
      <c r="K21" s="1202">
        <v>0.45500000000000002</v>
      </c>
      <c r="L21" s="623">
        <v>60700</v>
      </c>
      <c r="M21" s="1202">
        <v>0.51900000000000002</v>
      </c>
      <c r="N21" s="623">
        <v>41000</v>
      </c>
      <c r="O21" s="1202">
        <v>0.437</v>
      </c>
      <c r="P21" s="1209">
        <v>296500</v>
      </c>
      <c r="Q21" s="1210">
        <v>0.34899999999999998</v>
      </c>
      <c r="R21" s="320"/>
    </row>
    <row r="22" spans="1:18" s="321" customFormat="1">
      <c r="A22" s="900">
        <v>2015</v>
      </c>
      <c r="B22" s="434">
        <v>5800</v>
      </c>
      <c r="C22" s="1199">
        <v>0.122</v>
      </c>
      <c r="D22" s="620">
        <v>20100</v>
      </c>
      <c r="E22" s="1199">
        <v>0.18099999999999999</v>
      </c>
      <c r="F22" s="620">
        <v>33300</v>
      </c>
      <c r="G22" s="1199">
        <v>0.248</v>
      </c>
      <c r="H22" s="620">
        <v>58500</v>
      </c>
      <c r="I22" s="1199">
        <v>0.376</v>
      </c>
      <c r="J22" s="620">
        <v>83600</v>
      </c>
      <c r="K22" s="1199">
        <v>0.48799999999999999</v>
      </c>
      <c r="L22" s="620">
        <v>65500</v>
      </c>
      <c r="M22" s="1199">
        <v>0.52100000000000002</v>
      </c>
      <c r="N22" s="620">
        <v>38000</v>
      </c>
      <c r="O22" s="1199">
        <v>0.41499999999999998</v>
      </c>
      <c r="P22" s="1206">
        <v>307400</v>
      </c>
      <c r="Q22" s="1207">
        <v>0.36299999999999999</v>
      </c>
      <c r="R22" s="320"/>
    </row>
    <row r="23" spans="1:18" s="321" customFormat="1">
      <c r="A23" s="899">
        <v>2017</v>
      </c>
      <c r="B23" s="438">
        <v>5600</v>
      </c>
      <c r="C23" s="1202">
        <v>7.2999999999999995E-2</v>
      </c>
      <c r="D23" s="623">
        <v>23400</v>
      </c>
      <c r="E23" s="1202">
        <v>0.154</v>
      </c>
      <c r="F23" s="623">
        <v>34600</v>
      </c>
      <c r="G23" s="1202">
        <v>0.22500000000000001</v>
      </c>
      <c r="H23" s="623">
        <v>47400</v>
      </c>
      <c r="I23" s="1202">
        <v>0.32200000000000001</v>
      </c>
      <c r="J23" s="623">
        <v>79500</v>
      </c>
      <c r="K23" s="1202">
        <v>0.46100000000000002</v>
      </c>
      <c r="L23" s="623">
        <v>63900</v>
      </c>
      <c r="M23" s="1202">
        <v>0.46500000000000002</v>
      </c>
      <c r="N23" s="623">
        <v>44400</v>
      </c>
      <c r="O23" s="1202">
        <v>0.45300000000000001</v>
      </c>
      <c r="P23" s="1209">
        <v>302400</v>
      </c>
      <c r="Q23" s="1210">
        <v>0.318</v>
      </c>
      <c r="R23" s="320"/>
    </row>
    <row r="24" spans="1:18" s="321" customFormat="1">
      <c r="A24" s="317">
        <v>2019</v>
      </c>
      <c r="B24" s="434">
        <v>6300</v>
      </c>
      <c r="C24" s="1199">
        <v>0.09</v>
      </c>
      <c r="D24" s="620">
        <v>15900</v>
      </c>
      <c r="E24" s="1199">
        <v>0.112</v>
      </c>
      <c r="F24" s="620">
        <v>29400</v>
      </c>
      <c r="G24" s="1199">
        <v>0.189</v>
      </c>
      <c r="H24" s="620">
        <v>49100</v>
      </c>
      <c r="I24" s="1199">
        <v>0.33800000000000002</v>
      </c>
      <c r="J24" s="620">
        <v>67500</v>
      </c>
      <c r="K24" s="1199">
        <v>0.41</v>
      </c>
      <c r="L24" s="620">
        <v>65100</v>
      </c>
      <c r="M24" s="1199">
        <v>0.44500000000000001</v>
      </c>
      <c r="N24" s="620">
        <v>43900</v>
      </c>
      <c r="O24" s="1199">
        <v>0.42899999999999999</v>
      </c>
      <c r="P24" s="1206">
        <v>279900</v>
      </c>
      <c r="Q24" s="1207">
        <v>0.29899999999999999</v>
      </c>
      <c r="R24" s="320"/>
    </row>
    <row r="25" spans="1:18" s="321" customFormat="1">
      <c r="A25" s="796">
        <v>2021</v>
      </c>
      <c r="B25" s="74">
        <v>8200</v>
      </c>
      <c r="C25" s="1620">
        <v>0.14599999999999999</v>
      </c>
      <c r="D25" s="61">
        <v>15600</v>
      </c>
      <c r="E25" s="1620">
        <v>0.127</v>
      </c>
      <c r="F25" s="61">
        <v>33800</v>
      </c>
      <c r="G25" s="1620">
        <v>0.22</v>
      </c>
      <c r="H25" s="61">
        <v>48500</v>
      </c>
      <c r="I25" s="1620">
        <v>0.33200000000000002</v>
      </c>
      <c r="J25" s="61">
        <v>77000</v>
      </c>
      <c r="K25" s="1620">
        <v>0.46</v>
      </c>
      <c r="L25" s="61">
        <v>80300</v>
      </c>
      <c r="M25" s="1620">
        <v>0.50700000000000001</v>
      </c>
      <c r="N25" s="61">
        <v>54900</v>
      </c>
      <c r="O25" s="1620">
        <v>0.495</v>
      </c>
      <c r="P25" s="61">
        <v>323900</v>
      </c>
      <c r="Q25" s="1517">
        <v>0.34899999999999998</v>
      </c>
      <c r="R25" s="320"/>
    </row>
    <row r="26" spans="1:18" ht="13">
      <c r="A26" s="2808" t="s">
        <v>942</v>
      </c>
      <c r="B26" s="2809"/>
      <c r="C26" s="2809"/>
      <c r="D26" s="2809"/>
      <c r="E26" s="2809"/>
      <c r="F26" s="2809"/>
      <c r="G26" s="2809"/>
      <c r="H26" s="2809"/>
      <c r="I26" s="2809"/>
      <c r="J26" s="2809"/>
      <c r="K26" s="2809"/>
      <c r="L26" s="2809"/>
      <c r="M26" s="2809"/>
      <c r="N26" s="2809"/>
      <c r="O26" s="2809"/>
      <c r="P26" s="2809"/>
      <c r="Q26" s="2810"/>
    </row>
    <row r="28" spans="1:18" ht="13">
      <c r="A28" s="2778" t="s">
        <v>664</v>
      </c>
      <c r="B28" s="2515"/>
      <c r="C28" s="2515"/>
      <c r="D28" s="2515"/>
      <c r="E28" s="2515"/>
      <c r="F28" s="2515"/>
      <c r="G28" s="2515"/>
      <c r="H28" s="2515"/>
      <c r="I28" s="2515"/>
      <c r="J28" s="2515"/>
      <c r="K28" s="2515"/>
      <c r="L28" s="2515"/>
      <c r="M28" s="2515"/>
      <c r="N28" s="2515"/>
      <c r="O28" s="2515"/>
      <c r="P28" s="2515"/>
      <c r="Q28" s="2515"/>
    </row>
    <row r="29" spans="1:18">
      <c r="B29" s="63"/>
      <c r="K29" s="45"/>
      <c r="Q29" s="54"/>
    </row>
    <row r="30" spans="1:18" ht="45" customHeight="1">
      <c r="A30" s="2805" t="s">
        <v>665</v>
      </c>
      <c r="B30" s="2806"/>
      <c r="C30" s="2806"/>
      <c r="D30" s="2806"/>
      <c r="E30" s="2806"/>
      <c r="F30" s="2806"/>
      <c r="G30" s="2806"/>
      <c r="H30" s="2806"/>
      <c r="I30" s="2806"/>
      <c r="J30" s="2806"/>
      <c r="K30" s="2806"/>
      <c r="L30" s="2806"/>
      <c r="M30" s="2806"/>
      <c r="N30" s="2806"/>
      <c r="O30" s="2806"/>
      <c r="P30" s="2806"/>
      <c r="Q30" s="2807"/>
    </row>
  </sheetData>
  <mergeCells count="26">
    <mergeCell ref="A1:Q1"/>
    <mergeCell ref="A3:Q3"/>
    <mergeCell ref="A5:A7"/>
    <mergeCell ref="B5:O5"/>
    <mergeCell ref="P5:Q6"/>
    <mergeCell ref="B6:C6"/>
    <mergeCell ref="D6:E6"/>
    <mergeCell ref="F6:G6"/>
    <mergeCell ref="H6:I6"/>
    <mergeCell ref="J6:K6"/>
    <mergeCell ref="L6:M6"/>
    <mergeCell ref="N6:O6"/>
    <mergeCell ref="A30:Q30"/>
    <mergeCell ref="A14:Q14"/>
    <mergeCell ref="A17:A19"/>
    <mergeCell ref="B17:O17"/>
    <mergeCell ref="P17:Q18"/>
    <mergeCell ref="B18:C18"/>
    <mergeCell ref="D18:E18"/>
    <mergeCell ref="F18:G18"/>
    <mergeCell ref="H18:I18"/>
    <mergeCell ref="J18:K18"/>
    <mergeCell ref="L18:M18"/>
    <mergeCell ref="N18:O18"/>
    <mergeCell ref="A28:Q28"/>
    <mergeCell ref="A26:Q26"/>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4921A-6817-4F87-A022-09DF48A034D6}">
  <dimension ref="A1:K34"/>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2" width="8.58203125" style="7"/>
    <col min="13" max="14" width="9" style="7" customWidth="1"/>
    <col min="15" max="15" width="8.58203125" style="7"/>
    <col min="16" max="17" width="9" style="7" customWidth="1"/>
    <col min="18" max="18" width="8.58203125" style="7"/>
    <col min="19" max="19" width="9" style="7" customWidth="1"/>
    <col min="20" max="16384" width="8.58203125" style="7"/>
  </cols>
  <sheetData>
    <row r="1" spans="1:11" ht="38.5" customHeight="1">
      <c r="A1" s="2453" t="s">
        <v>1602</v>
      </c>
      <c r="B1" s="2453"/>
      <c r="C1" s="2453"/>
      <c r="D1" s="2453"/>
      <c r="E1" s="2453"/>
      <c r="F1" s="2453"/>
      <c r="G1" s="2453"/>
      <c r="H1" s="2453"/>
      <c r="I1" s="2453"/>
      <c r="J1" s="35"/>
    </row>
    <row r="2" spans="1:11" ht="14.5" thickBot="1">
      <c r="A2" s="63"/>
      <c r="B2" s="63"/>
      <c r="C2" s="63"/>
      <c r="D2" s="63"/>
      <c r="E2" s="63"/>
      <c r="F2" s="63"/>
      <c r="G2" s="63"/>
      <c r="H2" s="63"/>
      <c r="I2" s="63"/>
    </row>
    <row r="3" spans="1:11" ht="28" customHeight="1" thickTop="1" thickBot="1">
      <c r="A3" s="2821" t="s">
        <v>1603</v>
      </c>
      <c r="B3" s="2822"/>
      <c r="C3" s="2822"/>
      <c r="D3" s="2822"/>
      <c r="E3" s="2822"/>
      <c r="F3" s="2822"/>
      <c r="G3" s="2822"/>
      <c r="H3" s="2822"/>
      <c r="I3" s="2823"/>
    </row>
    <row r="4" spans="1:11" ht="14.5" thickTop="1"/>
    <row r="5" spans="1:11" ht="17.5">
      <c r="A5" s="2638" t="s">
        <v>338</v>
      </c>
      <c r="B5" s="2829" t="s">
        <v>1604</v>
      </c>
      <c r="C5" s="2830"/>
      <c r="D5" s="2830"/>
      <c r="E5" s="2830"/>
      <c r="F5" s="2830"/>
      <c r="G5" s="2830"/>
      <c r="H5" s="2830"/>
      <c r="I5" s="2830"/>
      <c r="K5" s="29"/>
    </row>
    <row r="6" spans="1:11" ht="17.5">
      <c r="A6" s="2638"/>
      <c r="B6" s="2747" t="s">
        <v>659</v>
      </c>
      <c r="C6" s="2748"/>
      <c r="D6" s="2748"/>
      <c r="E6" s="2748"/>
      <c r="F6" s="2640" t="s">
        <v>660</v>
      </c>
      <c r="G6" s="2641"/>
      <c r="H6" s="2641"/>
      <c r="I6" s="2643"/>
      <c r="K6" s="29"/>
    </row>
    <row r="7" spans="1:11" s="6" customFormat="1" ht="27.5">
      <c r="A7" s="2639"/>
      <c r="B7" s="1031" t="s">
        <v>112</v>
      </c>
      <c r="C7" s="1032" t="s">
        <v>86</v>
      </c>
      <c r="D7" s="1032" t="s">
        <v>662</v>
      </c>
      <c r="E7" s="1033" t="s">
        <v>663</v>
      </c>
      <c r="F7" s="1031" t="s">
        <v>112</v>
      </c>
      <c r="G7" s="1032" t="s">
        <v>86</v>
      </c>
      <c r="H7" s="1032" t="s">
        <v>662</v>
      </c>
      <c r="I7" s="1034" t="s">
        <v>663</v>
      </c>
      <c r="K7" s="49"/>
    </row>
    <row r="8" spans="1:11">
      <c r="A8" s="392">
        <v>2011</v>
      </c>
      <c r="B8" s="1891">
        <v>301300</v>
      </c>
      <c r="C8" s="1892">
        <v>0.28699999999999998</v>
      </c>
      <c r="D8" s="1892">
        <v>0.27300000000000002</v>
      </c>
      <c r="E8" s="1893">
        <v>0.30199999999999999</v>
      </c>
      <c r="F8" s="1891">
        <v>48700</v>
      </c>
      <c r="G8" s="1892">
        <v>0.28899999999999998</v>
      </c>
      <c r="H8" s="1892">
        <v>0.25600000000000001</v>
      </c>
      <c r="I8" s="1892">
        <v>0.32500000000000001</v>
      </c>
    </row>
    <row r="9" spans="1:11">
      <c r="A9" s="393">
        <v>2013</v>
      </c>
      <c r="B9" s="1894">
        <v>312400</v>
      </c>
      <c r="C9" s="1895">
        <v>0.28499999999999998</v>
      </c>
      <c r="D9" s="1895">
        <v>0.27100000000000002</v>
      </c>
      <c r="E9" s="1896">
        <v>0.3</v>
      </c>
      <c r="F9" s="1894">
        <v>55500</v>
      </c>
      <c r="G9" s="1895">
        <v>0.28499999999999998</v>
      </c>
      <c r="H9" s="1895">
        <v>0.254</v>
      </c>
      <c r="I9" s="1895">
        <v>0.318</v>
      </c>
    </row>
    <row r="10" spans="1:11">
      <c r="A10" s="392">
        <v>2015</v>
      </c>
      <c r="B10" s="1891">
        <v>358300</v>
      </c>
      <c r="C10" s="1892">
        <v>0.32</v>
      </c>
      <c r="D10" s="1892">
        <v>0.30499999999999999</v>
      </c>
      <c r="E10" s="1893">
        <v>0.33500000000000002</v>
      </c>
      <c r="F10" s="1891">
        <v>67000</v>
      </c>
      <c r="G10" s="1892">
        <v>0.31900000000000001</v>
      </c>
      <c r="H10" s="1892">
        <v>0.28799999999999998</v>
      </c>
      <c r="I10" s="1892">
        <v>0.35199999999999998</v>
      </c>
    </row>
    <row r="11" spans="1:11" ht="14.25" customHeight="1">
      <c r="A11" s="393">
        <v>2017</v>
      </c>
      <c r="B11" s="1894">
        <v>343300</v>
      </c>
      <c r="C11" s="1895">
        <v>0.30599999999999999</v>
      </c>
      <c r="D11" s="1895">
        <v>0.29199999999999998</v>
      </c>
      <c r="E11" s="1896">
        <v>0.32</v>
      </c>
      <c r="F11" s="1894">
        <v>61100</v>
      </c>
      <c r="G11" s="1895">
        <v>0.30299999999999999</v>
      </c>
      <c r="H11" s="1895">
        <v>0.27600000000000002</v>
      </c>
      <c r="I11" s="1895">
        <v>0.33200000000000002</v>
      </c>
    </row>
    <row r="12" spans="1:11" ht="14.25" customHeight="1">
      <c r="A12" s="392">
        <v>2018</v>
      </c>
      <c r="B12" s="1891">
        <v>312300</v>
      </c>
      <c r="C12" s="1892">
        <v>0.33500000000000002</v>
      </c>
      <c r="D12" s="1892">
        <v>0.32</v>
      </c>
      <c r="E12" s="1893">
        <v>0.35099999999999998</v>
      </c>
      <c r="F12" s="1891">
        <v>54200</v>
      </c>
      <c r="G12" s="1892">
        <v>0.32400000000000001</v>
      </c>
      <c r="H12" s="1892">
        <v>0.28999999999999998</v>
      </c>
      <c r="I12" s="1892">
        <v>0.36</v>
      </c>
    </row>
    <row r="13" spans="1:11">
      <c r="A13" s="98">
        <v>2019</v>
      </c>
      <c r="B13" s="1894">
        <v>342100</v>
      </c>
      <c r="C13" s="1895">
        <v>0.307</v>
      </c>
      <c r="D13" s="1895">
        <v>0.29399999999999998</v>
      </c>
      <c r="E13" s="1896">
        <v>0.32100000000000001</v>
      </c>
      <c r="F13" s="1894">
        <v>63900</v>
      </c>
      <c r="G13" s="1895">
        <v>0.34100000000000003</v>
      </c>
      <c r="H13" s="1895">
        <v>0.311</v>
      </c>
      <c r="I13" s="1895">
        <v>0.373</v>
      </c>
    </row>
    <row r="14" spans="1:11">
      <c r="A14" s="1532">
        <v>2021</v>
      </c>
      <c r="B14" s="1533">
        <v>340800</v>
      </c>
      <c r="C14" s="1515">
        <v>0.29799999999999999</v>
      </c>
      <c r="D14" s="1515">
        <v>0.28299999999999997</v>
      </c>
      <c r="E14" s="1853">
        <v>0.312</v>
      </c>
      <c r="F14" s="1533">
        <v>61700</v>
      </c>
      <c r="G14" s="1515">
        <v>0.27600000000000002</v>
      </c>
      <c r="H14" s="1515">
        <v>0.247</v>
      </c>
      <c r="I14" s="1515">
        <v>0.307</v>
      </c>
    </row>
    <row r="16" spans="1:11" ht="14.25" customHeight="1">
      <c r="A16" s="2778" t="s">
        <v>664</v>
      </c>
      <c r="B16" s="2515"/>
      <c r="C16" s="2515"/>
      <c r="D16" s="2515"/>
      <c r="E16" s="2515"/>
      <c r="F16" s="2515"/>
      <c r="G16" s="2515"/>
      <c r="H16" s="2515"/>
      <c r="I16" s="2515"/>
    </row>
    <row r="19" spans="1:11" ht="50.25" customHeight="1">
      <c r="A19" s="2804" t="s">
        <v>672</v>
      </c>
      <c r="B19" s="2804"/>
      <c r="C19" s="2804"/>
      <c r="D19" s="2804"/>
      <c r="E19" s="2804"/>
      <c r="F19" s="2804"/>
      <c r="G19" s="2804"/>
      <c r="H19" s="2804"/>
      <c r="I19" s="2804"/>
    </row>
    <row r="21" spans="1:11" ht="17.5">
      <c r="A21" s="2638" t="s">
        <v>338</v>
      </c>
      <c r="B21" s="2829" t="s">
        <v>1604</v>
      </c>
      <c r="C21" s="2830"/>
      <c r="D21" s="2830"/>
      <c r="E21" s="2830"/>
      <c r="F21" s="2830"/>
      <c r="G21" s="2830"/>
      <c r="H21" s="2830"/>
      <c r="I21" s="2830"/>
      <c r="K21" s="29"/>
    </row>
    <row r="22" spans="1:11" ht="17.5">
      <c r="A22" s="2638"/>
      <c r="B22" s="2747" t="s">
        <v>673</v>
      </c>
      <c r="C22" s="2748"/>
      <c r="D22" s="2748"/>
      <c r="E22" s="2748"/>
      <c r="F22" s="2640" t="s">
        <v>674</v>
      </c>
      <c r="G22" s="2641"/>
      <c r="H22" s="2641"/>
      <c r="I22" s="2643"/>
      <c r="K22" s="29"/>
    </row>
    <row r="23" spans="1:11" s="6" customFormat="1" ht="27.5">
      <c r="A23" s="2639"/>
      <c r="B23" s="1031" t="s">
        <v>112</v>
      </c>
      <c r="C23" s="1032" t="s">
        <v>86</v>
      </c>
      <c r="D23" s="1032" t="s">
        <v>662</v>
      </c>
      <c r="E23" s="1033" t="s">
        <v>663</v>
      </c>
      <c r="F23" s="1031" t="s">
        <v>112</v>
      </c>
      <c r="G23" s="1032" t="s">
        <v>86</v>
      </c>
      <c r="H23" s="1032" t="s">
        <v>662</v>
      </c>
      <c r="I23" s="1034" t="s">
        <v>663</v>
      </c>
      <c r="K23" s="49"/>
    </row>
    <row r="24" spans="1:11">
      <c r="A24" s="392">
        <v>2011</v>
      </c>
      <c r="B24" s="1891">
        <v>298700</v>
      </c>
      <c r="C24" s="1892">
        <v>0.26800000000000002</v>
      </c>
      <c r="D24" s="1892">
        <v>0.255</v>
      </c>
      <c r="E24" s="1893">
        <v>0.28100000000000003</v>
      </c>
      <c r="F24" s="1891">
        <v>48500</v>
      </c>
      <c r="G24" s="1892">
        <v>0.34</v>
      </c>
      <c r="H24" s="1892">
        <v>0.309</v>
      </c>
      <c r="I24" s="1892">
        <v>0.373</v>
      </c>
    </row>
    <row r="25" spans="1:11">
      <c r="A25" s="393">
        <v>2013</v>
      </c>
      <c r="B25" s="1894">
        <v>310000</v>
      </c>
      <c r="C25" s="1895">
        <v>0.26200000000000001</v>
      </c>
      <c r="D25" s="1895">
        <v>0.249</v>
      </c>
      <c r="E25" s="1896">
        <v>0.27600000000000002</v>
      </c>
      <c r="F25" s="1894">
        <v>55400</v>
      </c>
      <c r="G25" s="1895">
        <v>0.34799999999999998</v>
      </c>
      <c r="H25" s="1895">
        <v>0.318</v>
      </c>
      <c r="I25" s="1895">
        <v>0.38</v>
      </c>
    </row>
    <row r="26" spans="1:11">
      <c r="A26" s="392">
        <v>2015</v>
      </c>
      <c r="B26" s="1891">
        <v>354700</v>
      </c>
      <c r="C26" s="1892">
        <v>0.29699999999999999</v>
      </c>
      <c r="D26" s="1892">
        <v>0.28199999999999997</v>
      </c>
      <c r="E26" s="1893">
        <v>0.312</v>
      </c>
      <c r="F26" s="1891">
        <v>66500</v>
      </c>
      <c r="G26" s="1892">
        <v>0.36099999999999999</v>
      </c>
      <c r="H26" s="1892">
        <v>0.33</v>
      </c>
      <c r="I26" s="1892">
        <v>0.39300000000000002</v>
      </c>
    </row>
    <row r="27" spans="1:11">
      <c r="A27" s="393">
        <v>2017</v>
      </c>
      <c r="B27" s="1894">
        <v>338100</v>
      </c>
      <c r="C27" s="1895">
        <v>0.27900000000000003</v>
      </c>
      <c r="D27" s="1895">
        <v>0.26600000000000001</v>
      </c>
      <c r="E27" s="1896">
        <v>0.29199999999999998</v>
      </c>
      <c r="F27" s="1894">
        <v>60000</v>
      </c>
      <c r="G27" s="1895">
        <v>0.32800000000000001</v>
      </c>
      <c r="H27" s="1895">
        <v>0.30199999999999999</v>
      </c>
      <c r="I27" s="1895">
        <v>0.35599999999999998</v>
      </c>
    </row>
    <row r="28" spans="1:11">
      <c r="A28" s="392">
        <v>2018</v>
      </c>
      <c r="B28" s="1891">
        <v>306600</v>
      </c>
      <c r="C28" s="1892">
        <v>0.29499999999999998</v>
      </c>
      <c r="D28" s="1892">
        <v>0.28000000000000003</v>
      </c>
      <c r="E28" s="1893">
        <v>0.31</v>
      </c>
      <c r="F28" s="1891">
        <v>52500</v>
      </c>
      <c r="G28" s="1892">
        <v>0.32600000000000001</v>
      </c>
      <c r="H28" s="1892">
        <v>0.29299999999999998</v>
      </c>
      <c r="I28" s="1892">
        <v>0.36</v>
      </c>
    </row>
    <row r="29" spans="1:11">
      <c r="A29" s="98">
        <v>2019</v>
      </c>
      <c r="B29" s="1894">
        <v>338500</v>
      </c>
      <c r="C29" s="1895">
        <v>0.27400000000000002</v>
      </c>
      <c r="D29" s="1895">
        <v>0.26100000000000001</v>
      </c>
      <c r="E29" s="1896">
        <v>0.28699999999999998</v>
      </c>
      <c r="F29" s="1894">
        <v>63800</v>
      </c>
      <c r="G29" s="1895">
        <v>0.34899999999999998</v>
      </c>
      <c r="H29" s="1895">
        <v>0.32200000000000001</v>
      </c>
      <c r="I29" s="1895">
        <v>0.378</v>
      </c>
    </row>
    <row r="30" spans="1:11">
      <c r="A30" s="60">
        <v>2021</v>
      </c>
      <c r="B30" s="458">
        <v>334100</v>
      </c>
      <c r="C30" s="1515">
        <v>0.25800000000000001</v>
      </c>
      <c r="D30" s="1515">
        <v>0.245</v>
      </c>
      <c r="E30" s="1853">
        <v>0.27200000000000002</v>
      </c>
      <c r="F30" s="1533">
        <v>61200</v>
      </c>
      <c r="G30" s="1515">
        <v>0.28399999999999997</v>
      </c>
      <c r="H30" s="1515">
        <v>0.25700000000000001</v>
      </c>
      <c r="I30" s="1515">
        <v>0.314</v>
      </c>
    </row>
    <row r="31" spans="1:11">
      <c r="A31" s="63"/>
      <c r="B31" s="63"/>
      <c r="C31" s="45"/>
      <c r="D31" s="45"/>
      <c r="E31" s="45"/>
      <c r="F31" s="45"/>
      <c r="G31" s="45"/>
      <c r="H31" s="45"/>
      <c r="I31" s="45"/>
    </row>
    <row r="32" spans="1:11">
      <c r="A32" s="2778" t="s">
        <v>664</v>
      </c>
      <c r="B32" s="2515"/>
      <c r="C32" s="2515"/>
      <c r="D32" s="2515"/>
      <c r="E32" s="2515"/>
      <c r="F32" s="2515"/>
      <c r="G32" s="2515"/>
      <c r="H32" s="2515"/>
      <c r="I32" s="2515"/>
    </row>
    <row r="34" spans="1:9" ht="57" customHeight="1">
      <c r="A34" s="2795" t="s">
        <v>665</v>
      </c>
      <c r="B34" s="2795"/>
      <c r="C34" s="2795"/>
      <c r="D34" s="2795"/>
      <c r="E34" s="2795"/>
      <c r="F34" s="2795"/>
      <c r="G34" s="2795"/>
      <c r="H34" s="2795"/>
      <c r="I34" s="2795"/>
    </row>
  </sheetData>
  <mergeCells count="14">
    <mergeCell ref="A1:I1"/>
    <mergeCell ref="A3:I3"/>
    <mergeCell ref="A5:A7"/>
    <mergeCell ref="B5:I5"/>
    <mergeCell ref="B6:E6"/>
    <mergeCell ref="F6:I6"/>
    <mergeCell ref="A32:I32"/>
    <mergeCell ref="A34:I34"/>
    <mergeCell ref="A16:I16"/>
    <mergeCell ref="A19:I19"/>
    <mergeCell ref="A21:A23"/>
    <mergeCell ref="B21:I21"/>
    <mergeCell ref="B22:E22"/>
    <mergeCell ref="F22:I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7D08-65B9-478F-9C32-FDF364400BE8}">
  <dimension ref="A1:S60"/>
  <sheetViews>
    <sheetView workbookViewId="0">
      <selection activeCell="F1" sqref="A1:XFD1048576"/>
    </sheetView>
  </sheetViews>
  <sheetFormatPr defaultRowHeight="13"/>
  <cols>
    <col min="1" max="1" width="13.75" style="344" customWidth="1"/>
    <col min="2" max="17" width="9.58203125" style="344" customWidth="1"/>
    <col min="18" max="18" width="12.25" style="344" customWidth="1"/>
    <col min="19" max="16384" width="8.6640625" style="344"/>
  </cols>
  <sheetData>
    <row r="1" spans="1:19" s="270" customFormat="1" ht="25">
      <c r="A1" s="2477" t="s">
        <v>1466</v>
      </c>
      <c r="B1" s="2477"/>
      <c r="C1" s="2477"/>
      <c r="D1" s="2477"/>
      <c r="E1" s="2477"/>
      <c r="F1" s="2477"/>
      <c r="G1" s="2477"/>
      <c r="H1" s="2477"/>
      <c r="I1" s="2477"/>
      <c r="J1" s="2477"/>
      <c r="K1" s="2477"/>
      <c r="L1" s="2477"/>
      <c r="M1" s="2477"/>
      <c r="N1" s="2477"/>
      <c r="O1" s="2477"/>
      <c r="P1" s="2477"/>
      <c r="Q1" s="2477"/>
      <c r="R1" s="2477"/>
      <c r="S1" s="268"/>
    </row>
    <row r="2" spans="1:19" s="270" customFormat="1">
      <c r="A2" s="316"/>
    </row>
    <row r="3" spans="1:19" s="270" customFormat="1" ht="20">
      <c r="A3" s="2454" t="s">
        <v>79</v>
      </c>
      <c r="B3" s="2457" t="s">
        <v>161</v>
      </c>
      <c r="C3" s="2458"/>
      <c r="D3" s="2458"/>
      <c r="E3" s="2458"/>
      <c r="F3" s="2458"/>
      <c r="G3" s="2458"/>
      <c r="H3" s="2458"/>
      <c r="I3" s="2458"/>
      <c r="J3" s="2458"/>
      <c r="K3" s="2458"/>
      <c r="L3" s="2458"/>
      <c r="M3" s="2458"/>
      <c r="N3" s="2458"/>
      <c r="O3" s="2458"/>
      <c r="P3" s="2458"/>
      <c r="Q3" s="2458"/>
      <c r="R3" s="2458"/>
      <c r="S3" s="40"/>
    </row>
    <row r="4" spans="1:19" s="270" customFormat="1" ht="20">
      <c r="A4" s="2455"/>
      <c r="B4" s="2473" t="s">
        <v>144</v>
      </c>
      <c r="C4" s="2487"/>
      <c r="D4" s="2473" t="s">
        <v>145</v>
      </c>
      <c r="E4" s="2474"/>
      <c r="F4" s="2473" t="s">
        <v>146</v>
      </c>
      <c r="G4" s="2474"/>
      <c r="H4" s="2473" t="s">
        <v>147</v>
      </c>
      <c r="I4" s="2474"/>
      <c r="J4" s="2473" t="s">
        <v>148</v>
      </c>
      <c r="K4" s="2474"/>
      <c r="L4" s="2473" t="s">
        <v>149</v>
      </c>
      <c r="M4" s="2474"/>
      <c r="N4" s="2473" t="s">
        <v>150</v>
      </c>
      <c r="O4" s="2474"/>
      <c r="P4" s="2473" t="s">
        <v>151</v>
      </c>
      <c r="Q4" s="2474"/>
      <c r="R4" s="2475" t="s">
        <v>162</v>
      </c>
      <c r="S4" s="40"/>
    </row>
    <row r="5" spans="1:19" s="270" customFormat="1" ht="20">
      <c r="A5" s="2456"/>
      <c r="B5" s="46" t="s">
        <v>99</v>
      </c>
      <c r="C5" s="271" t="s">
        <v>152</v>
      </c>
      <c r="D5" s="46" t="s">
        <v>99</v>
      </c>
      <c r="E5" s="271" t="s">
        <v>152</v>
      </c>
      <c r="F5" s="46" t="s">
        <v>99</v>
      </c>
      <c r="G5" s="271" t="s">
        <v>152</v>
      </c>
      <c r="H5" s="46" t="s">
        <v>99</v>
      </c>
      <c r="I5" s="271" t="s">
        <v>152</v>
      </c>
      <c r="J5" s="46" t="s">
        <v>99</v>
      </c>
      <c r="K5" s="271" t="s">
        <v>152</v>
      </c>
      <c r="L5" s="46" t="s">
        <v>99</v>
      </c>
      <c r="M5" s="271" t="s">
        <v>152</v>
      </c>
      <c r="N5" s="46" t="s">
        <v>99</v>
      </c>
      <c r="O5" s="271" t="s">
        <v>152</v>
      </c>
      <c r="P5" s="46" t="s">
        <v>99</v>
      </c>
      <c r="Q5" s="271" t="s">
        <v>152</v>
      </c>
      <c r="R5" s="2476"/>
      <c r="S5" s="40"/>
    </row>
    <row r="6" spans="1:19" s="321" customFormat="1" ht="14">
      <c r="A6" s="317">
        <v>2000</v>
      </c>
      <c r="B6" s="318">
        <v>10</v>
      </c>
      <c r="C6" s="52">
        <f t="shared" ref="C6:C14" si="0">B6/R6</f>
        <v>2.1199915200339199E-3</v>
      </c>
      <c r="D6" s="318">
        <v>895</v>
      </c>
      <c r="E6" s="52">
        <f t="shared" ref="E6:E27" si="1">D6/R6</f>
        <v>0.18973924104303583</v>
      </c>
      <c r="F6" s="53">
        <v>1495</v>
      </c>
      <c r="G6" s="52">
        <f t="shared" ref="G6:G27" si="2">F6/R6</f>
        <v>0.31693873224507102</v>
      </c>
      <c r="H6" s="53">
        <v>1159</v>
      </c>
      <c r="I6" s="52">
        <f t="shared" ref="I6:I27" si="3">H6/R6</f>
        <v>0.2457070171719313</v>
      </c>
      <c r="J6" s="53">
        <v>737</v>
      </c>
      <c r="K6" s="52">
        <f t="shared" ref="K6:K27" si="4">J6/R6</f>
        <v>0.1562433750264999</v>
      </c>
      <c r="L6" s="53">
        <v>346</v>
      </c>
      <c r="M6" s="52">
        <f t="shared" ref="M6:M27" si="5">L6/R6</f>
        <v>7.3351706593173624E-2</v>
      </c>
      <c r="N6" s="53">
        <v>74</v>
      </c>
      <c r="O6" s="52">
        <f t="shared" ref="O6:O27" si="6">N6/R6</f>
        <v>1.5687937248251006E-2</v>
      </c>
      <c r="P6" s="274" t="s">
        <v>114</v>
      </c>
      <c r="Q6" s="319"/>
      <c r="R6" s="1661">
        <v>4717</v>
      </c>
      <c r="S6" s="320"/>
    </row>
    <row r="7" spans="1:19" s="321" customFormat="1" ht="14">
      <c r="A7" s="322">
        <v>2001</v>
      </c>
      <c r="B7" s="323">
        <v>13</v>
      </c>
      <c r="C7" s="57">
        <f t="shared" si="0"/>
        <v>2.8144620047629355E-3</v>
      </c>
      <c r="D7" s="323">
        <v>821</v>
      </c>
      <c r="E7" s="57">
        <f t="shared" si="1"/>
        <v>0.17774410045464387</v>
      </c>
      <c r="F7" s="58">
        <v>1495</v>
      </c>
      <c r="G7" s="57">
        <f t="shared" si="2"/>
        <v>0.3236631305477376</v>
      </c>
      <c r="H7" s="58">
        <v>1080</v>
      </c>
      <c r="I7" s="57">
        <f t="shared" si="3"/>
        <v>0.23381684347261311</v>
      </c>
      <c r="J7" s="58">
        <v>794</v>
      </c>
      <c r="K7" s="57">
        <f t="shared" si="4"/>
        <v>0.17189867936782854</v>
      </c>
      <c r="L7" s="58">
        <v>339</v>
      </c>
      <c r="M7" s="57">
        <f t="shared" si="5"/>
        <v>7.3392509201125791E-2</v>
      </c>
      <c r="N7" s="58">
        <v>74</v>
      </c>
      <c r="O7" s="57">
        <f t="shared" si="6"/>
        <v>1.6020783719419788E-2</v>
      </c>
      <c r="P7" s="275" t="s">
        <v>114</v>
      </c>
      <c r="Q7" s="324"/>
      <c r="R7" s="1665">
        <v>4619</v>
      </c>
      <c r="S7" s="320"/>
    </row>
    <row r="8" spans="1:19" s="321" customFormat="1" ht="14">
      <c r="A8" s="317">
        <v>2002</v>
      </c>
      <c r="B8" s="318">
        <v>11</v>
      </c>
      <c r="C8" s="52">
        <f t="shared" si="0"/>
        <v>2.3157894736842107E-3</v>
      </c>
      <c r="D8" s="318">
        <v>765</v>
      </c>
      <c r="E8" s="52">
        <f t="shared" si="1"/>
        <v>0.16105263157894736</v>
      </c>
      <c r="F8" s="53">
        <v>1568</v>
      </c>
      <c r="G8" s="52">
        <f t="shared" si="2"/>
        <v>0.33010526315789473</v>
      </c>
      <c r="H8" s="53">
        <v>1172</v>
      </c>
      <c r="I8" s="52">
        <f t="shared" si="3"/>
        <v>0.24673684210526317</v>
      </c>
      <c r="J8" s="53">
        <v>793</v>
      </c>
      <c r="K8" s="52">
        <f t="shared" si="4"/>
        <v>0.16694736842105262</v>
      </c>
      <c r="L8" s="53">
        <v>358</v>
      </c>
      <c r="M8" s="52">
        <f t="shared" si="5"/>
        <v>7.5368421052631585E-2</v>
      </c>
      <c r="N8" s="53">
        <v>79</v>
      </c>
      <c r="O8" s="52">
        <f t="shared" si="6"/>
        <v>1.6631578947368421E-2</v>
      </c>
      <c r="P8" s="274" t="s">
        <v>114</v>
      </c>
      <c r="Q8" s="319"/>
      <c r="R8" s="1661">
        <v>4750</v>
      </c>
      <c r="S8" s="320"/>
    </row>
    <row r="9" spans="1:19" s="321" customFormat="1" ht="14">
      <c r="A9" s="325">
        <v>2003</v>
      </c>
      <c r="B9" s="323">
        <v>15</v>
      </c>
      <c r="C9" s="57">
        <f t="shared" si="0"/>
        <v>3.0744004919040788E-3</v>
      </c>
      <c r="D9" s="323">
        <v>745</v>
      </c>
      <c r="E9" s="57">
        <f t="shared" si="1"/>
        <v>0.1526952244312359</v>
      </c>
      <c r="F9" s="58">
        <v>1626</v>
      </c>
      <c r="G9" s="57">
        <f t="shared" si="2"/>
        <v>0.3332650133224021</v>
      </c>
      <c r="H9" s="58">
        <v>1188</v>
      </c>
      <c r="I9" s="57">
        <f t="shared" si="3"/>
        <v>0.24349251895880303</v>
      </c>
      <c r="J9" s="58">
        <v>819</v>
      </c>
      <c r="K9" s="57">
        <f t="shared" si="4"/>
        <v>0.16786226685796271</v>
      </c>
      <c r="L9" s="58">
        <v>398</v>
      </c>
      <c r="M9" s="57">
        <f t="shared" si="5"/>
        <v>8.1574093051854882E-2</v>
      </c>
      <c r="N9" s="58">
        <v>82</v>
      </c>
      <c r="O9" s="57">
        <f t="shared" si="6"/>
        <v>1.680672268907563E-2</v>
      </c>
      <c r="P9" s="275" t="s">
        <v>114</v>
      </c>
      <c r="Q9" s="324"/>
      <c r="R9" s="1665">
        <v>4879</v>
      </c>
      <c r="S9" s="320"/>
    </row>
    <row r="10" spans="1:19" s="321" customFormat="1" ht="14">
      <c r="A10" s="317">
        <v>2004</v>
      </c>
      <c r="B10" s="318">
        <v>10</v>
      </c>
      <c r="C10" s="52">
        <f t="shared" si="0"/>
        <v>1.9872813990461048E-3</v>
      </c>
      <c r="D10" s="318">
        <v>728</v>
      </c>
      <c r="E10" s="52">
        <f t="shared" si="1"/>
        <v>0.14467408585055644</v>
      </c>
      <c r="F10" s="53">
        <v>1681</v>
      </c>
      <c r="G10" s="52">
        <f t="shared" si="2"/>
        <v>0.33406200317965024</v>
      </c>
      <c r="H10" s="53">
        <v>1277</v>
      </c>
      <c r="I10" s="52">
        <f t="shared" si="3"/>
        <v>0.25377583465818759</v>
      </c>
      <c r="J10" s="53">
        <v>869</v>
      </c>
      <c r="K10" s="52">
        <f t="shared" si="4"/>
        <v>0.17269475357710651</v>
      </c>
      <c r="L10" s="53">
        <v>384</v>
      </c>
      <c r="M10" s="52">
        <f t="shared" si="5"/>
        <v>7.6311605723370424E-2</v>
      </c>
      <c r="N10" s="53">
        <v>81</v>
      </c>
      <c r="O10" s="52">
        <f t="shared" si="6"/>
        <v>1.6096979332273449E-2</v>
      </c>
      <c r="P10" s="274" t="s">
        <v>114</v>
      </c>
      <c r="Q10" s="319"/>
      <c r="R10" s="1661">
        <v>5032</v>
      </c>
      <c r="S10" s="320"/>
    </row>
    <row r="11" spans="1:19" s="321" customFormat="1" ht="14">
      <c r="A11" s="325">
        <v>2005</v>
      </c>
      <c r="B11" s="323">
        <v>11</v>
      </c>
      <c r="C11" s="57">
        <f t="shared" si="0"/>
        <v>2.1683422038241674E-3</v>
      </c>
      <c r="D11" s="323">
        <v>771</v>
      </c>
      <c r="E11" s="57">
        <f t="shared" si="1"/>
        <v>0.15198107628622118</v>
      </c>
      <c r="F11" s="58">
        <v>1643</v>
      </c>
      <c r="G11" s="57">
        <f t="shared" si="2"/>
        <v>0.32387147644391878</v>
      </c>
      <c r="H11" s="58">
        <v>1352</v>
      </c>
      <c r="I11" s="57">
        <f t="shared" si="3"/>
        <v>0.26650896905184307</v>
      </c>
      <c r="J11" s="58">
        <v>782</v>
      </c>
      <c r="K11" s="57">
        <f t="shared" si="4"/>
        <v>0.15414941849004535</v>
      </c>
      <c r="L11" s="58">
        <v>420</v>
      </c>
      <c r="M11" s="57">
        <f t="shared" si="5"/>
        <v>8.2791247782377286E-2</v>
      </c>
      <c r="N11" s="58">
        <v>88</v>
      </c>
      <c r="O11" s="57">
        <f t="shared" si="6"/>
        <v>1.7346737630593339E-2</v>
      </c>
      <c r="P11" s="275" t="s">
        <v>114</v>
      </c>
      <c r="Q11" s="324"/>
      <c r="R11" s="1665">
        <v>5073</v>
      </c>
      <c r="S11" s="320"/>
    </row>
    <row r="12" spans="1:19" s="321" customFormat="1" ht="14">
      <c r="A12" s="317">
        <v>2006</v>
      </c>
      <c r="B12" s="318">
        <v>10</v>
      </c>
      <c r="C12" s="52">
        <f t="shared" si="0"/>
        <v>1.9316206297083252E-3</v>
      </c>
      <c r="D12" s="318">
        <v>818</v>
      </c>
      <c r="E12" s="52">
        <f t="shared" si="1"/>
        <v>0.158006567510141</v>
      </c>
      <c r="F12" s="53">
        <v>1602</v>
      </c>
      <c r="G12" s="52">
        <f t="shared" si="2"/>
        <v>0.30944562487927368</v>
      </c>
      <c r="H12" s="53">
        <v>1386</v>
      </c>
      <c r="I12" s="52">
        <f t="shared" si="3"/>
        <v>0.2677226192775739</v>
      </c>
      <c r="J12" s="53">
        <v>816</v>
      </c>
      <c r="K12" s="52">
        <f t="shared" si="4"/>
        <v>0.15762024338419933</v>
      </c>
      <c r="L12" s="53">
        <v>424</v>
      </c>
      <c r="M12" s="52">
        <f t="shared" si="5"/>
        <v>8.190071469963299E-2</v>
      </c>
      <c r="N12" s="53">
        <v>117</v>
      </c>
      <c r="O12" s="52">
        <f t="shared" si="6"/>
        <v>2.2599961367587407E-2</v>
      </c>
      <c r="P12" s="274" t="s">
        <v>114</v>
      </c>
      <c r="Q12" s="319"/>
      <c r="R12" s="1661">
        <v>5177</v>
      </c>
      <c r="S12" s="320"/>
    </row>
    <row r="13" spans="1:19" s="321" customFormat="1" ht="14">
      <c r="A13" s="322">
        <v>2007</v>
      </c>
      <c r="B13" s="323">
        <v>11</v>
      </c>
      <c r="C13" s="57">
        <f t="shared" si="0"/>
        <v>2.0813623462630085E-3</v>
      </c>
      <c r="D13" s="323">
        <v>823</v>
      </c>
      <c r="E13" s="57">
        <f t="shared" si="1"/>
        <v>0.15572374645222328</v>
      </c>
      <c r="F13" s="58">
        <v>1617</v>
      </c>
      <c r="G13" s="57">
        <f t="shared" si="2"/>
        <v>0.30596026490066225</v>
      </c>
      <c r="H13" s="58">
        <v>1443</v>
      </c>
      <c r="I13" s="57">
        <f t="shared" si="3"/>
        <v>0.27303689687795646</v>
      </c>
      <c r="J13" s="58">
        <v>856</v>
      </c>
      <c r="K13" s="57">
        <f t="shared" si="4"/>
        <v>0.16196783349101229</v>
      </c>
      <c r="L13" s="58">
        <v>436</v>
      </c>
      <c r="M13" s="57">
        <f t="shared" si="5"/>
        <v>8.2497634815515614E-2</v>
      </c>
      <c r="N13" s="58">
        <v>97</v>
      </c>
      <c r="O13" s="57">
        <f t="shared" si="6"/>
        <v>1.8353831598864712E-2</v>
      </c>
      <c r="P13" s="275" t="s">
        <v>114</v>
      </c>
      <c r="Q13" s="324"/>
      <c r="R13" s="1665">
        <v>5285</v>
      </c>
      <c r="S13" s="320"/>
    </row>
    <row r="14" spans="1:19" s="321" customFormat="1" ht="14">
      <c r="A14" s="317">
        <v>2008</v>
      </c>
      <c r="B14" s="318">
        <v>10</v>
      </c>
      <c r="C14" s="52">
        <f t="shared" si="0"/>
        <v>1.8608113137327876E-3</v>
      </c>
      <c r="D14" s="318">
        <v>875</v>
      </c>
      <c r="E14" s="52">
        <f t="shared" si="1"/>
        <v>0.16282098995161889</v>
      </c>
      <c r="F14" s="53">
        <v>1563</v>
      </c>
      <c r="G14" s="52">
        <f t="shared" si="2"/>
        <v>0.29084480833643467</v>
      </c>
      <c r="H14" s="53">
        <v>1446</v>
      </c>
      <c r="I14" s="52">
        <f t="shared" si="3"/>
        <v>0.26907331596576106</v>
      </c>
      <c r="J14" s="53">
        <v>937</v>
      </c>
      <c r="K14" s="52">
        <f t="shared" si="4"/>
        <v>0.17435802009676218</v>
      </c>
      <c r="L14" s="53">
        <v>435</v>
      </c>
      <c r="M14" s="52">
        <f t="shared" si="5"/>
        <v>8.0945292147376252E-2</v>
      </c>
      <c r="N14" s="53">
        <v>101</v>
      </c>
      <c r="O14" s="52">
        <f t="shared" si="6"/>
        <v>1.8794194268701155E-2</v>
      </c>
      <c r="P14" s="274" t="s">
        <v>114</v>
      </c>
      <c r="Q14" s="319"/>
      <c r="R14" s="1661">
        <v>5374</v>
      </c>
      <c r="S14" s="320"/>
    </row>
    <row r="15" spans="1:19" s="321" customFormat="1" ht="14">
      <c r="A15" s="322">
        <v>2009</v>
      </c>
      <c r="B15" s="275" t="s">
        <v>114</v>
      </c>
      <c r="C15" s="57"/>
      <c r="D15" s="323">
        <v>854</v>
      </c>
      <c r="E15" s="57">
        <f t="shared" si="1"/>
        <v>0.15900204803574752</v>
      </c>
      <c r="F15" s="58">
        <v>1573</v>
      </c>
      <c r="G15" s="57">
        <f t="shared" si="2"/>
        <v>0.29286911189722586</v>
      </c>
      <c r="H15" s="58">
        <v>1465</v>
      </c>
      <c r="I15" s="57">
        <f t="shared" si="3"/>
        <v>0.27276112455781049</v>
      </c>
      <c r="J15" s="58">
        <v>904</v>
      </c>
      <c r="K15" s="57">
        <f t="shared" si="4"/>
        <v>0.16831130143362502</v>
      </c>
      <c r="L15" s="58">
        <v>454</v>
      </c>
      <c r="M15" s="57">
        <f t="shared" si="5"/>
        <v>8.4528020852727606E-2</v>
      </c>
      <c r="N15" s="58">
        <v>108</v>
      </c>
      <c r="O15" s="57">
        <f t="shared" si="6"/>
        <v>2.0107987339415379E-2</v>
      </c>
      <c r="P15" s="275" t="s">
        <v>114</v>
      </c>
      <c r="Q15" s="324"/>
      <c r="R15" s="1665">
        <v>5371</v>
      </c>
      <c r="S15" s="320"/>
    </row>
    <row r="16" spans="1:19" s="321" customFormat="1" ht="14">
      <c r="A16" s="317">
        <v>2010</v>
      </c>
      <c r="B16" s="274" t="s">
        <v>114</v>
      </c>
      <c r="C16" s="52"/>
      <c r="D16" s="318">
        <v>673</v>
      </c>
      <c r="E16" s="52">
        <f t="shared" si="1"/>
        <v>0.13170254403131115</v>
      </c>
      <c r="F16" s="53">
        <v>1564</v>
      </c>
      <c r="G16" s="52">
        <f t="shared" si="2"/>
        <v>0.30606653620352253</v>
      </c>
      <c r="H16" s="53">
        <v>1371</v>
      </c>
      <c r="I16" s="52">
        <f t="shared" si="3"/>
        <v>0.26829745596868887</v>
      </c>
      <c r="J16" s="53">
        <v>949</v>
      </c>
      <c r="K16" s="52">
        <f t="shared" si="4"/>
        <v>0.18571428571428572</v>
      </c>
      <c r="L16" s="53">
        <v>433</v>
      </c>
      <c r="M16" s="52">
        <f t="shared" si="5"/>
        <v>8.4735812133072408E-2</v>
      </c>
      <c r="N16" s="53">
        <v>111</v>
      </c>
      <c r="O16" s="52">
        <f t="shared" si="6"/>
        <v>2.172211350293542E-2</v>
      </c>
      <c r="P16" s="274" t="s">
        <v>114</v>
      </c>
      <c r="Q16" s="319"/>
      <c r="R16" s="1661">
        <v>5110</v>
      </c>
      <c r="S16" s="320"/>
    </row>
    <row r="17" spans="1:19" s="321" customFormat="1" ht="14">
      <c r="A17" s="322">
        <v>2011</v>
      </c>
      <c r="B17" s="275" t="s">
        <v>114</v>
      </c>
      <c r="C17" s="57"/>
      <c r="D17" s="323">
        <v>630</v>
      </c>
      <c r="E17" s="57">
        <f t="shared" si="1"/>
        <v>0.12299882858258493</v>
      </c>
      <c r="F17" s="58">
        <v>1595</v>
      </c>
      <c r="G17" s="57">
        <f t="shared" si="2"/>
        <v>0.31140179617336977</v>
      </c>
      <c r="H17" s="58">
        <v>1424</v>
      </c>
      <c r="I17" s="57">
        <f t="shared" si="3"/>
        <v>0.27801639984381099</v>
      </c>
      <c r="J17" s="58">
        <v>915</v>
      </c>
      <c r="K17" s="57">
        <f t="shared" si="4"/>
        <v>0.17864115579851619</v>
      </c>
      <c r="L17" s="58">
        <v>430</v>
      </c>
      <c r="M17" s="57">
        <f t="shared" si="5"/>
        <v>8.3951581413510348E-2</v>
      </c>
      <c r="N17" s="58">
        <v>112</v>
      </c>
      <c r="O17" s="57">
        <f t="shared" si="6"/>
        <v>2.1866458414681766E-2</v>
      </c>
      <c r="P17" s="275" t="s">
        <v>114</v>
      </c>
      <c r="Q17" s="324"/>
      <c r="R17" s="1665">
        <v>5122</v>
      </c>
      <c r="S17" s="320"/>
    </row>
    <row r="18" spans="1:19" s="321" customFormat="1" ht="14">
      <c r="A18" s="317">
        <v>2012</v>
      </c>
      <c r="B18" s="274" t="s">
        <v>114</v>
      </c>
      <c r="C18" s="52"/>
      <c r="D18" s="318">
        <v>579</v>
      </c>
      <c r="E18" s="52">
        <f t="shared" si="1"/>
        <v>0.11497220015885623</v>
      </c>
      <c r="F18" s="53">
        <v>1538</v>
      </c>
      <c r="G18" s="52">
        <f t="shared" si="2"/>
        <v>0.30540111199364572</v>
      </c>
      <c r="H18" s="53">
        <v>1370</v>
      </c>
      <c r="I18" s="52">
        <f t="shared" si="3"/>
        <v>0.27204130262112786</v>
      </c>
      <c r="J18" s="53">
        <v>980</v>
      </c>
      <c r="K18" s="52">
        <f t="shared" si="4"/>
        <v>0.19459888800635425</v>
      </c>
      <c r="L18" s="53">
        <v>450</v>
      </c>
      <c r="M18" s="52">
        <f t="shared" si="5"/>
        <v>8.9356632247815732E-2</v>
      </c>
      <c r="N18" s="53">
        <v>111</v>
      </c>
      <c r="O18" s="52">
        <f t="shared" si="6"/>
        <v>2.204130262112788E-2</v>
      </c>
      <c r="P18" s="274" t="s">
        <v>114</v>
      </c>
      <c r="Q18" s="319"/>
      <c r="R18" s="1661">
        <v>5036</v>
      </c>
      <c r="S18" s="320"/>
    </row>
    <row r="19" spans="1:19" s="321" customFormat="1" ht="14">
      <c r="A19" s="322">
        <v>2013</v>
      </c>
      <c r="B19" s="323">
        <v>11</v>
      </c>
      <c r="C19" s="57">
        <f>B19/R19</f>
        <v>2.1713383339913147E-3</v>
      </c>
      <c r="D19" s="323">
        <v>476</v>
      </c>
      <c r="E19" s="57">
        <f t="shared" si="1"/>
        <v>9.3959731543624164E-2</v>
      </c>
      <c r="F19" s="58">
        <v>1526</v>
      </c>
      <c r="G19" s="57">
        <f t="shared" si="2"/>
        <v>0.30122384524279511</v>
      </c>
      <c r="H19" s="58">
        <v>1362</v>
      </c>
      <c r="I19" s="57">
        <f t="shared" si="3"/>
        <v>0.2688511646269246</v>
      </c>
      <c r="J19" s="58">
        <v>1062</v>
      </c>
      <c r="K19" s="57">
        <f t="shared" si="4"/>
        <v>0.20963284642716146</v>
      </c>
      <c r="L19" s="58">
        <v>501</v>
      </c>
      <c r="M19" s="57">
        <f t="shared" si="5"/>
        <v>9.8894591393604417E-2</v>
      </c>
      <c r="N19" s="58">
        <v>121</v>
      </c>
      <c r="O19" s="57">
        <f t="shared" si="6"/>
        <v>2.3884721673904461E-2</v>
      </c>
      <c r="P19" s="275" t="s">
        <v>114</v>
      </c>
      <c r="Q19" s="324"/>
      <c r="R19" s="1665">
        <v>5066</v>
      </c>
      <c r="S19" s="320"/>
    </row>
    <row r="20" spans="1:19" s="321" customFormat="1" ht="14">
      <c r="A20" s="317">
        <v>2014</v>
      </c>
      <c r="B20" s="274" t="s">
        <v>114</v>
      </c>
      <c r="C20" s="52"/>
      <c r="D20" s="318">
        <v>431</v>
      </c>
      <c r="E20" s="52">
        <f t="shared" si="1"/>
        <v>9.0622371740958788E-2</v>
      </c>
      <c r="F20" s="53">
        <v>1337</v>
      </c>
      <c r="G20" s="52">
        <f t="shared" si="2"/>
        <v>0.28111858704793946</v>
      </c>
      <c r="H20" s="53">
        <v>1360</v>
      </c>
      <c r="I20" s="52">
        <f t="shared" si="3"/>
        <v>0.28595458368376786</v>
      </c>
      <c r="J20" s="53">
        <v>1057</v>
      </c>
      <c r="K20" s="52">
        <f t="shared" si="4"/>
        <v>0.22224558452481077</v>
      </c>
      <c r="L20" s="53">
        <v>453</v>
      </c>
      <c r="M20" s="52">
        <f t="shared" si="5"/>
        <v>9.524810765349033E-2</v>
      </c>
      <c r="N20" s="53">
        <v>108</v>
      </c>
      <c r="O20" s="52">
        <f t="shared" si="6"/>
        <v>2.2708158116063918E-2</v>
      </c>
      <c r="P20" s="274" t="s">
        <v>114</v>
      </c>
      <c r="Q20" s="319"/>
      <c r="R20" s="1661">
        <v>4756</v>
      </c>
      <c r="S20" s="320"/>
    </row>
    <row r="21" spans="1:19" s="321" customFormat="1" ht="14">
      <c r="A21" s="322">
        <v>2015</v>
      </c>
      <c r="B21" s="275" t="s">
        <v>114</v>
      </c>
      <c r="C21" s="57"/>
      <c r="D21" s="323">
        <v>393</v>
      </c>
      <c r="E21" s="57">
        <f t="shared" si="1"/>
        <v>8.1433899709904681E-2</v>
      </c>
      <c r="F21" s="58">
        <v>1362</v>
      </c>
      <c r="G21" s="57">
        <f t="shared" si="2"/>
        <v>0.28222130128470785</v>
      </c>
      <c r="H21" s="58">
        <v>1349</v>
      </c>
      <c r="I21" s="57">
        <f t="shared" si="3"/>
        <v>0.27952755905511811</v>
      </c>
      <c r="J21" s="58">
        <v>1038</v>
      </c>
      <c r="K21" s="57">
        <f t="shared" si="4"/>
        <v>0.21508495648570244</v>
      </c>
      <c r="L21" s="58">
        <v>546</v>
      </c>
      <c r="M21" s="57">
        <f t="shared" si="5"/>
        <v>0.11313717364276833</v>
      </c>
      <c r="N21" s="58">
        <v>120</v>
      </c>
      <c r="O21" s="57">
        <f t="shared" si="6"/>
        <v>2.4865312888520515E-2</v>
      </c>
      <c r="P21" s="58">
        <v>12</v>
      </c>
      <c r="Q21" s="326">
        <f>P21/R21</f>
        <v>2.4865312888520514E-3</v>
      </c>
      <c r="R21" s="1665">
        <v>4826</v>
      </c>
      <c r="S21" s="320"/>
    </row>
    <row r="22" spans="1:19" s="321" customFormat="1" ht="14">
      <c r="A22" s="317">
        <v>2016</v>
      </c>
      <c r="B22" s="274" t="s">
        <v>114</v>
      </c>
      <c r="C22" s="52"/>
      <c r="D22" s="318">
        <v>334</v>
      </c>
      <c r="E22" s="52">
        <f t="shared" si="1"/>
        <v>7.13065755764304E-2</v>
      </c>
      <c r="F22" s="53">
        <v>1216</v>
      </c>
      <c r="G22" s="52">
        <f t="shared" si="2"/>
        <v>0.25960717335610589</v>
      </c>
      <c r="H22" s="53">
        <v>1437</v>
      </c>
      <c r="I22" s="52">
        <f t="shared" si="3"/>
        <v>0.30678906917164817</v>
      </c>
      <c r="J22" s="53">
        <v>1027</v>
      </c>
      <c r="K22" s="52">
        <f t="shared" si="4"/>
        <v>0.21925704526046114</v>
      </c>
      <c r="L22" s="53">
        <v>545</v>
      </c>
      <c r="M22" s="52">
        <f t="shared" si="5"/>
        <v>0.1163535439795047</v>
      </c>
      <c r="N22" s="53">
        <v>116</v>
      </c>
      <c r="O22" s="52">
        <f t="shared" si="6"/>
        <v>2.4765157984628524E-2</v>
      </c>
      <c r="P22" s="274" t="s">
        <v>114</v>
      </c>
      <c r="Q22" s="319"/>
      <c r="R22" s="1661">
        <v>4684</v>
      </c>
      <c r="S22" s="320"/>
    </row>
    <row r="23" spans="1:19" s="321" customFormat="1" ht="14">
      <c r="A23" s="322">
        <v>2017</v>
      </c>
      <c r="B23" s="275" t="s">
        <v>114</v>
      </c>
      <c r="C23" s="57"/>
      <c r="D23" s="323">
        <v>369</v>
      </c>
      <c r="E23" s="57">
        <f t="shared" si="1"/>
        <v>8.0269741135523168E-2</v>
      </c>
      <c r="F23" s="58">
        <v>1159</v>
      </c>
      <c r="G23" s="57">
        <f t="shared" si="2"/>
        <v>0.25212094844463778</v>
      </c>
      <c r="H23" s="58">
        <v>1386</v>
      </c>
      <c r="I23" s="57">
        <f t="shared" si="3"/>
        <v>0.30150097889928212</v>
      </c>
      <c r="J23" s="58">
        <v>1043</v>
      </c>
      <c r="K23" s="57">
        <f t="shared" si="4"/>
        <v>0.22688710028279313</v>
      </c>
      <c r="L23" s="58">
        <v>510</v>
      </c>
      <c r="M23" s="57">
        <f t="shared" si="5"/>
        <v>0.11094191864259299</v>
      </c>
      <c r="N23" s="58">
        <v>118</v>
      </c>
      <c r="O23" s="57">
        <f t="shared" si="6"/>
        <v>2.5668914509462692E-2</v>
      </c>
      <c r="P23" s="58" t="s">
        <v>114</v>
      </c>
      <c r="Q23" s="324"/>
      <c r="R23" s="1665">
        <v>4597</v>
      </c>
      <c r="S23" s="320"/>
    </row>
    <row r="24" spans="1:19" s="321" customFormat="1" ht="14">
      <c r="A24" s="60">
        <v>2018</v>
      </c>
      <c r="B24" s="274" t="s">
        <v>114</v>
      </c>
      <c r="C24" s="327"/>
      <c r="D24" s="318">
        <v>306</v>
      </c>
      <c r="E24" s="52">
        <f t="shared" si="1"/>
        <v>6.8030235660293467E-2</v>
      </c>
      <c r="F24" s="53">
        <v>1104</v>
      </c>
      <c r="G24" s="52">
        <f t="shared" si="2"/>
        <v>0.24544241885282347</v>
      </c>
      <c r="H24" s="53">
        <v>1364</v>
      </c>
      <c r="I24" s="52">
        <f t="shared" si="3"/>
        <v>0.30324588706091599</v>
      </c>
      <c r="J24" s="53">
        <v>1023</v>
      </c>
      <c r="K24" s="52">
        <f t="shared" si="4"/>
        <v>0.22743441529568698</v>
      </c>
      <c r="L24" s="53">
        <v>550</v>
      </c>
      <c r="M24" s="52">
        <f t="shared" si="5"/>
        <v>0.12227656736327257</v>
      </c>
      <c r="N24" s="53">
        <v>135</v>
      </c>
      <c r="O24" s="52">
        <f t="shared" si="6"/>
        <v>3.0013339261894176E-2</v>
      </c>
      <c r="P24" s="53">
        <v>12</v>
      </c>
      <c r="Q24" s="328">
        <f>P24/R24</f>
        <v>2.6678523788350376E-3</v>
      </c>
      <c r="R24" s="1661">
        <v>4498</v>
      </c>
      <c r="S24" s="320"/>
    </row>
    <row r="25" spans="1:19" s="321" customFormat="1" ht="14">
      <c r="A25" s="73">
        <v>2019</v>
      </c>
      <c r="B25" s="329" t="s">
        <v>114</v>
      </c>
      <c r="C25" s="330"/>
      <c r="D25" s="323">
        <v>296</v>
      </c>
      <c r="E25" s="57">
        <f t="shared" si="1"/>
        <v>6.6412385012340133E-2</v>
      </c>
      <c r="F25" s="58">
        <v>1076</v>
      </c>
      <c r="G25" s="57">
        <f t="shared" si="2"/>
        <v>0.24141799416647969</v>
      </c>
      <c r="H25" s="58">
        <v>1334</v>
      </c>
      <c r="I25" s="57">
        <f t="shared" si="3"/>
        <v>0.2993044648866951</v>
      </c>
      <c r="J25" s="58">
        <v>991</v>
      </c>
      <c r="K25" s="57">
        <f t="shared" si="4"/>
        <v>0.22234687009199014</v>
      </c>
      <c r="L25" s="58">
        <v>620</v>
      </c>
      <c r="M25" s="57">
        <f t="shared" si="5"/>
        <v>0.13910702266098274</v>
      </c>
      <c r="N25" s="58">
        <v>132</v>
      </c>
      <c r="O25" s="57">
        <f t="shared" si="6"/>
        <v>2.9616333856854388E-2</v>
      </c>
      <c r="P25" s="275" t="s">
        <v>114</v>
      </c>
      <c r="Q25" s="330"/>
      <c r="R25" s="1665">
        <v>4457</v>
      </c>
      <c r="S25" s="320"/>
    </row>
    <row r="26" spans="1:19" s="321" customFormat="1" ht="14">
      <c r="A26" s="331">
        <v>2020</v>
      </c>
      <c r="B26" s="1681" t="s">
        <v>114</v>
      </c>
      <c r="C26" s="1682"/>
      <c r="D26" s="1683">
        <v>234</v>
      </c>
      <c r="E26" s="1654">
        <f t="shared" si="1"/>
        <v>5.5687767729652546E-2</v>
      </c>
      <c r="F26" s="813">
        <v>929</v>
      </c>
      <c r="G26" s="1654">
        <f t="shared" si="2"/>
        <v>0.22108519752498809</v>
      </c>
      <c r="H26" s="813">
        <v>1237</v>
      </c>
      <c r="I26" s="1654">
        <f t="shared" si="3"/>
        <v>0.29438362684435981</v>
      </c>
      <c r="J26" s="813">
        <v>1114</v>
      </c>
      <c r="K26" s="1654">
        <f t="shared" si="4"/>
        <v>0.26511185149928607</v>
      </c>
      <c r="L26" s="813">
        <v>565</v>
      </c>
      <c r="M26" s="1654">
        <f t="shared" si="5"/>
        <v>0.13445978105663969</v>
      </c>
      <c r="N26" s="813">
        <v>114</v>
      </c>
      <c r="O26" s="1654">
        <f t="shared" si="6"/>
        <v>2.7129938124702522E-2</v>
      </c>
      <c r="P26" s="1684" t="s">
        <v>114</v>
      </c>
      <c r="Q26" s="1685"/>
      <c r="R26" s="1661">
        <v>4202</v>
      </c>
      <c r="S26" s="320"/>
    </row>
    <row r="27" spans="1:19" s="321" customFormat="1" ht="14">
      <c r="A27" s="1686">
        <v>2021</v>
      </c>
      <c r="B27" s="1687" t="s">
        <v>114</v>
      </c>
      <c r="C27" s="1688"/>
      <c r="D27" s="1390">
        <v>240</v>
      </c>
      <c r="E27" s="57">
        <f t="shared" si="1"/>
        <v>5.4632369679034828E-2</v>
      </c>
      <c r="F27" s="1390">
        <v>958</v>
      </c>
      <c r="G27" s="57">
        <f t="shared" si="2"/>
        <v>0.21807420896881402</v>
      </c>
      <c r="H27" s="1390">
        <v>1268</v>
      </c>
      <c r="I27" s="57">
        <f t="shared" si="3"/>
        <v>0.28864101980423401</v>
      </c>
      <c r="J27" s="494">
        <v>1198</v>
      </c>
      <c r="K27" s="57">
        <f t="shared" si="4"/>
        <v>0.27270657864784886</v>
      </c>
      <c r="L27" s="1390">
        <v>583</v>
      </c>
      <c r="M27" s="57">
        <f t="shared" si="5"/>
        <v>0.13271113134532211</v>
      </c>
      <c r="N27" s="1390">
        <v>138</v>
      </c>
      <c r="O27" s="57">
        <f t="shared" si="6"/>
        <v>3.1413612565445025E-2</v>
      </c>
      <c r="P27" s="901" t="s">
        <v>114</v>
      </c>
      <c r="Q27" s="1689"/>
      <c r="R27" s="1690">
        <v>4393</v>
      </c>
      <c r="S27" s="320"/>
    </row>
    <row r="28" spans="1:19" s="270" customFormat="1">
      <c r="A28" s="2507" t="s">
        <v>153</v>
      </c>
      <c r="B28" s="2508"/>
      <c r="C28" s="2508"/>
      <c r="D28" s="2508"/>
      <c r="E28" s="2508"/>
      <c r="F28" s="2508"/>
      <c r="G28" s="2508"/>
      <c r="H28" s="2508"/>
      <c r="I28" s="2508"/>
      <c r="J28" s="2508"/>
      <c r="K28" s="2508"/>
      <c r="L28" s="2508"/>
      <c r="M28" s="2508"/>
      <c r="N28" s="2508"/>
      <c r="O28" s="2508"/>
      <c r="P28" s="2508"/>
      <c r="Q28" s="2508"/>
      <c r="R28" s="2509"/>
    </row>
    <row r="29" spans="1:19" s="270" customFormat="1">
      <c r="A29" s="62"/>
    </row>
    <row r="30" spans="1:19" s="270" customFormat="1">
      <c r="A30" s="2464" t="s">
        <v>87</v>
      </c>
      <c r="B30" s="2464"/>
      <c r="C30" s="2464"/>
      <c r="D30" s="2464"/>
      <c r="E30" s="2464"/>
      <c r="F30" s="2464"/>
      <c r="G30" s="2464"/>
      <c r="H30" s="2464"/>
      <c r="I30" s="2464"/>
      <c r="J30" s="2464"/>
      <c r="K30" s="2464"/>
      <c r="L30" s="2464"/>
      <c r="M30" s="2464"/>
      <c r="N30" s="2464"/>
      <c r="O30" s="2464"/>
      <c r="P30" s="2464"/>
      <c r="Q30" s="2464"/>
      <c r="R30" s="2464"/>
    </row>
    <row r="31" spans="1:19" s="270" customFormat="1">
      <c r="A31" s="316"/>
    </row>
    <row r="32" spans="1:19" s="270" customFormat="1">
      <c r="A32" s="316"/>
    </row>
    <row r="33" spans="1:19" s="270" customFormat="1" ht="17.5">
      <c r="A33" s="2454" t="s">
        <v>79</v>
      </c>
      <c r="B33" s="2457" t="s">
        <v>163</v>
      </c>
      <c r="C33" s="2458"/>
      <c r="D33" s="2458"/>
      <c r="E33" s="2458"/>
      <c r="F33" s="2458"/>
      <c r="G33" s="2458"/>
      <c r="H33" s="2458"/>
      <c r="I33" s="2458"/>
      <c r="J33" s="2458"/>
      <c r="K33" s="2458"/>
      <c r="L33" s="2458"/>
      <c r="M33" s="2458"/>
      <c r="N33" s="2458"/>
      <c r="O33" s="2458"/>
      <c r="P33" s="2458"/>
      <c r="Q33" s="2458"/>
      <c r="R33" s="2458"/>
      <c r="S33" s="29"/>
    </row>
    <row r="34" spans="1:19" s="270" customFormat="1" ht="17.5">
      <c r="A34" s="2455"/>
      <c r="B34" s="2473" t="s">
        <v>144</v>
      </c>
      <c r="C34" s="2474"/>
      <c r="D34" s="2473" t="s">
        <v>145</v>
      </c>
      <c r="E34" s="2474"/>
      <c r="F34" s="2473" t="s">
        <v>146</v>
      </c>
      <c r="G34" s="2474"/>
      <c r="H34" s="2473" t="s">
        <v>147</v>
      </c>
      <c r="I34" s="2474"/>
      <c r="J34" s="2473" t="s">
        <v>148</v>
      </c>
      <c r="K34" s="2474"/>
      <c r="L34" s="2473" t="s">
        <v>149</v>
      </c>
      <c r="M34" s="2474"/>
      <c r="N34" s="2473" t="s">
        <v>150</v>
      </c>
      <c r="O34" s="2474"/>
      <c r="P34" s="2473" t="s">
        <v>151</v>
      </c>
      <c r="Q34" s="2474"/>
      <c r="R34" s="2475" t="s">
        <v>98</v>
      </c>
      <c r="S34" s="29"/>
    </row>
    <row r="35" spans="1:19" s="270" customFormat="1" ht="17.5">
      <c r="A35" s="2456"/>
      <c r="B35" s="46" t="s">
        <v>99</v>
      </c>
      <c r="C35" s="271" t="s">
        <v>152</v>
      </c>
      <c r="D35" s="46" t="s">
        <v>99</v>
      </c>
      <c r="E35" s="271" t="s">
        <v>152</v>
      </c>
      <c r="F35" s="46" t="s">
        <v>99</v>
      </c>
      <c r="G35" s="271" t="s">
        <v>152</v>
      </c>
      <c r="H35" s="46" t="s">
        <v>99</v>
      </c>
      <c r="I35" s="271" t="s">
        <v>152</v>
      </c>
      <c r="J35" s="46" t="s">
        <v>99</v>
      </c>
      <c r="K35" s="271" t="s">
        <v>152</v>
      </c>
      <c r="L35" s="46" t="s">
        <v>99</v>
      </c>
      <c r="M35" s="271" t="s">
        <v>152</v>
      </c>
      <c r="N35" s="46" t="s">
        <v>99</v>
      </c>
      <c r="O35" s="271" t="s">
        <v>152</v>
      </c>
      <c r="P35" s="46" t="s">
        <v>99</v>
      </c>
      <c r="Q35" s="272" t="s">
        <v>152</v>
      </c>
      <c r="R35" s="2476"/>
      <c r="S35" s="29"/>
    </row>
    <row r="36" spans="1:19" s="321" customFormat="1" ht="14">
      <c r="A36" s="317">
        <v>2000</v>
      </c>
      <c r="B36" s="75">
        <v>18</v>
      </c>
      <c r="C36" s="333">
        <f t="shared" ref="C36:C49" si="7">B36/R36</f>
        <v>1.0204660128125178E-3</v>
      </c>
      <c r="D36" s="75">
        <v>1795</v>
      </c>
      <c r="E36" s="333">
        <f t="shared" ref="E36:E57" si="8">D36/R36</f>
        <v>0.10176313849991496</v>
      </c>
      <c r="F36" s="75">
        <v>4307</v>
      </c>
      <c r="G36" s="333">
        <f t="shared" ref="G36:G57" si="9">F36/R36</f>
        <v>0.24417483984352856</v>
      </c>
      <c r="H36" s="334">
        <v>4436</v>
      </c>
      <c r="I36" s="333">
        <f t="shared" ref="I36:I53" si="10">H36/R36</f>
        <v>0.25148817960201825</v>
      </c>
      <c r="J36" s="334">
        <v>4104</v>
      </c>
      <c r="K36" s="333">
        <f t="shared" ref="K36:K57" si="11">J36/R36</f>
        <v>0.23266625092125404</v>
      </c>
      <c r="L36" s="334">
        <v>2397</v>
      </c>
      <c r="M36" s="333">
        <f t="shared" ref="M36:M57" si="12">L36/R36</f>
        <v>0.13589205737286694</v>
      </c>
      <c r="N36" s="334">
        <v>558</v>
      </c>
      <c r="O36" s="333">
        <f t="shared" ref="O36:O57" si="13">N36/R36</f>
        <v>3.163444639718805E-2</v>
      </c>
      <c r="P36" s="334">
        <v>22</v>
      </c>
      <c r="Q36" s="333">
        <f t="shared" ref="Q36:Q57" si="14">P36/R36</f>
        <v>1.2472362378819662E-3</v>
      </c>
      <c r="R36" s="1428">
        <v>17639</v>
      </c>
      <c r="S36" s="320"/>
    </row>
    <row r="37" spans="1:19" s="321" customFormat="1" ht="14">
      <c r="A37" s="322">
        <v>2001</v>
      </c>
      <c r="B37" s="335">
        <v>24</v>
      </c>
      <c r="C37" s="336">
        <f t="shared" si="7"/>
        <v>1.4011325821705878E-3</v>
      </c>
      <c r="D37" s="335">
        <v>1674</v>
      </c>
      <c r="E37" s="336">
        <f t="shared" si="8"/>
        <v>9.7728997606398499E-2</v>
      </c>
      <c r="F37" s="335">
        <v>4292</v>
      </c>
      <c r="G37" s="336">
        <f t="shared" si="9"/>
        <v>0.25056921011150679</v>
      </c>
      <c r="H37" s="79">
        <v>4204</v>
      </c>
      <c r="I37" s="336">
        <f t="shared" si="10"/>
        <v>0.24543172397688132</v>
      </c>
      <c r="J37" s="79">
        <v>4064</v>
      </c>
      <c r="K37" s="336">
        <f t="shared" si="11"/>
        <v>0.23725845058088621</v>
      </c>
      <c r="L37" s="79">
        <v>2325</v>
      </c>
      <c r="M37" s="336">
        <f t="shared" si="12"/>
        <v>0.13573471889777569</v>
      </c>
      <c r="N37" s="79">
        <v>522</v>
      </c>
      <c r="O37" s="336">
        <f t="shared" si="13"/>
        <v>3.0474633662210288E-2</v>
      </c>
      <c r="P37" s="79">
        <v>24</v>
      </c>
      <c r="Q37" s="336">
        <f t="shared" si="14"/>
        <v>1.4011325821705878E-3</v>
      </c>
      <c r="R37" s="1403">
        <v>17129</v>
      </c>
      <c r="S37" s="320"/>
    </row>
    <row r="38" spans="1:19" s="321" customFormat="1" ht="14">
      <c r="A38" s="317">
        <v>2002</v>
      </c>
      <c r="B38" s="75">
        <v>16</v>
      </c>
      <c r="C38" s="333">
        <f t="shared" si="7"/>
        <v>9.1350271196117617E-4</v>
      </c>
      <c r="D38" s="75">
        <v>1539</v>
      </c>
      <c r="E38" s="333">
        <f t="shared" si="8"/>
        <v>8.7867542106765631E-2</v>
      </c>
      <c r="F38" s="75">
        <v>4423</v>
      </c>
      <c r="G38" s="333">
        <f t="shared" si="9"/>
        <v>0.25252640593776765</v>
      </c>
      <c r="H38" s="334">
        <v>4479</v>
      </c>
      <c r="I38" s="333">
        <f t="shared" si="10"/>
        <v>0.25572366542963176</v>
      </c>
      <c r="J38" s="334">
        <v>4177</v>
      </c>
      <c r="K38" s="333">
        <f t="shared" si="11"/>
        <v>0.23848130174136453</v>
      </c>
      <c r="L38" s="334">
        <v>2309</v>
      </c>
      <c r="M38" s="333">
        <f t="shared" si="12"/>
        <v>0.13182986011989722</v>
      </c>
      <c r="N38" s="334">
        <v>545</v>
      </c>
      <c r="O38" s="333">
        <f t="shared" si="13"/>
        <v>3.1116186126177562E-2</v>
      </c>
      <c r="P38" s="334">
        <v>26</v>
      </c>
      <c r="Q38" s="333">
        <f t="shared" si="14"/>
        <v>1.4844419069369112E-3</v>
      </c>
      <c r="R38" s="1428">
        <v>17515</v>
      </c>
      <c r="S38" s="320"/>
    </row>
    <row r="39" spans="1:19" s="321" customFormat="1" ht="14">
      <c r="A39" s="322">
        <v>2003</v>
      </c>
      <c r="B39" s="335">
        <v>22</v>
      </c>
      <c r="C39" s="336">
        <f t="shared" si="7"/>
        <v>1.2127225621520314E-3</v>
      </c>
      <c r="D39" s="335">
        <v>1502</v>
      </c>
      <c r="E39" s="336">
        <f t="shared" si="8"/>
        <v>8.2795876743288685E-2</v>
      </c>
      <c r="F39" s="335">
        <v>4548</v>
      </c>
      <c r="G39" s="336">
        <f t="shared" si="9"/>
        <v>0.25070282784851994</v>
      </c>
      <c r="H39" s="79">
        <v>4519</v>
      </c>
      <c r="I39" s="336">
        <f t="shared" si="10"/>
        <v>0.24910423901659226</v>
      </c>
      <c r="J39" s="79">
        <v>4364</v>
      </c>
      <c r="K39" s="336">
        <f t="shared" si="11"/>
        <v>0.24056005732870295</v>
      </c>
      <c r="L39" s="79">
        <v>2556</v>
      </c>
      <c r="M39" s="336">
        <f t="shared" si="12"/>
        <v>0.14089631222093599</v>
      </c>
      <c r="N39" s="79">
        <v>599</v>
      </c>
      <c r="O39" s="336">
        <f t="shared" si="13"/>
        <v>3.301912794223031E-2</v>
      </c>
      <c r="P39" s="79">
        <v>31</v>
      </c>
      <c r="Q39" s="336">
        <f t="shared" si="14"/>
        <v>1.7088363375778624E-3</v>
      </c>
      <c r="R39" s="1403">
        <v>18141</v>
      </c>
      <c r="S39" s="320"/>
    </row>
    <row r="40" spans="1:19" s="321" customFormat="1" ht="14">
      <c r="A40" s="317">
        <v>2004</v>
      </c>
      <c r="B40" s="75">
        <v>17</v>
      </c>
      <c r="C40" s="333">
        <f t="shared" si="7"/>
        <v>9.2916484477481413E-4</v>
      </c>
      <c r="D40" s="75">
        <v>1446</v>
      </c>
      <c r="E40" s="333">
        <f t="shared" si="8"/>
        <v>7.9033668561434192E-2</v>
      </c>
      <c r="F40" s="75">
        <v>4622</v>
      </c>
      <c r="G40" s="333">
        <f t="shared" si="9"/>
        <v>0.25262352426759949</v>
      </c>
      <c r="H40" s="334">
        <v>4754</v>
      </c>
      <c r="I40" s="333">
        <f t="shared" si="10"/>
        <v>0.25983821600349805</v>
      </c>
      <c r="J40" s="334">
        <v>4360</v>
      </c>
      <c r="K40" s="333">
        <f t="shared" si="11"/>
        <v>0.23830345430695235</v>
      </c>
      <c r="L40" s="334">
        <v>2429</v>
      </c>
      <c r="M40" s="333">
        <f t="shared" si="12"/>
        <v>0.13276125929164845</v>
      </c>
      <c r="N40" s="334">
        <v>629</v>
      </c>
      <c r="O40" s="333">
        <f t="shared" si="13"/>
        <v>3.4379099256668127E-2</v>
      </c>
      <c r="P40" s="334">
        <v>36</v>
      </c>
      <c r="Q40" s="333">
        <f t="shared" si="14"/>
        <v>1.9676432006996065E-3</v>
      </c>
      <c r="R40" s="1428">
        <v>18296</v>
      </c>
      <c r="S40" s="320"/>
    </row>
    <row r="41" spans="1:19" s="321" customFormat="1" ht="14">
      <c r="A41" s="322">
        <v>2005</v>
      </c>
      <c r="B41" s="335">
        <v>16</v>
      </c>
      <c r="C41" s="336">
        <f t="shared" si="7"/>
        <v>8.9275750474277426E-4</v>
      </c>
      <c r="D41" s="335">
        <v>1478</v>
      </c>
      <c r="E41" s="336">
        <f t="shared" si="8"/>
        <v>8.2468474500613773E-2</v>
      </c>
      <c r="F41" s="335">
        <v>4375</v>
      </c>
      <c r="G41" s="336">
        <f t="shared" si="9"/>
        <v>0.24411338020310233</v>
      </c>
      <c r="H41" s="79">
        <v>4780</v>
      </c>
      <c r="I41" s="336">
        <f t="shared" si="10"/>
        <v>0.26671130454190378</v>
      </c>
      <c r="J41" s="79">
        <v>4113</v>
      </c>
      <c r="K41" s="336">
        <f t="shared" si="11"/>
        <v>0.22949447606293941</v>
      </c>
      <c r="L41" s="79">
        <v>2495</v>
      </c>
      <c r="M41" s="336">
        <f t="shared" si="12"/>
        <v>0.13921437339582635</v>
      </c>
      <c r="N41" s="79">
        <v>627</v>
      </c>
      <c r="O41" s="336">
        <f t="shared" si="13"/>
        <v>3.4984934717107466E-2</v>
      </c>
      <c r="P41" s="79">
        <v>37</v>
      </c>
      <c r="Q41" s="336">
        <f t="shared" si="14"/>
        <v>2.0645017297176655E-3</v>
      </c>
      <c r="R41" s="1403">
        <v>17922</v>
      </c>
      <c r="S41" s="320"/>
    </row>
    <row r="42" spans="1:19" s="321" customFormat="1" ht="14">
      <c r="A42" s="317">
        <v>2006</v>
      </c>
      <c r="B42" s="75">
        <v>15</v>
      </c>
      <c r="C42" s="333">
        <f t="shared" si="7"/>
        <v>7.900558306120299E-4</v>
      </c>
      <c r="D42" s="75">
        <v>1619</v>
      </c>
      <c r="E42" s="333">
        <f t="shared" si="8"/>
        <v>8.5273359317391759E-2</v>
      </c>
      <c r="F42" s="75">
        <v>4658</v>
      </c>
      <c r="G42" s="333">
        <f t="shared" si="9"/>
        <v>0.24533867059938902</v>
      </c>
      <c r="H42" s="334">
        <v>5128</v>
      </c>
      <c r="I42" s="333">
        <f t="shared" si="10"/>
        <v>0.27009375329189927</v>
      </c>
      <c r="J42" s="334">
        <v>4277</v>
      </c>
      <c r="K42" s="333">
        <f t="shared" si="11"/>
        <v>0.22527125250184346</v>
      </c>
      <c r="L42" s="334">
        <v>2604</v>
      </c>
      <c r="M42" s="333">
        <f t="shared" si="12"/>
        <v>0.13715369219424839</v>
      </c>
      <c r="N42" s="334">
        <v>645</v>
      </c>
      <c r="O42" s="333">
        <f t="shared" si="13"/>
        <v>3.3972400716317283E-2</v>
      </c>
      <c r="P42" s="334">
        <v>38</v>
      </c>
      <c r="Q42" s="333">
        <f t="shared" si="14"/>
        <v>2.0014747708838091E-3</v>
      </c>
      <c r="R42" s="1428">
        <v>18986</v>
      </c>
      <c r="S42" s="320"/>
    </row>
    <row r="43" spans="1:19" s="321" customFormat="1" ht="14">
      <c r="A43" s="322">
        <v>2007</v>
      </c>
      <c r="B43" s="335">
        <v>18</v>
      </c>
      <c r="C43" s="336">
        <f t="shared" si="7"/>
        <v>9.3984962406015032E-4</v>
      </c>
      <c r="D43" s="335">
        <v>1610</v>
      </c>
      <c r="E43" s="336">
        <f t="shared" si="8"/>
        <v>8.4064327485380119E-2</v>
      </c>
      <c r="F43" s="335">
        <v>4677</v>
      </c>
      <c r="G43" s="336">
        <f t="shared" si="9"/>
        <v>0.24420426065162906</v>
      </c>
      <c r="H43" s="79">
        <v>5098</v>
      </c>
      <c r="I43" s="336">
        <f t="shared" si="10"/>
        <v>0.26618629908103592</v>
      </c>
      <c r="J43" s="79">
        <v>4370</v>
      </c>
      <c r="K43" s="336">
        <f t="shared" si="11"/>
        <v>0.22817460317460317</v>
      </c>
      <c r="L43" s="79">
        <v>2679</v>
      </c>
      <c r="M43" s="336">
        <f t="shared" si="12"/>
        <v>0.13988095238095238</v>
      </c>
      <c r="N43" s="79">
        <v>650</v>
      </c>
      <c r="O43" s="336">
        <f t="shared" si="13"/>
        <v>3.3939014202172095E-2</v>
      </c>
      <c r="P43" s="79">
        <v>44</v>
      </c>
      <c r="Q43" s="336">
        <f t="shared" si="14"/>
        <v>2.2974101921470341E-3</v>
      </c>
      <c r="R43" s="1403">
        <v>19152</v>
      </c>
      <c r="S43" s="320"/>
    </row>
    <row r="44" spans="1:19" s="321" customFormat="1" ht="14">
      <c r="A44" s="317">
        <v>2008</v>
      </c>
      <c r="B44" s="75">
        <v>15</v>
      </c>
      <c r="C44" s="333">
        <f t="shared" si="7"/>
        <v>7.70732709896208E-4</v>
      </c>
      <c r="D44" s="75">
        <v>1624</v>
      </c>
      <c r="E44" s="333">
        <f t="shared" si="8"/>
        <v>8.3444661391429448E-2</v>
      </c>
      <c r="F44" s="75">
        <v>4574</v>
      </c>
      <c r="G44" s="333">
        <f t="shared" si="9"/>
        <v>0.2350220943376837</v>
      </c>
      <c r="H44" s="334">
        <v>5278</v>
      </c>
      <c r="I44" s="333">
        <f t="shared" si="10"/>
        <v>0.27119514952214574</v>
      </c>
      <c r="J44" s="334">
        <v>4540</v>
      </c>
      <c r="K44" s="333">
        <f t="shared" si="11"/>
        <v>0.2332751001952523</v>
      </c>
      <c r="L44" s="334">
        <v>2694</v>
      </c>
      <c r="M44" s="333">
        <f t="shared" si="12"/>
        <v>0.13842359469735896</v>
      </c>
      <c r="N44" s="334">
        <v>692</v>
      </c>
      <c r="O44" s="333">
        <f t="shared" si="13"/>
        <v>3.5556469016545064E-2</v>
      </c>
      <c r="P44" s="334">
        <v>38</v>
      </c>
      <c r="Q44" s="333">
        <f t="shared" si="14"/>
        <v>1.9525228650703935E-3</v>
      </c>
      <c r="R44" s="1428">
        <v>19462</v>
      </c>
      <c r="S44" s="320"/>
    </row>
    <row r="45" spans="1:19" s="321" customFormat="1" ht="14">
      <c r="A45" s="322">
        <v>2009</v>
      </c>
      <c r="B45" s="335">
        <v>13</v>
      </c>
      <c r="C45" s="336">
        <f t="shared" si="7"/>
        <v>6.8815838229844899E-4</v>
      </c>
      <c r="D45" s="335">
        <v>1543</v>
      </c>
      <c r="E45" s="336">
        <f t="shared" si="8"/>
        <v>8.1679106452808209E-2</v>
      </c>
      <c r="F45" s="335">
        <v>4382</v>
      </c>
      <c r="G45" s="336">
        <f t="shared" si="9"/>
        <v>0.23196231009475413</v>
      </c>
      <c r="H45" s="79">
        <v>5281</v>
      </c>
      <c r="I45" s="336">
        <f t="shared" si="10"/>
        <v>0.27955110899370073</v>
      </c>
      <c r="J45" s="79">
        <v>4408</v>
      </c>
      <c r="K45" s="336">
        <f t="shared" si="11"/>
        <v>0.233338626859351</v>
      </c>
      <c r="L45" s="79">
        <v>2613</v>
      </c>
      <c r="M45" s="336">
        <f t="shared" si="12"/>
        <v>0.13831983484198826</v>
      </c>
      <c r="N45" s="79">
        <v>613</v>
      </c>
      <c r="O45" s="336">
        <f t="shared" si="13"/>
        <v>3.2449314488380711E-2</v>
      </c>
      <c r="P45" s="79">
        <v>37</v>
      </c>
      <c r="Q45" s="336">
        <f t="shared" si="14"/>
        <v>1.9586046265417396E-3</v>
      </c>
      <c r="R45" s="1403">
        <v>18891</v>
      </c>
      <c r="S45" s="320"/>
    </row>
    <row r="46" spans="1:19" s="321" customFormat="1" ht="14">
      <c r="A46" s="317">
        <v>2010</v>
      </c>
      <c r="B46" s="75">
        <v>10</v>
      </c>
      <c r="C46" s="333">
        <f t="shared" si="7"/>
        <v>5.2776018577158535E-4</v>
      </c>
      <c r="D46" s="75">
        <v>1342</v>
      </c>
      <c r="E46" s="333">
        <f t="shared" si="8"/>
        <v>7.0825416930546753E-2</v>
      </c>
      <c r="F46" s="75">
        <v>4455</v>
      </c>
      <c r="G46" s="333">
        <f t="shared" si="9"/>
        <v>0.23511716276124128</v>
      </c>
      <c r="H46" s="334">
        <v>5297</v>
      </c>
      <c r="I46" s="333">
        <f t="shared" si="10"/>
        <v>0.2795545704032088</v>
      </c>
      <c r="J46" s="334">
        <v>4582</v>
      </c>
      <c r="K46" s="333">
        <f t="shared" si="11"/>
        <v>0.24181971712054043</v>
      </c>
      <c r="L46" s="334">
        <v>2525</v>
      </c>
      <c r="M46" s="333">
        <f t="shared" si="12"/>
        <v>0.1332594469073253</v>
      </c>
      <c r="N46" s="334">
        <v>689</v>
      </c>
      <c r="O46" s="333">
        <f t="shared" si="13"/>
        <v>3.6362676799662236E-2</v>
      </c>
      <c r="P46" s="334">
        <v>41</v>
      </c>
      <c r="Q46" s="333">
        <f t="shared" si="14"/>
        <v>2.1638167616634999E-3</v>
      </c>
      <c r="R46" s="1428">
        <v>18948</v>
      </c>
      <c r="S46" s="320"/>
    </row>
    <row r="47" spans="1:19" s="321" customFormat="1" ht="14">
      <c r="A47" s="322">
        <v>2011</v>
      </c>
      <c r="B47" s="335">
        <v>12</v>
      </c>
      <c r="C47" s="336">
        <f t="shared" si="7"/>
        <v>6.3254440988877762E-4</v>
      </c>
      <c r="D47" s="335">
        <v>1197</v>
      </c>
      <c r="E47" s="336">
        <f t="shared" si="8"/>
        <v>6.3096304886405566E-2</v>
      </c>
      <c r="F47" s="335">
        <v>4473</v>
      </c>
      <c r="G47" s="336">
        <f t="shared" si="9"/>
        <v>0.23578092878604184</v>
      </c>
      <c r="H47" s="79">
        <v>5284</v>
      </c>
      <c r="I47" s="336">
        <f t="shared" si="10"/>
        <v>0.27853038848769174</v>
      </c>
      <c r="J47" s="79">
        <v>4697</v>
      </c>
      <c r="K47" s="336">
        <f t="shared" si="11"/>
        <v>0.24758842443729903</v>
      </c>
      <c r="L47" s="79">
        <v>2559</v>
      </c>
      <c r="M47" s="336">
        <f t="shared" si="12"/>
        <v>0.13489009540878183</v>
      </c>
      <c r="N47" s="79">
        <v>701</v>
      </c>
      <c r="O47" s="336">
        <f t="shared" si="13"/>
        <v>3.6951135944336091E-2</v>
      </c>
      <c r="P47" s="79">
        <v>45</v>
      </c>
      <c r="Q47" s="336">
        <f t="shared" si="14"/>
        <v>2.372041537082916E-3</v>
      </c>
      <c r="R47" s="1403">
        <v>18971</v>
      </c>
      <c r="S47" s="320"/>
    </row>
    <row r="48" spans="1:19" s="321" customFormat="1" ht="14">
      <c r="A48" s="317">
        <v>2012</v>
      </c>
      <c r="B48" s="274" t="s">
        <v>114</v>
      </c>
      <c r="C48" s="333"/>
      <c r="D48" s="75">
        <v>1108</v>
      </c>
      <c r="E48" s="333">
        <f t="shared" si="8"/>
        <v>5.8361864629971033E-2</v>
      </c>
      <c r="F48" s="75">
        <v>4216</v>
      </c>
      <c r="G48" s="333">
        <f t="shared" si="9"/>
        <v>0.22207005530682117</v>
      </c>
      <c r="H48" s="334">
        <v>5266</v>
      </c>
      <c r="I48" s="333">
        <f t="shared" si="10"/>
        <v>0.27737687648143272</v>
      </c>
      <c r="J48" s="334">
        <v>4984</v>
      </c>
      <c r="K48" s="333">
        <f t="shared" si="11"/>
        <v>0.26252304450882274</v>
      </c>
      <c r="L48" s="334">
        <v>2631</v>
      </c>
      <c r="M48" s="333">
        <f t="shared" si="12"/>
        <v>0.13858309191466947</v>
      </c>
      <c r="N48" s="334">
        <v>713</v>
      </c>
      <c r="O48" s="333">
        <f t="shared" si="13"/>
        <v>3.7555965235712405E-2</v>
      </c>
      <c r="P48" s="334">
        <v>52</v>
      </c>
      <c r="Q48" s="333">
        <f t="shared" si="14"/>
        <v>2.7390044772188571E-3</v>
      </c>
      <c r="R48" s="1428">
        <v>18985</v>
      </c>
      <c r="S48" s="320"/>
    </row>
    <row r="49" spans="1:19" s="321" customFormat="1" ht="14">
      <c r="A49" s="322">
        <v>2013</v>
      </c>
      <c r="B49" s="335">
        <v>12</v>
      </c>
      <c r="C49" s="336">
        <f t="shared" si="7"/>
        <v>6.3227778070498969E-4</v>
      </c>
      <c r="D49" s="335">
        <v>975</v>
      </c>
      <c r="E49" s="336">
        <f t="shared" si="8"/>
        <v>5.1372569682280413E-2</v>
      </c>
      <c r="F49" s="335">
        <v>4185</v>
      </c>
      <c r="G49" s="336">
        <f t="shared" si="9"/>
        <v>0.22050687602086516</v>
      </c>
      <c r="H49" s="79">
        <v>5312</v>
      </c>
      <c r="I49" s="336">
        <f t="shared" si="10"/>
        <v>0.27988829759207545</v>
      </c>
      <c r="J49" s="79">
        <v>4910</v>
      </c>
      <c r="K49" s="336">
        <f t="shared" si="11"/>
        <v>0.25870699193845831</v>
      </c>
      <c r="L49" s="79">
        <v>2849</v>
      </c>
      <c r="M49" s="336">
        <f t="shared" si="12"/>
        <v>0.15011328310237632</v>
      </c>
      <c r="N49" s="79">
        <v>686</v>
      </c>
      <c r="O49" s="336">
        <f t="shared" si="13"/>
        <v>3.6145213130301911E-2</v>
      </c>
      <c r="P49" s="79">
        <v>49</v>
      </c>
      <c r="Q49" s="336">
        <f t="shared" si="14"/>
        <v>2.5818009378787078E-3</v>
      </c>
      <c r="R49" s="1403">
        <v>18979</v>
      </c>
      <c r="S49" s="320"/>
    </row>
    <row r="50" spans="1:19" s="321" customFormat="1" ht="14">
      <c r="A50" s="317">
        <v>2014</v>
      </c>
      <c r="B50" s="274" t="s">
        <v>114</v>
      </c>
      <c r="C50" s="333"/>
      <c r="D50" s="75">
        <v>896</v>
      </c>
      <c r="E50" s="333">
        <f t="shared" si="8"/>
        <v>4.8218706274889681E-2</v>
      </c>
      <c r="F50" s="75">
        <v>3876</v>
      </c>
      <c r="G50" s="333">
        <f t="shared" si="9"/>
        <v>0.20858895705521471</v>
      </c>
      <c r="H50" s="338">
        <v>5197</v>
      </c>
      <c r="I50" s="333">
        <f t="shared" si="10"/>
        <v>0.27967925949843936</v>
      </c>
      <c r="J50" s="338">
        <v>5087</v>
      </c>
      <c r="K50" s="333">
        <f t="shared" si="11"/>
        <v>0.27375955225487031</v>
      </c>
      <c r="L50" s="338">
        <v>2716</v>
      </c>
      <c r="M50" s="333">
        <f t="shared" si="12"/>
        <v>0.14616295339575933</v>
      </c>
      <c r="N50" s="338">
        <v>731</v>
      </c>
      <c r="O50" s="333">
        <f t="shared" si="13"/>
        <v>3.9339145409536112E-2</v>
      </c>
      <c r="P50" s="338">
        <v>67</v>
      </c>
      <c r="Q50" s="333">
        <f t="shared" si="14"/>
        <v>3.6056398665375096E-3</v>
      </c>
      <c r="R50" s="1428">
        <v>18582</v>
      </c>
      <c r="S50" s="320"/>
    </row>
    <row r="51" spans="1:19" s="321" customFormat="1" ht="14">
      <c r="A51" s="322">
        <v>2015</v>
      </c>
      <c r="B51" s="275" t="s">
        <v>114</v>
      </c>
      <c r="C51" s="336"/>
      <c r="D51" s="335">
        <v>791</v>
      </c>
      <c r="E51" s="336">
        <f t="shared" si="8"/>
        <v>4.2847083039921997E-2</v>
      </c>
      <c r="F51" s="335">
        <v>3800</v>
      </c>
      <c r="G51" s="336">
        <f t="shared" si="9"/>
        <v>0.20583933698066192</v>
      </c>
      <c r="H51" s="79">
        <v>5096</v>
      </c>
      <c r="I51" s="336">
        <f t="shared" si="10"/>
        <v>0.27604138454038241</v>
      </c>
      <c r="J51" s="79">
        <v>5038</v>
      </c>
      <c r="K51" s="336">
        <f t="shared" si="11"/>
        <v>0.27289962623909864</v>
      </c>
      <c r="L51" s="79">
        <v>2970</v>
      </c>
      <c r="M51" s="336">
        <f t="shared" si="12"/>
        <v>0.16087969232435945</v>
      </c>
      <c r="N51" s="79">
        <v>689</v>
      </c>
      <c r="O51" s="336">
        <f t="shared" si="13"/>
        <v>3.7321921889388439E-2</v>
      </c>
      <c r="P51" s="79">
        <v>61</v>
      </c>
      <c r="Q51" s="336">
        <f t="shared" si="14"/>
        <v>3.3042630410053627E-3</v>
      </c>
      <c r="R51" s="1403">
        <v>18461</v>
      </c>
      <c r="S51" s="320"/>
    </row>
    <row r="52" spans="1:19" s="321" customFormat="1" ht="14">
      <c r="A52" s="317">
        <v>2016</v>
      </c>
      <c r="B52" s="274" t="s">
        <v>114</v>
      </c>
      <c r="C52" s="333"/>
      <c r="D52" s="75">
        <v>729</v>
      </c>
      <c r="E52" s="333">
        <f t="shared" si="8"/>
        <v>4.0349809044113574E-2</v>
      </c>
      <c r="F52" s="75">
        <v>3526</v>
      </c>
      <c r="G52" s="333">
        <f t="shared" si="9"/>
        <v>0.19516245087729009</v>
      </c>
      <c r="H52" s="338">
        <v>5106</v>
      </c>
      <c r="I52" s="333">
        <f t="shared" si="10"/>
        <v>0.28261471190568438</v>
      </c>
      <c r="J52" s="338">
        <v>5042</v>
      </c>
      <c r="K52" s="333">
        <f t="shared" si="11"/>
        <v>0.27907234183871144</v>
      </c>
      <c r="L52" s="338">
        <v>2911</v>
      </c>
      <c r="M52" s="333">
        <f t="shared" si="12"/>
        <v>0.16112248851497205</v>
      </c>
      <c r="N52" s="338">
        <v>690</v>
      </c>
      <c r="O52" s="333">
        <f t="shared" si="13"/>
        <v>3.8191177284551944E-2</v>
      </c>
      <c r="P52" s="338">
        <v>49</v>
      </c>
      <c r="Q52" s="333">
        <f t="shared" si="14"/>
        <v>2.7121270825261525E-3</v>
      </c>
      <c r="R52" s="1428">
        <v>18067</v>
      </c>
      <c r="S52" s="320"/>
    </row>
    <row r="53" spans="1:19" s="321" customFormat="1" ht="14">
      <c r="A53" s="322">
        <v>2017</v>
      </c>
      <c r="B53" s="275" t="s">
        <v>114</v>
      </c>
      <c r="C53" s="336"/>
      <c r="D53" s="335">
        <v>713</v>
      </c>
      <c r="E53" s="336">
        <f t="shared" si="8"/>
        <v>4.0687057749372292E-2</v>
      </c>
      <c r="F53" s="335">
        <v>3410</v>
      </c>
      <c r="G53" s="336">
        <f t="shared" si="9"/>
        <v>0.19459027619265007</v>
      </c>
      <c r="H53" s="340">
        <v>4843</v>
      </c>
      <c r="I53" s="336">
        <f t="shared" si="10"/>
        <v>0.27636384387126228</v>
      </c>
      <c r="J53" s="340">
        <v>4828</v>
      </c>
      <c r="K53" s="336">
        <f t="shared" si="11"/>
        <v>0.27550787491440309</v>
      </c>
      <c r="L53" s="340">
        <v>2926</v>
      </c>
      <c r="M53" s="336">
        <f t="shared" si="12"/>
        <v>0.16697101118466104</v>
      </c>
      <c r="N53" s="340">
        <v>722</v>
      </c>
      <c r="O53" s="336">
        <f t="shared" si="13"/>
        <v>4.1200639123487787E-2</v>
      </c>
      <c r="P53" s="340">
        <v>71</v>
      </c>
      <c r="Q53" s="336">
        <f t="shared" si="14"/>
        <v>4.0515863958000458E-3</v>
      </c>
      <c r="R53" s="1403">
        <v>17524</v>
      </c>
      <c r="S53" s="320"/>
    </row>
    <row r="54" spans="1:19" s="321" customFormat="1" ht="14">
      <c r="A54" s="60">
        <v>2018</v>
      </c>
      <c r="B54" s="274" t="s">
        <v>114</v>
      </c>
      <c r="C54" s="341"/>
      <c r="D54" s="75">
        <v>644</v>
      </c>
      <c r="E54" s="333">
        <f t="shared" si="8"/>
        <v>3.7824503700223187E-2</v>
      </c>
      <c r="F54" s="75">
        <v>3119</v>
      </c>
      <c r="G54" s="333">
        <f t="shared" si="9"/>
        <v>0.18319041465993186</v>
      </c>
      <c r="H54" s="338">
        <v>4712</v>
      </c>
      <c r="I54" s="333">
        <f>H54/R54</f>
        <v>0.27675320098672618</v>
      </c>
      <c r="J54" s="338">
        <v>4733</v>
      </c>
      <c r="K54" s="333">
        <f t="shared" si="11"/>
        <v>0.27798660871608127</v>
      </c>
      <c r="L54" s="338">
        <v>3023</v>
      </c>
      <c r="M54" s="333">
        <f t="shared" si="12"/>
        <v>0.1775519793257371</v>
      </c>
      <c r="N54" s="338">
        <v>722</v>
      </c>
      <c r="O54" s="333">
        <f t="shared" si="13"/>
        <v>4.2405732409256429E-2</v>
      </c>
      <c r="P54" s="338">
        <v>61</v>
      </c>
      <c r="Q54" s="333">
        <f t="shared" si="14"/>
        <v>3.5827557852695876E-3</v>
      </c>
      <c r="R54" s="1428">
        <v>17026</v>
      </c>
      <c r="S54" s="320"/>
    </row>
    <row r="55" spans="1:19" s="321" customFormat="1" ht="14">
      <c r="A55" s="342">
        <v>2019</v>
      </c>
      <c r="B55" s="275" t="s">
        <v>114</v>
      </c>
      <c r="C55" s="343"/>
      <c r="D55" s="335">
        <v>586</v>
      </c>
      <c r="E55" s="336">
        <f t="shared" si="8"/>
        <v>3.4808434808434811E-2</v>
      </c>
      <c r="F55" s="335">
        <v>3071</v>
      </c>
      <c r="G55" s="336">
        <f t="shared" si="9"/>
        <v>0.18241758241758241</v>
      </c>
      <c r="H55" s="350">
        <v>4680</v>
      </c>
      <c r="I55" s="336">
        <f t="shared" ref="I55:I57" si="15">H55/R55</f>
        <v>0.27799227799227799</v>
      </c>
      <c r="J55" s="335">
        <v>4615</v>
      </c>
      <c r="K55" s="336">
        <f t="shared" si="11"/>
        <v>0.27413127413127414</v>
      </c>
      <c r="L55" s="335">
        <v>3062</v>
      </c>
      <c r="M55" s="336">
        <f t="shared" si="12"/>
        <v>0.18188298188298188</v>
      </c>
      <c r="N55" s="335">
        <v>759</v>
      </c>
      <c r="O55" s="336">
        <f t="shared" si="13"/>
        <v>4.5084645084645082E-2</v>
      </c>
      <c r="P55" s="335">
        <v>53</v>
      </c>
      <c r="Q55" s="336">
        <f t="shared" si="14"/>
        <v>3.1482031482031481E-3</v>
      </c>
      <c r="R55" s="1403">
        <v>16835</v>
      </c>
      <c r="S55" s="320"/>
    </row>
    <row r="56" spans="1:19" s="321" customFormat="1" ht="14">
      <c r="A56" s="60">
        <v>2020</v>
      </c>
      <c r="B56" s="274" t="s">
        <v>114</v>
      </c>
      <c r="C56" s="341"/>
      <c r="D56" s="75">
        <v>471</v>
      </c>
      <c r="E56" s="333">
        <f t="shared" si="8"/>
        <v>2.9796925412791803E-2</v>
      </c>
      <c r="F56" s="75">
        <v>2843</v>
      </c>
      <c r="G56" s="333">
        <f t="shared" si="9"/>
        <v>0.17985702536850762</v>
      </c>
      <c r="H56" s="349">
        <v>4329</v>
      </c>
      <c r="I56" s="333">
        <f t="shared" si="15"/>
        <v>0.27386600873030936</v>
      </c>
      <c r="J56" s="75">
        <v>4513</v>
      </c>
      <c r="K56" s="333">
        <f t="shared" si="11"/>
        <v>0.28550642120579489</v>
      </c>
      <c r="L56" s="75">
        <v>2889</v>
      </c>
      <c r="M56" s="333">
        <f t="shared" si="12"/>
        <v>0.182767128487379</v>
      </c>
      <c r="N56" s="75">
        <v>712</v>
      </c>
      <c r="O56" s="333">
        <f t="shared" si="13"/>
        <v>4.5043335231226674E-2</v>
      </c>
      <c r="P56" s="75">
        <v>39</v>
      </c>
      <c r="Q56" s="333">
        <f t="shared" si="14"/>
        <v>2.4672613399126971E-3</v>
      </c>
      <c r="R56" s="1428">
        <v>15807</v>
      </c>
      <c r="S56" s="320"/>
    </row>
    <row r="57" spans="1:19" s="321" customFormat="1" ht="14">
      <c r="A57" s="1691">
        <v>2021</v>
      </c>
      <c r="B57" s="1692" t="s">
        <v>114</v>
      </c>
      <c r="C57" s="1693"/>
      <c r="D57" s="1694">
        <v>462</v>
      </c>
      <c r="E57" s="336">
        <f t="shared" si="8"/>
        <v>2.9545309202532455E-2</v>
      </c>
      <c r="F57" s="1695">
        <v>2583</v>
      </c>
      <c r="G57" s="336">
        <f t="shared" si="9"/>
        <v>0.16518513781415872</v>
      </c>
      <c r="H57" s="494">
        <v>4052</v>
      </c>
      <c r="I57" s="336">
        <f t="shared" si="15"/>
        <v>0.25912898893649677</v>
      </c>
      <c r="J57" s="1695">
        <v>4745</v>
      </c>
      <c r="K57" s="336">
        <f t="shared" si="11"/>
        <v>0.30344695274029543</v>
      </c>
      <c r="L57" s="1695">
        <v>2997</v>
      </c>
      <c r="M57" s="336">
        <f t="shared" si="12"/>
        <v>0.19166080450214235</v>
      </c>
      <c r="N57" s="494">
        <v>743</v>
      </c>
      <c r="O57" s="336">
        <f t="shared" si="13"/>
        <v>4.7515508089787044E-2</v>
      </c>
      <c r="P57" s="1695">
        <v>48</v>
      </c>
      <c r="Q57" s="336">
        <f t="shared" si="14"/>
        <v>3.0696425145488263E-3</v>
      </c>
      <c r="R57" s="1430">
        <v>15637</v>
      </c>
      <c r="S57" s="320"/>
    </row>
    <row r="58" spans="1:19" s="270" customFormat="1">
      <c r="A58" s="2498" t="s">
        <v>164</v>
      </c>
      <c r="B58" s="2498"/>
      <c r="C58" s="2498"/>
      <c r="D58" s="2498"/>
      <c r="E58" s="2498"/>
      <c r="F58" s="2498"/>
      <c r="G58" s="2498"/>
      <c r="H58" s="2498"/>
      <c r="I58" s="2498"/>
      <c r="J58" s="2498"/>
      <c r="K58" s="2498"/>
      <c r="L58" s="2498"/>
      <c r="M58" s="2498"/>
      <c r="N58" s="2498"/>
      <c r="O58" s="2498"/>
      <c r="P58" s="2498"/>
      <c r="Q58" s="2498"/>
      <c r="R58" s="2498"/>
    </row>
    <row r="59" spans="1:19" s="270" customFormat="1">
      <c r="A59" s="62"/>
    </row>
    <row r="60" spans="1:19" s="270" customFormat="1">
      <c r="A60" s="2464" t="s">
        <v>165</v>
      </c>
      <c r="B60" s="2464"/>
      <c r="C60" s="2464"/>
      <c r="D60" s="2464"/>
      <c r="E60" s="2464"/>
      <c r="F60" s="2464"/>
      <c r="G60" s="2464"/>
      <c r="H60" s="2464"/>
      <c r="I60" s="2464"/>
      <c r="J60" s="2464"/>
      <c r="K60" s="2464"/>
      <c r="L60" s="2464"/>
      <c r="M60" s="2464"/>
      <c r="N60" s="2464"/>
      <c r="O60" s="2464"/>
      <c r="P60" s="2464"/>
      <c r="Q60" s="2464"/>
      <c r="R60" s="2464"/>
    </row>
  </sheetData>
  <mergeCells count="27">
    <mergeCell ref="A28:R28"/>
    <mergeCell ref="A30:R30"/>
    <mergeCell ref="P34:Q34"/>
    <mergeCell ref="R34:R35"/>
    <mergeCell ref="A1:R1"/>
    <mergeCell ref="A3:A5"/>
    <mergeCell ref="B3:R3"/>
    <mergeCell ref="B4:C4"/>
    <mergeCell ref="D4:E4"/>
    <mergeCell ref="F4:G4"/>
    <mergeCell ref="H4:I4"/>
    <mergeCell ref="J4:K4"/>
    <mergeCell ref="L4:M4"/>
    <mergeCell ref="N4:O4"/>
    <mergeCell ref="P4:Q4"/>
    <mergeCell ref="R4:R5"/>
    <mergeCell ref="A60:R60"/>
    <mergeCell ref="A58:R58"/>
    <mergeCell ref="A33:A35"/>
    <mergeCell ref="B33:R33"/>
    <mergeCell ref="B34:C34"/>
    <mergeCell ref="D34:E34"/>
    <mergeCell ref="F34:G34"/>
    <mergeCell ref="H34:I34"/>
    <mergeCell ref="J34:K34"/>
    <mergeCell ref="L34:M34"/>
    <mergeCell ref="N34:O3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CD0D-0B18-4707-AE0C-247BE16AD450}">
  <dimension ref="A1:R32"/>
  <sheetViews>
    <sheetView workbookViewId="0">
      <selection sqref="A1:Q1"/>
    </sheetView>
  </sheetViews>
  <sheetFormatPr defaultColWidth="9.75" defaultRowHeight="14"/>
  <cols>
    <col min="1" max="1" width="11.08203125" style="63" customWidth="1"/>
    <col min="2" max="10" width="10.08203125" style="45" customWidth="1"/>
    <col min="11" max="11" width="10.08203125" style="54" customWidth="1"/>
    <col min="12" max="15" width="10.08203125" style="45" customWidth="1"/>
    <col min="16" max="16384" width="9.75" style="45"/>
  </cols>
  <sheetData>
    <row r="1" spans="1:18" ht="25" customHeight="1">
      <c r="A1" s="2453" t="s">
        <v>1552</v>
      </c>
      <c r="B1" s="2453"/>
      <c r="C1" s="2453"/>
      <c r="D1" s="2453"/>
      <c r="E1" s="2453"/>
      <c r="F1" s="2453"/>
      <c r="G1" s="2453"/>
      <c r="H1" s="2453"/>
      <c r="I1" s="2453"/>
      <c r="J1" s="2453"/>
      <c r="K1" s="2453"/>
      <c r="L1" s="2453"/>
      <c r="M1" s="2453"/>
      <c r="N1" s="2453"/>
      <c r="O1" s="2453"/>
      <c r="P1" s="2453"/>
      <c r="Q1" s="2453"/>
    </row>
    <row r="2" spans="1:18" ht="14.5" thickBot="1"/>
    <row r="3" spans="1:18" ht="21" thickTop="1" thickBot="1">
      <c r="A3" s="2766" t="s">
        <v>952</v>
      </c>
      <c r="B3" s="2824"/>
      <c r="C3" s="2824"/>
      <c r="D3" s="2824"/>
      <c r="E3" s="2824"/>
      <c r="F3" s="2824"/>
      <c r="G3" s="2824"/>
      <c r="H3" s="2824"/>
      <c r="I3" s="2824"/>
      <c r="J3" s="2824"/>
      <c r="K3" s="2824"/>
      <c r="L3" s="2824"/>
      <c r="M3" s="2824"/>
      <c r="N3" s="2824"/>
      <c r="O3" s="2824"/>
      <c r="P3" s="2824"/>
      <c r="Q3" s="2825"/>
      <c r="R3" s="40"/>
    </row>
    <row r="4" spans="1:18" ht="14.5" thickTop="1"/>
    <row r="5" spans="1:18" ht="17.5">
      <c r="A5" s="2811" t="s">
        <v>338</v>
      </c>
      <c r="B5" s="2465" t="s">
        <v>953</v>
      </c>
      <c r="C5" s="2466"/>
      <c r="D5" s="2466"/>
      <c r="E5" s="2466"/>
      <c r="F5" s="2466"/>
      <c r="G5" s="2466"/>
      <c r="H5" s="2466"/>
      <c r="I5" s="2466"/>
      <c r="J5" s="2466"/>
      <c r="K5" s="2466"/>
      <c r="L5" s="2466"/>
      <c r="M5" s="2466"/>
      <c r="N5" s="2466"/>
      <c r="O5" s="2814"/>
      <c r="P5" s="2562" t="s">
        <v>115</v>
      </c>
      <c r="Q5" s="2815"/>
      <c r="R5" s="29"/>
    </row>
    <row r="6" spans="1:18" ht="17.5">
      <c r="A6" s="2812"/>
      <c r="B6" s="2817" t="s">
        <v>940</v>
      </c>
      <c r="C6" s="2818"/>
      <c r="D6" s="2819" t="s">
        <v>468</v>
      </c>
      <c r="E6" s="2818"/>
      <c r="F6" s="2819" t="s">
        <v>469</v>
      </c>
      <c r="G6" s="2818"/>
      <c r="H6" s="2819" t="s">
        <v>470</v>
      </c>
      <c r="I6" s="2818"/>
      <c r="J6" s="2819" t="s">
        <v>471</v>
      </c>
      <c r="K6" s="2818"/>
      <c r="L6" s="2819" t="s">
        <v>472</v>
      </c>
      <c r="M6" s="2818"/>
      <c r="N6" s="2696" t="s">
        <v>941</v>
      </c>
      <c r="O6" s="2820"/>
      <c r="P6" s="2631"/>
      <c r="Q6" s="2816"/>
      <c r="R6" s="29"/>
    </row>
    <row r="7" spans="1:18" ht="17.5">
      <c r="A7" s="2813"/>
      <c r="B7" s="1193" t="s">
        <v>112</v>
      </c>
      <c r="C7" s="1194" t="s">
        <v>86</v>
      </c>
      <c r="D7" s="1195" t="s">
        <v>112</v>
      </c>
      <c r="E7" s="1196" t="s">
        <v>86</v>
      </c>
      <c r="F7" s="1195" t="s">
        <v>112</v>
      </c>
      <c r="G7" s="1196" t="s">
        <v>86</v>
      </c>
      <c r="H7" s="1195" t="s">
        <v>112</v>
      </c>
      <c r="I7" s="1196" t="s">
        <v>86</v>
      </c>
      <c r="J7" s="1197" t="s">
        <v>112</v>
      </c>
      <c r="K7" s="1194" t="s">
        <v>86</v>
      </c>
      <c r="L7" s="1197" t="s">
        <v>112</v>
      </c>
      <c r="M7" s="1196" t="s">
        <v>86</v>
      </c>
      <c r="N7" s="1195" t="s">
        <v>112</v>
      </c>
      <c r="O7" s="1196" t="s">
        <v>86</v>
      </c>
      <c r="P7" s="1195" t="s">
        <v>112</v>
      </c>
      <c r="Q7" s="1186" t="s">
        <v>86</v>
      </c>
      <c r="R7" s="29"/>
    </row>
    <row r="8" spans="1:18" s="321" customFormat="1">
      <c r="A8" s="396">
        <v>2011</v>
      </c>
      <c r="B8" s="1211" t="s">
        <v>114</v>
      </c>
      <c r="C8" s="1212" t="s">
        <v>114</v>
      </c>
      <c r="D8" s="620">
        <v>5400</v>
      </c>
      <c r="E8" s="1199">
        <v>0.124</v>
      </c>
      <c r="F8" s="620">
        <v>9700</v>
      </c>
      <c r="G8" s="1199">
        <v>0.31</v>
      </c>
      <c r="H8" s="620">
        <v>8800</v>
      </c>
      <c r="I8" s="1199">
        <v>0.41199999999999998</v>
      </c>
      <c r="J8" s="620">
        <v>11000</v>
      </c>
      <c r="K8" s="1199">
        <v>0.55500000000000005</v>
      </c>
      <c r="L8" s="620">
        <v>8600</v>
      </c>
      <c r="M8" s="1199">
        <v>0.64400000000000002</v>
      </c>
      <c r="N8" s="620">
        <v>4800</v>
      </c>
      <c r="O8" s="1199">
        <v>0.63900000000000001</v>
      </c>
      <c r="P8" s="1206">
        <v>48700</v>
      </c>
      <c r="Q8" s="1207">
        <v>0.28899999999999998</v>
      </c>
      <c r="R8" s="320"/>
    </row>
    <row r="9" spans="1:18" s="321" customFormat="1">
      <c r="A9" s="734">
        <v>2013</v>
      </c>
      <c r="B9" s="1213" t="s">
        <v>114</v>
      </c>
      <c r="C9" s="1214" t="s">
        <v>114</v>
      </c>
      <c r="D9" s="623">
        <v>6400</v>
      </c>
      <c r="E9" s="1202">
        <v>0.125</v>
      </c>
      <c r="F9" s="623">
        <v>7000</v>
      </c>
      <c r="G9" s="1202">
        <v>0.219</v>
      </c>
      <c r="H9" s="623">
        <v>12900</v>
      </c>
      <c r="I9" s="1202">
        <v>0.46899999999999997</v>
      </c>
      <c r="J9" s="623">
        <v>12200</v>
      </c>
      <c r="K9" s="1202">
        <v>0.52800000000000002</v>
      </c>
      <c r="L9" s="623">
        <v>9800</v>
      </c>
      <c r="M9" s="1202">
        <v>0.68</v>
      </c>
      <c r="N9" s="623">
        <v>5000</v>
      </c>
      <c r="O9" s="1202">
        <v>0.77400000000000002</v>
      </c>
      <c r="P9" s="1209">
        <v>55500</v>
      </c>
      <c r="Q9" s="1210">
        <v>0.28499999999999998</v>
      </c>
      <c r="R9" s="320"/>
    </row>
    <row r="10" spans="1:18" s="321" customFormat="1">
      <c r="A10" s="396">
        <v>2015</v>
      </c>
      <c r="B10" s="1211" t="s">
        <v>114</v>
      </c>
      <c r="C10" s="1212" t="s">
        <v>114</v>
      </c>
      <c r="D10" s="620">
        <v>10800</v>
      </c>
      <c r="E10" s="1199">
        <v>0.21099999999999999</v>
      </c>
      <c r="F10" s="620">
        <v>10400</v>
      </c>
      <c r="G10" s="1199">
        <v>0.27100000000000002</v>
      </c>
      <c r="H10" s="620">
        <v>11800</v>
      </c>
      <c r="I10" s="1199">
        <v>0.40899999999999997</v>
      </c>
      <c r="J10" s="620">
        <v>13300</v>
      </c>
      <c r="K10" s="1199">
        <v>0.59399999999999997</v>
      </c>
      <c r="L10" s="620">
        <v>9100</v>
      </c>
      <c r="M10" s="1199">
        <v>0.55200000000000005</v>
      </c>
      <c r="N10" s="620">
        <v>8400</v>
      </c>
      <c r="O10" s="1199">
        <v>0.75700000000000001</v>
      </c>
      <c r="P10" s="1206">
        <v>67000</v>
      </c>
      <c r="Q10" s="1207">
        <v>0.31900000000000001</v>
      </c>
      <c r="R10" s="320"/>
    </row>
    <row r="11" spans="1:18" s="321" customFormat="1">
      <c r="A11" s="734">
        <v>2017</v>
      </c>
      <c r="B11" s="1213" t="s">
        <v>114</v>
      </c>
      <c r="C11" s="1214" t="s">
        <v>114</v>
      </c>
      <c r="D11" s="623">
        <v>7800</v>
      </c>
      <c r="E11" s="1202">
        <v>0.157</v>
      </c>
      <c r="F11" s="623">
        <v>9900</v>
      </c>
      <c r="G11" s="1202">
        <v>0.27400000000000002</v>
      </c>
      <c r="H11" s="623">
        <v>8300</v>
      </c>
      <c r="I11" s="1202">
        <v>0.32300000000000001</v>
      </c>
      <c r="J11" s="623">
        <v>15900</v>
      </c>
      <c r="K11" s="1202">
        <v>0.59099999999999997</v>
      </c>
      <c r="L11" s="623">
        <v>9600</v>
      </c>
      <c r="M11" s="1202">
        <v>0.53600000000000003</v>
      </c>
      <c r="N11" s="623">
        <v>6400</v>
      </c>
      <c r="O11" s="1202">
        <v>0.68100000000000005</v>
      </c>
      <c r="P11" s="1209">
        <v>61100</v>
      </c>
      <c r="Q11" s="1210">
        <v>0.30299999999999999</v>
      </c>
      <c r="R11" s="320"/>
    </row>
    <row r="12" spans="1:18" s="321" customFormat="1">
      <c r="A12" s="396">
        <v>2018</v>
      </c>
      <c r="B12" s="1211" t="s">
        <v>114</v>
      </c>
      <c r="C12" s="1212" t="s">
        <v>114</v>
      </c>
      <c r="D12" s="620">
        <v>6800</v>
      </c>
      <c r="E12" s="1199">
        <v>0.20899999999999999</v>
      </c>
      <c r="F12" s="620">
        <v>6500</v>
      </c>
      <c r="G12" s="1199">
        <v>0.19700000000000001</v>
      </c>
      <c r="H12" s="620">
        <v>10200</v>
      </c>
      <c r="I12" s="1199">
        <v>0.41</v>
      </c>
      <c r="J12" s="620">
        <v>12200</v>
      </c>
      <c r="K12" s="1199">
        <v>0.53900000000000003</v>
      </c>
      <c r="L12" s="620">
        <v>9100</v>
      </c>
      <c r="M12" s="1199">
        <v>0.61299999999999999</v>
      </c>
      <c r="N12" s="620">
        <v>5300</v>
      </c>
      <c r="O12" s="1199">
        <v>0.495</v>
      </c>
      <c r="P12" s="1206">
        <v>54200</v>
      </c>
      <c r="Q12" s="1207">
        <v>0.32400000000000001</v>
      </c>
      <c r="R12" s="320"/>
    </row>
    <row r="13" spans="1:18" s="321" customFormat="1">
      <c r="A13" s="322">
        <v>2019</v>
      </c>
      <c r="B13" s="1213" t="s">
        <v>114</v>
      </c>
      <c r="C13" s="1214" t="s">
        <v>114</v>
      </c>
      <c r="D13" s="623">
        <v>7100</v>
      </c>
      <c r="E13" s="1202">
        <v>0.16500000000000001</v>
      </c>
      <c r="F13" s="623">
        <v>9500</v>
      </c>
      <c r="G13" s="1202">
        <v>0.28599999999999998</v>
      </c>
      <c r="H13" s="623">
        <v>13100</v>
      </c>
      <c r="I13" s="1202">
        <v>0.42699999999999999</v>
      </c>
      <c r="J13" s="623">
        <v>14200</v>
      </c>
      <c r="K13" s="1202">
        <v>0.56699999999999995</v>
      </c>
      <c r="L13" s="623">
        <v>12300</v>
      </c>
      <c r="M13" s="1202">
        <v>0.65500000000000003</v>
      </c>
      <c r="N13" s="623">
        <v>6400</v>
      </c>
      <c r="O13" s="1202">
        <v>0.6</v>
      </c>
      <c r="P13" s="1209">
        <v>63900</v>
      </c>
      <c r="Q13" s="1210">
        <v>0.34100000000000003</v>
      </c>
      <c r="R13" s="320"/>
    </row>
    <row r="14" spans="1:18" s="321" customFormat="1">
      <c r="A14" s="1532">
        <v>2021</v>
      </c>
      <c r="B14" s="1857" t="s">
        <v>114</v>
      </c>
      <c r="C14" s="1212" t="s">
        <v>114</v>
      </c>
      <c r="D14" s="51">
        <v>5300</v>
      </c>
      <c r="E14" s="1853">
        <v>0.108</v>
      </c>
      <c r="F14" s="1533">
        <v>7700</v>
      </c>
      <c r="G14" s="1853">
        <v>0.17599999999999999</v>
      </c>
      <c r="H14" s="1533">
        <v>11500</v>
      </c>
      <c r="I14" s="1516">
        <v>0.34399999999999997</v>
      </c>
      <c r="J14" s="458">
        <v>12600</v>
      </c>
      <c r="K14" s="1516">
        <v>0.47499999999999998</v>
      </c>
      <c r="L14" s="458">
        <v>11300</v>
      </c>
      <c r="M14" s="1853">
        <v>0.61299999999999999</v>
      </c>
      <c r="N14" s="1533">
        <v>10500</v>
      </c>
      <c r="O14" s="1853">
        <v>0.54</v>
      </c>
      <c r="P14" s="1533">
        <v>61700</v>
      </c>
      <c r="Q14" s="1515">
        <v>0.27600000000000002</v>
      </c>
      <c r="R14" s="320"/>
    </row>
    <row r="15" spans="1:18" ht="13">
      <c r="A15" s="2808" t="s">
        <v>942</v>
      </c>
      <c r="B15" s="2809"/>
      <c r="C15" s="2809"/>
      <c r="D15" s="2809"/>
      <c r="E15" s="2809"/>
      <c r="F15" s="2809"/>
      <c r="G15" s="2809"/>
      <c r="H15" s="2809"/>
      <c r="I15" s="2809"/>
      <c r="J15" s="2809"/>
      <c r="K15" s="2809"/>
      <c r="L15" s="2809"/>
      <c r="M15" s="2809"/>
      <c r="N15" s="2809"/>
      <c r="O15" s="2809"/>
      <c r="P15" s="2809"/>
      <c r="Q15" s="2810"/>
    </row>
    <row r="16" spans="1:18">
      <c r="B16" s="63"/>
      <c r="K16" s="45"/>
      <c r="Q16" s="54"/>
    </row>
    <row r="17" spans="1:18">
      <c r="B17" s="63"/>
      <c r="K17" s="45"/>
      <c r="Q17" s="54"/>
    </row>
    <row r="18" spans="1:18" ht="17.5">
      <c r="A18" s="2811" t="s">
        <v>338</v>
      </c>
      <c r="B18" s="2465" t="s">
        <v>954</v>
      </c>
      <c r="C18" s="2466"/>
      <c r="D18" s="2466"/>
      <c r="E18" s="2466"/>
      <c r="F18" s="2466"/>
      <c r="G18" s="2466"/>
      <c r="H18" s="2466"/>
      <c r="I18" s="2466"/>
      <c r="J18" s="2466"/>
      <c r="K18" s="2466"/>
      <c r="L18" s="2466"/>
      <c r="M18" s="2466"/>
      <c r="N18" s="2466"/>
      <c r="O18" s="2814"/>
      <c r="P18" s="2562" t="s">
        <v>115</v>
      </c>
      <c r="Q18" s="2815"/>
      <c r="R18" s="29"/>
    </row>
    <row r="19" spans="1:18" ht="17.5">
      <c r="A19" s="2812"/>
      <c r="B19" s="2831" t="s">
        <v>940</v>
      </c>
      <c r="C19" s="2832"/>
      <c r="D19" s="2833" t="s">
        <v>468</v>
      </c>
      <c r="E19" s="2832"/>
      <c r="F19" s="2833" t="s">
        <v>469</v>
      </c>
      <c r="G19" s="2832"/>
      <c r="H19" s="2833" t="s">
        <v>470</v>
      </c>
      <c r="I19" s="2832"/>
      <c r="J19" s="2833" t="s">
        <v>471</v>
      </c>
      <c r="K19" s="2832"/>
      <c r="L19" s="2833" t="s">
        <v>472</v>
      </c>
      <c r="M19" s="2832"/>
      <c r="N19" s="2834" t="s">
        <v>941</v>
      </c>
      <c r="O19" s="2835"/>
      <c r="P19" s="2631"/>
      <c r="Q19" s="2816"/>
      <c r="R19" s="29"/>
    </row>
    <row r="20" spans="1:18" ht="17.5">
      <c r="A20" s="2813"/>
      <c r="B20" s="1193" t="s">
        <v>112</v>
      </c>
      <c r="C20" s="1194" t="s">
        <v>86</v>
      </c>
      <c r="D20" s="1195" t="s">
        <v>112</v>
      </c>
      <c r="E20" s="1196" t="s">
        <v>86</v>
      </c>
      <c r="F20" s="1195" t="s">
        <v>112</v>
      </c>
      <c r="G20" s="1196" t="s">
        <v>86</v>
      </c>
      <c r="H20" s="1195" t="s">
        <v>112</v>
      </c>
      <c r="I20" s="1196" t="s">
        <v>86</v>
      </c>
      <c r="J20" s="1197" t="s">
        <v>112</v>
      </c>
      <c r="K20" s="1194" t="s">
        <v>86</v>
      </c>
      <c r="L20" s="1197" t="s">
        <v>112</v>
      </c>
      <c r="M20" s="1196" t="s">
        <v>86</v>
      </c>
      <c r="N20" s="1195" t="s">
        <v>112</v>
      </c>
      <c r="O20" s="1196" t="s">
        <v>86</v>
      </c>
      <c r="P20" s="1195" t="s">
        <v>112</v>
      </c>
      <c r="Q20" s="1186" t="s">
        <v>86</v>
      </c>
      <c r="R20" s="29"/>
    </row>
    <row r="21" spans="1:18" s="321" customFormat="1">
      <c r="A21" s="396">
        <v>2011</v>
      </c>
      <c r="B21" s="1211" t="s">
        <v>114</v>
      </c>
      <c r="C21" s="1201" t="s">
        <v>114</v>
      </c>
      <c r="D21" s="620">
        <v>20800</v>
      </c>
      <c r="E21" s="1199">
        <v>0.106</v>
      </c>
      <c r="F21" s="620">
        <v>32500</v>
      </c>
      <c r="G21" s="1199">
        <v>0.185</v>
      </c>
      <c r="H21" s="620">
        <v>53300</v>
      </c>
      <c r="I21" s="1199">
        <v>0.29499999999999998</v>
      </c>
      <c r="J21" s="620">
        <v>71500</v>
      </c>
      <c r="K21" s="1199">
        <v>0.441</v>
      </c>
      <c r="L21" s="620">
        <v>57500</v>
      </c>
      <c r="M21" s="1199">
        <v>0.57299999999999995</v>
      </c>
      <c r="N21" s="620">
        <v>58400</v>
      </c>
      <c r="O21" s="1199">
        <v>0.57399999999999995</v>
      </c>
      <c r="P21" s="1206">
        <v>301300</v>
      </c>
      <c r="Q21" s="1207">
        <v>0.28699999999999998</v>
      </c>
      <c r="R21" s="320"/>
    </row>
    <row r="22" spans="1:18" s="321" customFormat="1">
      <c r="A22" s="734">
        <v>2013</v>
      </c>
      <c r="B22" s="438">
        <v>7200</v>
      </c>
      <c r="C22" s="1202">
        <v>5.5E-2</v>
      </c>
      <c r="D22" s="623">
        <v>16600</v>
      </c>
      <c r="E22" s="1202">
        <v>8.5999999999999993E-2</v>
      </c>
      <c r="F22" s="623">
        <v>32300</v>
      </c>
      <c r="G22" s="1202">
        <v>0.185</v>
      </c>
      <c r="H22" s="623">
        <v>55800</v>
      </c>
      <c r="I22" s="1202">
        <v>0.29899999999999999</v>
      </c>
      <c r="J22" s="623">
        <v>70500</v>
      </c>
      <c r="K22" s="1202">
        <v>0.39</v>
      </c>
      <c r="L22" s="623">
        <v>65500</v>
      </c>
      <c r="M22" s="1202">
        <v>0.54</v>
      </c>
      <c r="N22" s="623">
        <v>62100</v>
      </c>
      <c r="O22" s="1202">
        <v>0.624</v>
      </c>
      <c r="P22" s="1209">
        <v>312400</v>
      </c>
      <c r="Q22" s="1210">
        <v>0.28499999999999998</v>
      </c>
      <c r="R22" s="320"/>
    </row>
    <row r="23" spans="1:18" s="321" customFormat="1">
      <c r="A23" s="396">
        <v>2015</v>
      </c>
      <c r="B23" s="434">
        <v>10300</v>
      </c>
      <c r="C23" s="1199">
        <v>7.8E-2</v>
      </c>
      <c r="D23" s="620">
        <v>33300</v>
      </c>
      <c r="E23" s="1199">
        <v>0.16200000000000001</v>
      </c>
      <c r="F23" s="620">
        <v>37700</v>
      </c>
      <c r="G23" s="1199">
        <v>0.21199999999999999</v>
      </c>
      <c r="H23" s="620">
        <v>60900</v>
      </c>
      <c r="I23" s="1199">
        <v>0.34899999999999998</v>
      </c>
      <c r="J23" s="620">
        <v>82600</v>
      </c>
      <c r="K23" s="1199">
        <v>0.45</v>
      </c>
      <c r="L23" s="620">
        <v>70200</v>
      </c>
      <c r="M23" s="1199">
        <v>0.53</v>
      </c>
      <c r="N23" s="620">
        <v>59800</v>
      </c>
      <c r="O23" s="1199">
        <v>0.57999999999999996</v>
      </c>
      <c r="P23" s="1206">
        <v>358300</v>
      </c>
      <c r="Q23" s="1207">
        <v>0.32</v>
      </c>
      <c r="R23" s="320"/>
    </row>
    <row r="24" spans="1:18" s="321" customFormat="1">
      <c r="A24" s="734">
        <v>2017</v>
      </c>
      <c r="B24" s="438">
        <v>5900</v>
      </c>
      <c r="C24" s="1202">
        <v>4.5999999999999999E-2</v>
      </c>
      <c r="D24" s="623">
        <v>28800</v>
      </c>
      <c r="E24" s="1202">
        <v>0.13700000000000001</v>
      </c>
      <c r="F24" s="623">
        <v>37400</v>
      </c>
      <c r="G24" s="1202">
        <v>0.21</v>
      </c>
      <c r="H24" s="623">
        <v>47400</v>
      </c>
      <c r="I24" s="1202">
        <v>0.29499999999999998</v>
      </c>
      <c r="J24" s="623">
        <v>81500</v>
      </c>
      <c r="K24" s="1202">
        <v>0.45700000000000002</v>
      </c>
      <c r="L24" s="623">
        <v>72200</v>
      </c>
      <c r="M24" s="1202">
        <v>0.51100000000000001</v>
      </c>
      <c r="N24" s="623">
        <v>64800</v>
      </c>
      <c r="O24" s="1202">
        <v>0.60799999999999998</v>
      </c>
      <c r="P24" s="1209">
        <v>343300</v>
      </c>
      <c r="Q24" s="1210">
        <v>0.30599999999999999</v>
      </c>
      <c r="R24" s="320"/>
    </row>
    <row r="25" spans="1:18" s="321" customFormat="1">
      <c r="A25" s="396">
        <v>2018</v>
      </c>
      <c r="B25" s="434">
        <v>9800</v>
      </c>
      <c r="C25" s="1199">
        <v>0.10199999999999999</v>
      </c>
      <c r="D25" s="620">
        <v>25700</v>
      </c>
      <c r="E25" s="1199">
        <v>0.16600000000000001</v>
      </c>
      <c r="F25" s="620">
        <v>27800</v>
      </c>
      <c r="G25" s="1199">
        <v>0.187</v>
      </c>
      <c r="H25" s="620">
        <v>46300</v>
      </c>
      <c r="I25" s="1199">
        <v>0.34</v>
      </c>
      <c r="J25" s="620">
        <v>71400</v>
      </c>
      <c r="K25" s="1199">
        <v>0.44700000000000001</v>
      </c>
      <c r="L25" s="620">
        <v>70300</v>
      </c>
      <c r="M25" s="1199">
        <v>0.53600000000000003</v>
      </c>
      <c r="N25" s="620">
        <v>55200</v>
      </c>
      <c r="O25" s="1199">
        <v>0.59399999999999997</v>
      </c>
      <c r="P25" s="1206">
        <v>312300</v>
      </c>
      <c r="Q25" s="1207">
        <v>0.33500000000000002</v>
      </c>
      <c r="R25" s="320"/>
    </row>
    <row r="26" spans="1:18" s="321" customFormat="1">
      <c r="A26" s="322">
        <v>2019</v>
      </c>
      <c r="B26" s="438">
        <v>8600</v>
      </c>
      <c r="C26" s="1202">
        <v>7.0999999999999994E-2</v>
      </c>
      <c r="D26" s="623">
        <v>26100</v>
      </c>
      <c r="E26" s="1202">
        <v>0.13400000000000001</v>
      </c>
      <c r="F26" s="623">
        <v>32500</v>
      </c>
      <c r="G26" s="1202">
        <v>0.17599999999999999</v>
      </c>
      <c r="H26" s="623">
        <v>51100</v>
      </c>
      <c r="I26" s="1202">
        <v>0.318</v>
      </c>
      <c r="J26" s="623">
        <v>74900</v>
      </c>
      <c r="K26" s="1202">
        <v>0.42299999999999999</v>
      </c>
      <c r="L26" s="623">
        <v>81600</v>
      </c>
      <c r="M26" s="1202">
        <v>0.53</v>
      </c>
      <c r="N26" s="623">
        <v>63700</v>
      </c>
      <c r="O26" s="1202">
        <v>0.57899999999999996</v>
      </c>
      <c r="P26" s="1209">
        <v>342100</v>
      </c>
      <c r="Q26" s="1210">
        <v>0.307</v>
      </c>
      <c r="R26" s="320"/>
    </row>
    <row r="27" spans="1:18" s="321" customFormat="1">
      <c r="A27" s="1532">
        <v>2021</v>
      </c>
      <c r="B27" s="1533">
        <v>6600</v>
      </c>
      <c r="C27" s="1853">
        <v>5.3999999999999999E-2</v>
      </c>
      <c r="D27" s="1533">
        <v>22200</v>
      </c>
      <c r="E27" s="1853">
        <v>0.114</v>
      </c>
      <c r="F27" s="1533">
        <v>30500</v>
      </c>
      <c r="G27" s="1853">
        <v>0.16200000000000001</v>
      </c>
      <c r="H27" s="1533">
        <v>48800</v>
      </c>
      <c r="I27" s="1516">
        <v>0.30599999999999999</v>
      </c>
      <c r="J27" s="458">
        <v>77000</v>
      </c>
      <c r="K27" s="1853">
        <v>0.433</v>
      </c>
      <c r="L27" s="1533">
        <v>82700</v>
      </c>
      <c r="M27" s="1853">
        <v>0.497</v>
      </c>
      <c r="N27" s="1533">
        <v>66300</v>
      </c>
      <c r="O27" s="1853">
        <v>0.54500000000000004</v>
      </c>
      <c r="P27" s="1533">
        <v>340800</v>
      </c>
      <c r="Q27" s="1515">
        <v>0.29799999999999999</v>
      </c>
      <c r="R27" s="320"/>
    </row>
    <row r="28" spans="1:18" ht="13">
      <c r="A28" s="2808" t="s">
        <v>942</v>
      </c>
      <c r="B28" s="2809"/>
      <c r="C28" s="2809"/>
      <c r="D28" s="2809"/>
      <c r="E28" s="2809"/>
      <c r="F28" s="2809"/>
      <c r="G28" s="2809"/>
      <c r="H28" s="2809"/>
      <c r="I28" s="2809"/>
      <c r="J28" s="2809"/>
      <c r="K28" s="2809"/>
      <c r="L28" s="2809"/>
      <c r="M28" s="2809"/>
      <c r="N28" s="2809"/>
      <c r="O28" s="2809"/>
      <c r="P28" s="2809"/>
      <c r="Q28" s="2810"/>
    </row>
    <row r="30" spans="1:18" ht="14.15" customHeight="1">
      <c r="A30" s="2778" t="s">
        <v>664</v>
      </c>
      <c r="B30" s="2515"/>
      <c r="C30" s="2515"/>
      <c r="D30" s="2515"/>
      <c r="E30" s="2515"/>
      <c r="F30" s="2515"/>
      <c r="G30" s="2515"/>
      <c r="H30" s="2515"/>
      <c r="I30" s="2515"/>
      <c r="J30" s="2515"/>
      <c r="K30" s="2515"/>
      <c r="L30" s="2515"/>
      <c r="M30" s="2515"/>
      <c r="N30" s="2515"/>
      <c r="O30" s="2515"/>
      <c r="P30" s="2515"/>
      <c r="Q30" s="2515"/>
    </row>
    <row r="31" spans="1:18">
      <c r="B31" s="63"/>
      <c r="K31" s="45"/>
      <c r="Q31" s="54"/>
    </row>
    <row r="32" spans="1:18" ht="57" customHeight="1">
      <c r="A32" s="2805" t="s">
        <v>665</v>
      </c>
      <c r="B32" s="2806"/>
      <c r="C32" s="2806"/>
      <c r="D32" s="2806"/>
      <c r="E32" s="2806"/>
      <c r="F32" s="2806"/>
      <c r="G32" s="2806"/>
      <c r="H32" s="2806"/>
      <c r="I32" s="2806"/>
      <c r="J32" s="2806"/>
      <c r="K32" s="2806"/>
      <c r="L32" s="2806"/>
      <c r="M32" s="2806"/>
      <c r="N32" s="2806"/>
      <c r="O32" s="2806"/>
      <c r="P32" s="2806"/>
      <c r="Q32" s="2807"/>
    </row>
  </sheetData>
  <mergeCells count="26">
    <mergeCell ref="A1:Q1"/>
    <mergeCell ref="A3:Q3"/>
    <mergeCell ref="A5:A7"/>
    <mergeCell ref="B5:O5"/>
    <mergeCell ref="P5:Q6"/>
    <mergeCell ref="B6:C6"/>
    <mergeCell ref="D6:E6"/>
    <mergeCell ref="F6:G6"/>
    <mergeCell ref="H6:I6"/>
    <mergeCell ref="J6:K6"/>
    <mergeCell ref="L6:M6"/>
    <mergeCell ref="N6:O6"/>
    <mergeCell ref="A32:Q32"/>
    <mergeCell ref="A15:Q15"/>
    <mergeCell ref="A18:A20"/>
    <mergeCell ref="B18:O18"/>
    <mergeCell ref="P18:Q19"/>
    <mergeCell ref="B19:C19"/>
    <mergeCell ref="D19:E19"/>
    <mergeCell ref="F19:G19"/>
    <mergeCell ref="H19:I19"/>
    <mergeCell ref="J19:K19"/>
    <mergeCell ref="L19:M19"/>
    <mergeCell ref="N19:O19"/>
    <mergeCell ref="A30:Q30"/>
    <mergeCell ref="A28:Q28"/>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5217F-9756-4498-B1E8-A681EA6C30D9}">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3" width="8.58203125" style="7"/>
    <col min="14" max="14" width="9" style="7" customWidth="1"/>
    <col min="15" max="16384" width="8.58203125" style="7"/>
  </cols>
  <sheetData>
    <row r="1" spans="1:11" ht="25">
      <c r="A1" s="2453" t="s">
        <v>1553</v>
      </c>
      <c r="B1" s="2453"/>
      <c r="C1" s="2453"/>
      <c r="D1" s="2453"/>
      <c r="E1" s="2453"/>
      <c r="F1" s="2453"/>
      <c r="G1" s="2453"/>
      <c r="H1" s="2453"/>
      <c r="I1" s="2453"/>
      <c r="J1" s="44"/>
    </row>
    <row r="2" spans="1:11" ht="14.5" thickBot="1">
      <c r="A2" s="1052"/>
      <c r="B2" s="321"/>
      <c r="C2" s="321"/>
      <c r="D2" s="321"/>
      <c r="E2" s="321"/>
      <c r="F2" s="321"/>
      <c r="G2" s="321"/>
      <c r="H2" s="45"/>
      <c r="I2" s="45"/>
    </row>
    <row r="3" spans="1:11" ht="38.15" customHeight="1" thickTop="1" thickBot="1">
      <c r="A3" s="2821" t="s">
        <v>695</v>
      </c>
      <c r="B3" s="2822"/>
      <c r="C3" s="2822"/>
      <c r="D3" s="2822"/>
      <c r="E3" s="2822"/>
      <c r="F3" s="2822"/>
      <c r="G3" s="2822"/>
      <c r="H3" s="2822"/>
      <c r="I3" s="2823"/>
    </row>
    <row r="4" spans="1:11" ht="14.5" thickTop="1"/>
    <row r="5" spans="1:11" ht="17.5">
      <c r="A5" s="2638" t="s">
        <v>338</v>
      </c>
      <c r="B5" s="2630" t="s">
        <v>696</v>
      </c>
      <c r="C5" s="2631"/>
      <c r="D5" s="2631"/>
      <c r="E5" s="2631"/>
      <c r="F5" s="2631"/>
      <c r="G5" s="2631"/>
      <c r="H5" s="2631"/>
      <c r="I5" s="2631"/>
      <c r="J5" s="29"/>
      <c r="K5" s="29"/>
    </row>
    <row r="6" spans="1:11" ht="17.5">
      <c r="A6" s="2638"/>
      <c r="B6" s="2747" t="s">
        <v>659</v>
      </c>
      <c r="C6" s="2748"/>
      <c r="D6" s="2748"/>
      <c r="E6" s="2748"/>
      <c r="F6" s="2640" t="s">
        <v>660</v>
      </c>
      <c r="G6" s="2641"/>
      <c r="H6" s="2641"/>
      <c r="I6" s="2643"/>
      <c r="J6" s="29"/>
      <c r="K6" s="29"/>
    </row>
    <row r="7" spans="1:11" s="6" customFormat="1" ht="27.5">
      <c r="A7" s="2639"/>
      <c r="B7" s="1031" t="s">
        <v>112</v>
      </c>
      <c r="C7" s="1032" t="s">
        <v>86</v>
      </c>
      <c r="D7" s="1032" t="s">
        <v>662</v>
      </c>
      <c r="E7" s="1033" t="s">
        <v>663</v>
      </c>
      <c r="F7" s="1031" t="s">
        <v>112</v>
      </c>
      <c r="G7" s="1032" t="s">
        <v>86</v>
      </c>
      <c r="H7" s="1032" t="s">
        <v>662</v>
      </c>
      <c r="I7" s="1034" t="s">
        <v>663</v>
      </c>
      <c r="J7" s="49"/>
      <c r="K7" s="49"/>
    </row>
    <row r="8" spans="1:11">
      <c r="A8" s="738">
        <v>2011</v>
      </c>
      <c r="B8" s="1043">
        <v>30900</v>
      </c>
      <c r="C8" s="1035">
        <v>0.03</v>
      </c>
      <c r="D8" s="1035">
        <v>2.5000000000000001E-2</v>
      </c>
      <c r="E8" s="341">
        <v>3.5000000000000003E-2</v>
      </c>
      <c r="F8" s="366">
        <v>4000</v>
      </c>
      <c r="G8" s="1035">
        <v>2.4E-2</v>
      </c>
      <c r="H8" s="1035">
        <v>1.6E-2</v>
      </c>
      <c r="I8" s="1035">
        <v>3.4000000000000002E-2</v>
      </c>
      <c r="J8" s="8"/>
    </row>
    <row r="9" spans="1:11">
      <c r="A9" s="1036">
        <v>2012</v>
      </c>
      <c r="B9" s="1045">
        <v>30000</v>
      </c>
      <c r="C9" s="1037">
        <v>2.8000000000000001E-2</v>
      </c>
      <c r="D9" s="1037">
        <v>2.3E-2</v>
      </c>
      <c r="E9" s="343">
        <v>3.4000000000000002E-2</v>
      </c>
      <c r="F9" s="374">
        <v>7500</v>
      </c>
      <c r="G9" s="1037">
        <v>3.7999999999999999E-2</v>
      </c>
      <c r="H9" s="1037">
        <v>2.5000000000000001E-2</v>
      </c>
      <c r="I9" s="1037">
        <v>5.7000000000000002E-2</v>
      </c>
      <c r="J9" s="8"/>
    </row>
    <row r="10" spans="1:11">
      <c r="A10" s="738">
        <v>2013</v>
      </c>
      <c r="B10" s="1043">
        <v>29100</v>
      </c>
      <c r="C10" s="1035">
        <v>2.7E-2</v>
      </c>
      <c r="D10" s="1035">
        <v>2.1999999999999999E-2</v>
      </c>
      <c r="E10" s="341">
        <v>3.2000000000000001E-2</v>
      </c>
      <c r="F10" s="366">
        <v>6000</v>
      </c>
      <c r="G10" s="1035">
        <v>3.1E-2</v>
      </c>
      <c r="H10" s="1035">
        <v>2.1999999999999999E-2</v>
      </c>
      <c r="I10" s="1035">
        <v>4.2000000000000003E-2</v>
      </c>
      <c r="J10" s="8"/>
    </row>
    <row r="11" spans="1:11">
      <c r="A11" s="1036">
        <v>2014</v>
      </c>
      <c r="B11" s="1045">
        <v>37800</v>
      </c>
      <c r="C11" s="1037">
        <v>3.4000000000000002E-2</v>
      </c>
      <c r="D11" s="1037">
        <v>2.9000000000000001E-2</v>
      </c>
      <c r="E11" s="343">
        <v>4.1000000000000002E-2</v>
      </c>
      <c r="F11" s="374">
        <v>7100</v>
      </c>
      <c r="G11" s="1037">
        <v>3.5999999999999997E-2</v>
      </c>
      <c r="H11" s="1037">
        <v>2.5999999999999999E-2</v>
      </c>
      <c r="I11" s="1037">
        <v>0.05</v>
      </c>
      <c r="J11" s="8"/>
    </row>
    <row r="12" spans="1:11">
      <c r="A12" s="738">
        <v>2015</v>
      </c>
      <c r="B12" s="1043">
        <v>31000</v>
      </c>
      <c r="C12" s="1035">
        <v>2.8000000000000001E-2</v>
      </c>
      <c r="D12" s="1035">
        <v>2.3E-2</v>
      </c>
      <c r="E12" s="341">
        <v>3.3000000000000002E-2</v>
      </c>
      <c r="F12" s="366">
        <v>7100</v>
      </c>
      <c r="G12" s="1035">
        <v>3.4000000000000002E-2</v>
      </c>
      <c r="H12" s="1035">
        <v>2.4E-2</v>
      </c>
      <c r="I12" s="1035">
        <v>4.5999999999999999E-2</v>
      </c>
      <c r="J12" s="8"/>
    </row>
    <row r="13" spans="1:11">
      <c r="A13" s="1036">
        <v>2016</v>
      </c>
      <c r="B13" s="1045">
        <v>40300</v>
      </c>
      <c r="C13" s="1037">
        <v>3.5999999999999997E-2</v>
      </c>
      <c r="D13" s="1037">
        <v>3.1E-2</v>
      </c>
      <c r="E13" s="343">
        <v>4.1000000000000002E-2</v>
      </c>
      <c r="F13" s="374">
        <v>7300</v>
      </c>
      <c r="G13" s="1037">
        <v>3.5999999999999997E-2</v>
      </c>
      <c r="H13" s="1037">
        <v>2.7E-2</v>
      </c>
      <c r="I13" s="1037">
        <v>4.8000000000000001E-2</v>
      </c>
      <c r="J13" s="8"/>
    </row>
    <row r="14" spans="1:11">
      <c r="A14" s="738">
        <v>2017</v>
      </c>
      <c r="B14" s="1043">
        <v>28100</v>
      </c>
      <c r="C14" s="1035">
        <v>2.5000000000000001E-2</v>
      </c>
      <c r="D14" s="1035">
        <v>2.1000000000000001E-2</v>
      </c>
      <c r="E14" s="341">
        <v>0.03</v>
      </c>
      <c r="F14" s="366">
        <v>4300</v>
      </c>
      <c r="G14" s="1035">
        <v>2.1999999999999999E-2</v>
      </c>
      <c r="H14" s="1035">
        <v>1.6E-2</v>
      </c>
      <c r="I14" s="1035">
        <v>0.03</v>
      </c>
      <c r="J14" s="8"/>
    </row>
    <row r="15" spans="1:11">
      <c r="A15" s="1036">
        <v>2018</v>
      </c>
      <c r="B15" s="1045">
        <v>34300</v>
      </c>
      <c r="C15" s="1037">
        <v>3.1E-2</v>
      </c>
      <c r="D15" s="1037">
        <v>2.5999999999999999E-2</v>
      </c>
      <c r="E15" s="343">
        <v>3.5999999999999997E-2</v>
      </c>
      <c r="F15" s="374">
        <v>6100</v>
      </c>
      <c r="G15" s="1037">
        <v>3.1E-2</v>
      </c>
      <c r="H15" s="1037">
        <v>2.1999999999999999E-2</v>
      </c>
      <c r="I15" s="1037">
        <v>4.2999999999999997E-2</v>
      </c>
      <c r="J15" s="8"/>
    </row>
    <row r="16" spans="1:11">
      <c r="A16" s="92">
        <v>2019</v>
      </c>
      <c r="B16" s="1043">
        <v>30100</v>
      </c>
      <c r="C16" s="1035">
        <v>2.7E-2</v>
      </c>
      <c r="D16" s="1035">
        <v>2.3E-2</v>
      </c>
      <c r="E16" s="341">
        <v>3.2000000000000001E-2</v>
      </c>
      <c r="F16" s="366">
        <v>4500</v>
      </c>
      <c r="G16" s="1035">
        <v>2.4E-2</v>
      </c>
      <c r="H16" s="1035">
        <v>1.7999999999999999E-2</v>
      </c>
      <c r="I16" s="1035">
        <v>3.3000000000000002E-2</v>
      </c>
      <c r="J16" s="8"/>
    </row>
    <row r="17" spans="1:11">
      <c r="A17" s="1038">
        <v>2020</v>
      </c>
      <c r="B17" s="1045">
        <v>31900</v>
      </c>
      <c r="C17" s="1037">
        <v>2.9000000000000001E-2</v>
      </c>
      <c r="D17" s="1037">
        <v>2.4E-2</v>
      </c>
      <c r="E17" s="343">
        <v>3.5000000000000003E-2</v>
      </c>
      <c r="F17" s="374">
        <v>5500</v>
      </c>
      <c r="G17" s="1037">
        <v>2.7E-2</v>
      </c>
      <c r="H17" s="1037">
        <v>1.9E-2</v>
      </c>
      <c r="I17" s="1037">
        <v>3.7999999999999999E-2</v>
      </c>
      <c r="J17" s="8"/>
    </row>
    <row r="18" spans="1:11">
      <c r="A18" s="92">
        <v>2021</v>
      </c>
      <c r="B18" s="51">
        <v>29600</v>
      </c>
      <c r="C18" s="1515">
        <v>2.5999999999999999E-2</v>
      </c>
      <c r="D18" s="1515">
        <v>2.1999999999999999E-2</v>
      </c>
      <c r="E18" s="1853">
        <v>3.1E-2</v>
      </c>
      <c r="F18" s="1533">
        <v>5000</v>
      </c>
      <c r="G18" s="1515">
        <v>2.1999999999999999E-2</v>
      </c>
      <c r="H18" s="1515">
        <v>1.4999999999999999E-2</v>
      </c>
      <c r="I18" s="1515">
        <v>3.2000000000000001E-2</v>
      </c>
    </row>
    <row r="20" spans="1:11">
      <c r="A20" s="2778" t="s">
        <v>664</v>
      </c>
      <c r="B20" s="2515"/>
      <c r="C20" s="2515"/>
      <c r="D20" s="2515"/>
      <c r="E20" s="2515"/>
      <c r="F20" s="2515"/>
      <c r="G20" s="2515"/>
      <c r="H20" s="2515"/>
      <c r="I20" s="2515"/>
    </row>
    <row r="23" spans="1:11" ht="45" customHeight="1">
      <c r="A23" s="2804" t="s">
        <v>672</v>
      </c>
      <c r="B23" s="2804"/>
      <c r="C23" s="2804"/>
      <c r="D23" s="2804"/>
      <c r="E23" s="2804"/>
      <c r="F23" s="2804"/>
      <c r="G23" s="2804"/>
      <c r="H23" s="2804"/>
      <c r="I23" s="2804"/>
    </row>
    <row r="25" spans="1:11" ht="17.5">
      <c r="A25" s="2638" t="s">
        <v>338</v>
      </c>
      <c r="B25" s="2630" t="s">
        <v>696</v>
      </c>
      <c r="C25" s="2631"/>
      <c r="D25" s="2631"/>
      <c r="E25" s="2631"/>
      <c r="F25" s="2631"/>
      <c r="G25" s="2631"/>
      <c r="H25" s="2631"/>
      <c r="I25" s="2631"/>
      <c r="J25" s="29"/>
      <c r="K25" s="29"/>
    </row>
    <row r="26" spans="1:11" ht="17.5">
      <c r="A26" s="2638"/>
      <c r="B26" s="2747" t="s">
        <v>673</v>
      </c>
      <c r="C26" s="2748"/>
      <c r="D26" s="2748"/>
      <c r="E26" s="2748"/>
      <c r="F26" s="2640" t="s">
        <v>674</v>
      </c>
      <c r="G26" s="2641"/>
      <c r="H26" s="2641"/>
      <c r="I26" s="2643"/>
      <c r="J26" s="29"/>
      <c r="K26" s="29"/>
    </row>
    <row r="27" spans="1:11" s="6" customFormat="1" ht="27.5">
      <c r="A27" s="2639"/>
      <c r="B27" s="1031" t="s">
        <v>112</v>
      </c>
      <c r="C27" s="1032" t="s">
        <v>86</v>
      </c>
      <c r="D27" s="1032" t="s">
        <v>662</v>
      </c>
      <c r="E27" s="1033" t="s">
        <v>663</v>
      </c>
      <c r="F27" s="1031" t="s">
        <v>112</v>
      </c>
      <c r="G27" s="1032" t="s">
        <v>86</v>
      </c>
      <c r="H27" s="1032" t="s">
        <v>662</v>
      </c>
      <c r="I27" s="1034" t="s">
        <v>663</v>
      </c>
      <c r="J27" s="49"/>
      <c r="K27" s="49"/>
    </row>
    <row r="28" spans="1:11">
      <c r="A28" s="738">
        <v>2011</v>
      </c>
      <c r="B28" s="1043">
        <v>30900</v>
      </c>
      <c r="C28" s="1035">
        <v>2.5999999999999999E-2</v>
      </c>
      <c r="D28" s="1035">
        <v>2.1999999999999999E-2</v>
      </c>
      <c r="E28" s="341">
        <v>3.1E-2</v>
      </c>
      <c r="F28" s="366">
        <v>3900</v>
      </c>
      <c r="G28" s="1035">
        <v>2.7E-2</v>
      </c>
      <c r="H28" s="1035">
        <v>1.9E-2</v>
      </c>
      <c r="I28" s="1035">
        <v>3.7999999999999999E-2</v>
      </c>
      <c r="J28" s="8"/>
    </row>
    <row r="29" spans="1:11">
      <c r="A29" s="1036">
        <v>2012</v>
      </c>
      <c r="B29" s="1045">
        <v>29500</v>
      </c>
      <c r="C29" s="1037">
        <v>2.5000000000000001E-2</v>
      </c>
      <c r="D29" s="1037">
        <v>0.02</v>
      </c>
      <c r="E29" s="343">
        <v>3.1E-2</v>
      </c>
      <c r="F29" s="374">
        <v>7300</v>
      </c>
      <c r="G29" s="1037">
        <v>4.3999999999999997E-2</v>
      </c>
      <c r="H29" s="1037">
        <v>0.03</v>
      </c>
      <c r="I29" s="1037">
        <v>6.5000000000000002E-2</v>
      </c>
      <c r="J29" s="8"/>
    </row>
    <row r="30" spans="1:11">
      <c r="A30" s="738">
        <v>2013</v>
      </c>
      <c r="B30" s="1043">
        <v>29000</v>
      </c>
      <c r="C30" s="1035">
        <v>2.3E-2</v>
      </c>
      <c r="D30" s="1035">
        <v>1.9E-2</v>
      </c>
      <c r="E30" s="341">
        <v>2.8000000000000001E-2</v>
      </c>
      <c r="F30" s="366">
        <v>6000</v>
      </c>
      <c r="G30" s="1035">
        <v>4.1000000000000002E-2</v>
      </c>
      <c r="H30" s="1035">
        <v>0.03</v>
      </c>
      <c r="I30" s="1035">
        <v>5.5E-2</v>
      </c>
      <c r="J30" s="8"/>
    </row>
    <row r="31" spans="1:11">
      <c r="A31" s="1036">
        <v>2014</v>
      </c>
      <c r="B31" s="1045">
        <v>37300</v>
      </c>
      <c r="C31" s="1037">
        <v>0.03</v>
      </c>
      <c r="D31" s="1037">
        <v>2.4E-2</v>
      </c>
      <c r="E31" s="343">
        <v>3.5999999999999997E-2</v>
      </c>
      <c r="F31" s="374">
        <v>7000</v>
      </c>
      <c r="G31" s="1037">
        <v>4.1000000000000002E-2</v>
      </c>
      <c r="H31" s="1037">
        <v>0.03</v>
      </c>
      <c r="I31" s="1037">
        <v>5.6000000000000001E-2</v>
      </c>
      <c r="J31" s="8"/>
    </row>
    <row r="32" spans="1:11">
      <c r="A32" s="738">
        <v>2015</v>
      </c>
      <c r="B32" s="1043">
        <v>31000</v>
      </c>
      <c r="C32" s="1035">
        <v>2.5000000000000001E-2</v>
      </c>
      <c r="D32" s="1035">
        <v>2.1000000000000001E-2</v>
      </c>
      <c r="E32" s="341">
        <v>0.03</v>
      </c>
      <c r="F32" s="366">
        <v>7100</v>
      </c>
      <c r="G32" s="1035">
        <v>4.2000000000000003E-2</v>
      </c>
      <c r="H32" s="1035">
        <v>0.03</v>
      </c>
      <c r="I32" s="1035">
        <v>5.8000000000000003E-2</v>
      </c>
      <c r="J32" s="8"/>
    </row>
    <row r="33" spans="1:10">
      <c r="A33" s="1036">
        <v>2016</v>
      </c>
      <c r="B33" s="1045">
        <v>39800</v>
      </c>
      <c r="C33" s="1037">
        <v>3.1E-2</v>
      </c>
      <c r="D33" s="1037">
        <v>2.5999999999999999E-2</v>
      </c>
      <c r="E33" s="343">
        <v>3.6999999999999998E-2</v>
      </c>
      <c r="F33" s="374">
        <v>7300</v>
      </c>
      <c r="G33" s="1037">
        <v>4.1000000000000002E-2</v>
      </c>
      <c r="H33" s="1037">
        <v>3.1E-2</v>
      </c>
      <c r="I33" s="1037">
        <v>5.3999999999999999E-2</v>
      </c>
      <c r="J33" s="8"/>
    </row>
    <row r="34" spans="1:10">
      <c r="A34" s="738">
        <v>2017</v>
      </c>
      <c r="B34" s="1043">
        <v>28100</v>
      </c>
      <c r="C34" s="1035">
        <v>2.1999999999999999E-2</v>
      </c>
      <c r="D34" s="1035">
        <v>1.7999999999999999E-2</v>
      </c>
      <c r="E34" s="341">
        <v>2.5999999999999999E-2</v>
      </c>
      <c r="F34" s="366">
        <v>4300</v>
      </c>
      <c r="G34" s="1035">
        <v>2.4E-2</v>
      </c>
      <c r="H34" s="1035">
        <v>1.7000000000000001E-2</v>
      </c>
      <c r="I34" s="1035">
        <v>3.3000000000000002E-2</v>
      </c>
      <c r="J34" s="8"/>
    </row>
    <row r="35" spans="1:10">
      <c r="A35" s="1036">
        <v>2018</v>
      </c>
      <c r="B35" s="1045">
        <v>33900</v>
      </c>
      <c r="C35" s="1037">
        <v>2.5000000000000001E-2</v>
      </c>
      <c r="D35" s="1037">
        <v>2.1999999999999999E-2</v>
      </c>
      <c r="E35" s="343">
        <v>2.9000000000000001E-2</v>
      </c>
      <c r="F35" s="374">
        <v>6100</v>
      </c>
      <c r="G35" s="1037">
        <v>3.5000000000000003E-2</v>
      </c>
      <c r="H35" s="1037">
        <v>2.5000000000000001E-2</v>
      </c>
      <c r="I35" s="1037">
        <v>4.9000000000000002E-2</v>
      </c>
      <c r="J35" s="8"/>
    </row>
    <row r="36" spans="1:10">
      <c r="A36" s="92">
        <v>2019</v>
      </c>
      <c r="B36" s="1043">
        <v>30000</v>
      </c>
      <c r="C36" s="1035">
        <v>2.1999999999999999E-2</v>
      </c>
      <c r="D36" s="1035">
        <v>1.9E-2</v>
      </c>
      <c r="E36" s="341">
        <v>2.5999999999999999E-2</v>
      </c>
      <c r="F36" s="366">
        <v>4500</v>
      </c>
      <c r="G36" s="1035">
        <v>2.5000000000000001E-2</v>
      </c>
      <c r="H36" s="1035">
        <v>1.7999999999999999E-2</v>
      </c>
      <c r="I36" s="1035">
        <v>3.5000000000000003E-2</v>
      </c>
      <c r="J36" s="8"/>
    </row>
    <row r="37" spans="1:10">
      <c r="A37" s="1038">
        <v>2020</v>
      </c>
      <c r="B37" s="1045">
        <v>31700</v>
      </c>
      <c r="C37" s="1037">
        <v>2.4E-2</v>
      </c>
      <c r="D37" s="1037">
        <v>1.9E-2</v>
      </c>
      <c r="E37" s="343">
        <v>2.9000000000000001E-2</v>
      </c>
      <c r="F37" s="374">
        <v>5500</v>
      </c>
      <c r="G37" s="1037">
        <v>0.03</v>
      </c>
      <c r="H37" s="1037">
        <v>2.1000000000000001E-2</v>
      </c>
      <c r="I37" s="1037">
        <v>4.3999999999999997E-2</v>
      </c>
      <c r="J37" s="8"/>
    </row>
    <row r="38" spans="1:10">
      <c r="A38" s="92">
        <v>2021</v>
      </c>
      <c r="B38" s="51">
        <v>29300</v>
      </c>
      <c r="C38" s="1515">
        <v>0.02</v>
      </c>
      <c r="D38" s="1515">
        <v>1.7000000000000001E-2</v>
      </c>
      <c r="E38" s="1853">
        <v>2.4E-2</v>
      </c>
      <c r="F38" s="1533">
        <v>5000</v>
      </c>
      <c r="G38" s="1515">
        <v>2.4E-2</v>
      </c>
      <c r="H38" s="1515">
        <v>1.6E-2</v>
      </c>
      <c r="I38" s="1515">
        <v>3.4000000000000002E-2</v>
      </c>
    </row>
    <row r="40" spans="1:10">
      <c r="A40" s="2778" t="s">
        <v>664</v>
      </c>
      <c r="B40" s="2515"/>
      <c r="C40" s="2515"/>
      <c r="D40" s="2515"/>
      <c r="E40" s="2515"/>
      <c r="F40" s="2515"/>
      <c r="G40" s="2515"/>
      <c r="H40" s="2515"/>
      <c r="I40" s="2515"/>
    </row>
    <row r="41" spans="1:10">
      <c r="A41" s="63"/>
      <c r="B41" s="45"/>
      <c r="C41" s="45"/>
      <c r="D41" s="45"/>
      <c r="E41" s="45"/>
      <c r="F41" s="45"/>
      <c r="G41" s="45"/>
      <c r="H41" s="45"/>
      <c r="I41" s="45"/>
    </row>
    <row r="42" spans="1:10" ht="62.5" customHeight="1">
      <c r="A42" s="2801" t="s">
        <v>665</v>
      </c>
      <c r="B42" s="2802"/>
      <c r="C42" s="2802"/>
      <c r="D42" s="2802"/>
      <c r="E42" s="2802"/>
      <c r="F42" s="2802"/>
      <c r="G42" s="2802"/>
      <c r="H42" s="2802"/>
      <c r="I42" s="2803"/>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C933A-DDFE-4C4F-8068-82B5E0BCEF16}">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6384" width="8.58203125" style="7"/>
  </cols>
  <sheetData>
    <row r="1" spans="1:11" ht="25">
      <c r="A1" s="2453" t="s">
        <v>1554</v>
      </c>
      <c r="B1" s="2453"/>
      <c r="C1" s="2453"/>
      <c r="D1" s="2453"/>
      <c r="E1" s="2453"/>
      <c r="F1" s="2453"/>
      <c r="G1" s="2453"/>
      <c r="H1" s="2453"/>
      <c r="I1" s="2453"/>
      <c r="J1" s="35"/>
    </row>
    <row r="2" spans="1:11" ht="14.5" thickBot="1">
      <c r="A2" s="1052"/>
      <c r="B2" s="321"/>
      <c r="C2" s="321"/>
      <c r="D2" s="321"/>
      <c r="E2" s="321"/>
      <c r="F2" s="321"/>
      <c r="G2" s="321"/>
      <c r="H2" s="45"/>
      <c r="I2" s="45"/>
    </row>
    <row r="3" spans="1:11" ht="36.65" customHeight="1" thickTop="1" thickBot="1">
      <c r="A3" s="2821" t="s">
        <v>697</v>
      </c>
      <c r="B3" s="2822"/>
      <c r="C3" s="2822"/>
      <c r="D3" s="2822"/>
      <c r="E3" s="2822"/>
      <c r="F3" s="2822"/>
      <c r="G3" s="2822"/>
      <c r="H3" s="2822"/>
      <c r="I3" s="2823"/>
    </row>
    <row r="4" spans="1:11" ht="14.5" thickTop="1"/>
    <row r="5" spans="1:11" ht="18" customHeight="1">
      <c r="A5" s="2638" t="s">
        <v>338</v>
      </c>
      <c r="B5" s="2695" t="s">
        <v>698</v>
      </c>
      <c r="C5" s="2696"/>
      <c r="D5" s="2696"/>
      <c r="E5" s="2696"/>
      <c r="F5" s="2696"/>
      <c r="G5" s="2696"/>
      <c r="H5" s="2696"/>
      <c r="I5" s="2696"/>
      <c r="K5" s="29"/>
    </row>
    <row r="6" spans="1:11" ht="18" customHeight="1">
      <c r="A6" s="2638"/>
      <c r="B6" s="2640" t="s">
        <v>659</v>
      </c>
      <c r="C6" s="2641"/>
      <c r="D6" s="2641"/>
      <c r="E6" s="2642"/>
      <c r="F6" s="2748" t="s">
        <v>660</v>
      </c>
      <c r="G6" s="2748"/>
      <c r="H6" s="2748"/>
      <c r="I6" s="2749"/>
      <c r="K6" s="29"/>
    </row>
    <row r="7" spans="1:11" s="6" customFormat="1" ht="27.5">
      <c r="A7" s="2639"/>
      <c r="B7" s="1031" t="s">
        <v>112</v>
      </c>
      <c r="C7" s="1032" t="s">
        <v>86</v>
      </c>
      <c r="D7" s="1032" t="s">
        <v>662</v>
      </c>
      <c r="E7" s="1033" t="s">
        <v>663</v>
      </c>
      <c r="F7" s="1031" t="s">
        <v>112</v>
      </c>
      <c r="G7" s="1032" t="s">
        <v>86</v>
      </c>
      <c r="H7" s="1032" t="s">
        <v>662</v>
      </c>
      <c r="I7" s="1034" t="s">
        <v>663</v>
      </c>
      <c r="K7" s="49"/>
    </row>
    <row r="8" spans="1:11">
      <c r="A8" s="738">
        <v>2011</v>
      </c>
      <c r="B8" s="1043">
        <v>33400</v>
      </c>
      <c r="C8" s="1035">
        <v>3.2000000000000001E-2</v>
      </c>
      <c r="D8" s="1035">
        <v>2.7E-2</v>
      </c>
      <c r="E8" s="341">
        <v>3.7999999999999999E-2</v>
      </c>
      <c r="F8" s="366">
        <v>3100</v>
      </c>
      <c r="G8" s="1035">
        <v>1.9E-2</v>
      </c>
      <c r="H8" s="1035">
        <v>1.2999999999999999E-2</v>
      </c>
      <c r="I8" s="1035">
        <v>2.5999999999999999E-2</v>
      </c>
    </row>
    <row r="9" spans="1:11">
      <c r="A9" s="1036">
        <v>2012</v>
      </c>
      <c r="B9" s="1045">
        <v>35400</v>
      </c>
      <c r="C9" s="1037">
        <v>3.3000000000000002E-2</v>
      </c>
      <c r="D9" s="1037">
        <v>2.8000000000000001E-2</v>
      </c>
      <c r="E9" s="343">
        <v>3.9E-2</v>
      </c>
      <c r="F9" s="374">
        <v>8600</v>
      </c>
      <c r="G9" s="1037">
        <v>4.3999999999999997E-2</v>
      </c>
      <c r="H9" s="1037">
        <v>3.1E-2</v>
      </c>
      <c r="I9" s="1037">
        <v>6.0999999999999999E-2</v>
      </c>
    </row>
    <row r="10" spans="1:11">
      <c r="A10" s="738">
        <v>2013</v>
      </c>
      <c r="B10" s="1043">
        <v>35400</v>
      </c>
      <c r="C10" s="1035">
        <v>3.2000000000000001E-2</v>
      </c>
      <c r="D10" s="1035">
        <v>2.7E-2</v>
      </c>
      <c r="E10" s="341">
        <v>3.9E-2</v>
      </c>
      <c r="F10" s="366">
        <v>6300</v>
      </c>
      <c r="G10" s="1035">
        <v>3.2000000000000001E-2</v>
      </c>
      <c r="H10" s="1035">
        <v>2.3E-2</v>
      </c>
      <c r="I10" s="1035">
        <v>4.4999999999999998E-2</v>
      </c>
    </row>
    <row r="11" spans="1:11">
      <c r="A11" s="1036">
        <v>2014</v>
      </c>
      <c r="B11" s="1045">
        <v>34600</v>
      </c>
      <c r="C11" s="1037">
        <v>3.1E-2</v>
      </c>
      <c r="D11" s="1037">
        <v>2.7E-2</v>
      </c>
      <c r="E11" s="343">
        <v>3.6999999999999998E-2</v>
      </c>
      <c r="F11" s="374">
        <v>8200</v>
      </c>
      <c r="G11" s="1037">
        <v>4.2000000000000003E-2</v>
      </c>
      <c r="H11" s="1037">
        <v>3.1E-2</v>
      </c>
      <c r="I11" s="1037">
        <v>5.6000000000000001E-2</v>
      </c>
    </row>
    <row r="12" spans="1:11">
      <c r="A12" s="738">
        <v>2015</v>
      </c>
      <c r="B12" s="1043">
        <v>32100</v>
      </c>
      <c r="C12" s="1035">
        <v>2.9000000000000001E-2</v>
      </c>
      <c r="D12" s="1035">
        <v>2.4E-2</v>
      </c>
      <c r="E12" s="341">
        <v>3.4000000000000002E-2</v>
      </c>
      <c r="F12" s="366">
        <v>8600</v>
      </c>
      <c r="G12" s="1035">
        <v>4.1000000000000002E-2</v>
      </c>
      <c r="H12" s="1035">
        <v>3.1E-2</v>
      </c>
      <c r="I12" s="1035">
        <v>5.5E-2</v>
      </c>
    </row>
    <row r="13" spans="1:11">
      <c r="A13" s="1036">
        <v>2016</v>
      </c>
      <c r="B13" s="1045">
        <v>39900</v>
      </c>
      <c r="C13" s="1037">
        <v>3.5000000000000003E-2</v>
      </c>
      <c r="D13" s="1037">
        <v>0.03</v>
      </c>
      <c r="E13" s="343">
        <v>4.1000000000000002E-2</v>
      </c>
      <c r="F13" s="374">
        <v>7900</v>
      </c>
      <c r="G13" s="1037">
        <v>3.9E-2</v>
      </c>
      <c r="H13" s="1037">
        <v>0.03</v>
      </c>
      <c r="I13" s="1037">
        <v>5.0999999999999997E-2</v>
      </c>
    </row>
    <row r="14" spans="1:11" ht="14.25" customHeight="1">
      <c r="A14" s="738">
        <v>2017</v>
      </c>
      <c r="B14" s="1043">
        <v>33100</v>
      </c>
      <c r="C14" s="1035">
        <v>0.03</v>
      </c>
      <c r="D14" s="1035">
        <v>2.5000000000000001E-2</v>
      </c>
      <c r="E14" s="341">
        <v>3.4000000000000002E-2</v>
      </c>
      <c r="F14" s="366">
        <v>7200</v>
      </c>
      <c r="G14" s="1035">
        <v>3.5999999999999997E-2</v>
      </c>
      <c r="H14" s="1035">
        <v>2.8000000000000001E-2</v>
      </c>
      <c r="I14" s="1035">
        <v>4.7E-2</v>
      </c>
    </row>
    <row r="15" spans="1:11" ht="14.25" customHeight="1">
      <c r="A15" s="1036">
        <v>2018</v>
      </c>
      <c r="B15" s="1045">
        <v>43600</v>
      </c>
      <c r="C15" s="1037">
        <v>3.9E-2</v>
      </c>
      <c r="D15" s="1037">
        <v>3.3000000000000002E-2</v>
      </c>
      <c r="E15" s="343">
        <v>4.5999999999999999E-2</v>
      </c>
      <c r="F15" s="374">
        <v>9400</v>
      </c>
      <c r="G15" s="1037">
        <v>4.8000000000000001E-2</v>
      </c>
      <c r="H15" s="1037">
        <v>3.5999999999999997E-2</v>
      </c>
      <c r="I15" s="1037">
        <v>6.4000000000000001E-2</v>
      </c>
    </row>
    <row r="16" spans="1:11">
      <c r="A16" s="92">
        <v>2019</v>
      </c>
      <c r="B16" s="1043">
        <v>38300</v>
      </c>
      <c r="C16" s="1035">
        <v>3.4000000000000002E-2</v>
      </c>
      <c r="D16" s="1035">
        <v>0.03</v>
      </c>
      <c r="E16" s="341">
        <v>0.04</v>
      </c>
      <c r="F16" s="366">
        <v>6900</v>
      </c>
      <c r="G16" s="1035">
        <v>3.6999999999999998E-2</v>
      </c>
      <c r="H16" s="1035">
        <v>2.8000000000000001E-2</v>
      </c>
      <c r="I16" s="1035">
        <v>4.9000000000000002E-2</v>
      </c>
    </row>
    <row r="17" spans="1:11">
      <c r="A17" s="1038">
        <v>2020</v>
      </c>
      <c r="B17" s="1045">
        <v>30900</v>
      </c>
      <c r="C17" s="1037">
        <v>2.8000000000000001E-2</v>
      </c>
      <c r="D17" s="1037">
        <v>2.3E-2</v>
      </c>
      <c r="E17" s="343">
        <v>3.3000000000000002E-2</v>
      </c>
      <c r="F17" s="374">
        <v>6300</v>
      </c>
      <c r="G17" s="1037">
        <v>3.1E-2</v>
      </c>
      <c r="H17" s="1037">
        <v>2.3E-2</v>
      </c>
      <c r="I17" s="1037">
        <v>4.2000000000000003E-2</v>
      </c>
    </row>
    <row r="18" spans="1:11">
      <c r="A18" s="92">
        <v>2021</v>
      </c>
      <c r="B18" s="51">
        <v>33600</v>
      </c>
      <c r="C18" s="1515">
        <v>2.9000000000000001E-2</v>
      </c>
      <c r="D18" s="1515">
        <v>2.5000000000000001E-2</v>
      </c>
      <c r="E18" s="1853">
        <v>3.5000000000000003E-2</v>
      </c>
      <c r="F18" s="1859">
        <v>6700</v>
      </c>
      <c r="G18" s="1860">
        <v>0.03</v>
      </c>
      <c r="H18" s="1860">
        <v>2.3E-2</v>
      </c>
      <c r="I18" s="1860">
        <v>0.04</v>
      </c>
    </row>
    <row r="20" spans="1:11" ht="14.25" customHeight="1">
      <c r="A20" s="2778" t="s">
        <v>664</v>
      </c>
      <c r="B20" s="2515"/>
      <c r="C20" s="2515"/>
      <c r="D20" s="2515"/>
      <c r="E20" s="2515"/>
      <c r="F20" s="2515"/>
      <c r="G20" s="2515"/>
      <c r="H20" s="2515"/>
      <c r="I20" s="2515"/>
    </row>
    <row r="23" spans="1:11" ht="48.75" customHeight="1">
      <c r="A23" s="2804" t="s">
        <v>672</v>
      </c>
      <c r="B23" s="2804"/>
      <c r="C23" s="2804"/>
      <c r="D23" s="2804"/>
      <c r="E23" s="2804"/>
      <c r="F23" s="2804"/>
      <c r="G23" s="2804"/>
      <c r="H23" s="2804"/>
      <c r="I23" s="2804"/>
    </row>
    <row r="25" spans="1:11" ht="18" customHeight="1">
      <c r="A25" s="2638" t="s">
        <v>338</v>
      </c>
      <c r="B25" s="2712" t="s">
        <v>698</v>
      </c>
      <c r="C25" s="2713"/>
      <c r="D25" s="2713"/>
      <c r="E25" s="2713"/>
      <c r="F25" s="2713"/>
      <c r="G25" s="2713"/>
      <c r="H25" s="2713"/>
      <c r="I25" s="2713"/>
      <c r="K25" s="29"/>
    </row>
    <row r="26" spans="1:11" ht="18" customHeight="1">
      <c r="A26" s="2638"/>
      <c r="B26" s="2640" t="s">
        <v>699</v>
      </c>
      <c r="C26" s="2641"/>
      <c r="D26" s="2641"/>
      <c r="E26" s="2642"/>
      <c r="F26" s="2640" t="s">
        <v>700</v>
      </c>
      <c r="G26" s="2641"/>
      <c r="H26" s="2641"/>
      <c r="I26" s="2643"/>
      <c r="K26" s="29"/>
    </row>
    <row r="27" spans="1:11" s="6" customFormat="1" ht="27.5">
      <c r="A27" s="2639"/>
      <c r="B27" s="1031" t="s">
        <v>112</v>
      </c>
      <c r="C27" s="1032" t="s">
        <v>86</v>
      </c>
      <c r="D27" s="1032" t="s">
        <v>662</v>
      </c>
      <c r="E27" s="1033" t="s">
        <v>663</v>
      </c>
      <c r="F27" s="1031" t="s">
        <v>112</v>
      </c>
      <c r="G27" s="1032" t="s">
        <v>86</v>
      </c>
      <c r="H27" s="1032" t="s">
        <v>662</v>
      </c>
      <c r="I27" s="1034" t="s">
        <v>663</v>
      </c>
      <c r="K27" s="49"/>
    </row>
    <row r="28" spans="1:11">
      <c r="A28" s="738">
        <v>2011</v>
      </c>
      <c r="B28" s="1043">
        <v>33300</v>
      </c>
      <c r="C28" s="1035">
        <v>2.9000000000000001E-2</v>
      </c>
      <c r="D28" s="1035">
        <v>2.4E-2</v>
      </c>
      <c r="E28" s="341">
        <v>3.4000000000000002E-2</v>
      </c>
      <c r="F28" s="366">
        <v>3100</v>
      </c>
      <c r="G28" s="1035">
        <v>2.4E-2</v>
      </c>
      <c r="H28" s="1035">
        <v>1.7000000000000001E-2</v>
      </c>
      <c r="I28" s="1035">
        <v>3.4000000000000002E-2</v>
      </c>
    </row>
    <row r="29" spans="1:11">
      <c r="A29" s="1036">
        <v>2012</v>
      </c>
      <c r="B29" s="1045">
        <v>35200</v>
      </c>
      <c r="C29" s="1037">
        <v>2.9000000000000001E-2</v>
      </c>
      <c r="D29" s="1037">
        <v>2.5000000000000001E-2</v>
      </c>
      <c r="E29" s="343">
        <v>3.4000000000000002E-2</v>
      </c>
      <c r="F29" s="374">
        <v>8400</v>
      </c>
      <c r="G29" s="1037">
        <v>5.0999999999999997E-2</v>
      </c>
      <c r="H29" s="1037">
        <v>3.6999999999999998E-2</v>
      </c>
      <c r="I29" s="1037">
        <v>7.0000000000000007E-2</v>
      </c>
    </row>
    <row r="30" spans="1:11">
      <c r="A30" s="738">
        <v>2013</v>
      </c>
      <c r="B30" s="1043">
        <v>34800</v>
      </c>
      <c r="C30" s="1035">
        <v>2.8000000000000001E-2</v>
      </c>
      <c r="D30" s="1035">
        <v>2.3E-2</v>
      </c>
      <c r="E30" s="341">
        <v>3.4000000000000002E-2</v>
      </c>
      <c r="F30" s="366">
        <v>6300</v>
      </c>
      <c r="G30" s="1035">
        <v>0.04</v>
      </c>
      <c r="H30" s="1035">
        <v>2.9000000000000001E-2</v>
      </c>
      <c r="I30" s="1035">
        <v>5.2999999999999999E-2</v>
      </c>
    </row>
    <row r="31" spans="1:11">
      <c r="A31" s="1036">
        <v>2014</v>
      </c>
      <c r="B31" s="1045">
        <v>34300</v>
      </c>
      <c r="C31" s="1037">
        <v>2.8000000000000001E-2</v>
      </c>
      <c r="D31" s="1037">
        <v>2.4E-2</v>
      </c>
      <c r="E31" s="343">
        <v>3.4000000000000002E-2</v>
      </c>
      <c r="F31" s="374">
        <v>8100</v>
      </c>
      <c r="G31" s="1037">
        <v>4.9000000000000002E-2</v>
      </c>
      <c r="H31" s="1037">
        <v>3.6999999999999998E-2</v>
      </c>
      <c r="I31" s="1037">
        <v>6.5000000000000002E-2</v>
      </c>
    </row>
    <row r="32" spans="1:11">
      <c r="A32" s="738">
        <v>2015</v>
      </c>
      <c r="B32" s="1043">
        <v>31800</v>
      </c>
      <c r="C32" s="1035">
        <v>2.5999999999999999E-2</v>
      </c>
      <c r="D32" s="1035">
        <v>2.1000000000000001E-2</v>
      </c>
      <c r="E32" s="341">
        <v>0.03</v>
      </c>
      <c r="F32" s="366">
        <v>8600</v>
      </c>
      <c r="G32" s="1035">
        <v>0.05</v>
      </c>
      <c r="H32" s="1035">
        <v>3.6999999999999998E-2</v>
      </c>
      <c r="I32" s="1035">
        <v>6.8000000000000005E-2</v>
      </c>
    </row>
    <row r="33" spans="1:9">
      <c r="A33" s="1036">
        <v>2016</v>
      </c>
      <c r="B33" s="1045">
        <v>39400</v>
      </c>
      <c r="C33" s="1037">
        <v>0.03</v>
      </c>
      <c r="D33" s="1037">
        <v>2.5000000000000001E-2</v>
      </c>
      <c r="E33" s="343">
        <v>3.5999999999999997E-2</v>
      </c>
      <c r="F33" s="374">
        <v>7900</v>
      </c>
      <c r="G33" s="1037">
        <v>4.4999999999999998E-2</v>
      </c>
      <c r="H33" s="1037">
        <v>3.4000000000000002E-2</v>
      </c>
      <c r="I33" s="1037">
        <v>5.8000000000000003E-2</v>
      </c>
    </row>
    <row r="34" spans="1:9" ht="14.25" customHeight="1">
      <c r="A34" s="738">
        <v>2017</v>
      </c>
      <c r="B34" s="1043">
        <v>33100</v>
      </c>
      <c r="C34" s="1035">
        <v>2.7E-2</v>
      </c>
      <c r="D34" s="1035">
        <v>2.3E-2</v>
      </c>
      <c r="E34" s="341">
        <v>3.1E-2</v>
      </c>
      <c r="F34" s="366">
        <v>7200</v>
      </c>
      <c r="G34" s="1035">
        <v>4.1000000000000002E-2</v>
      </c>
      <c r="H34" s="1035">
        <v>3.2000000000000001E-2</v>
      </c>
      <c r="I34" s="1035">
        <v>5.3999999999999999E-2</v>
      </c>
    </row>
    <row r="35" spans="1:9" ht="14.25" customHeight="1">
      <c r="A35" s="1036">
        <v>2018</v>
      </c>
      <c r="B35" s="1045">
        <v>43300</v>
      </c>
      <c r="C35" s="1037">
        <v>3.4000000000000002E-2</v>
      </c>
      <c r="D35" s="1037">
        <v>2.9000000000000001E-2</v>
      </c>
      <c r="E35" s="343">
        <v>0.04</v>
      </c>
      <c r="F35" s="374">
        <v>9400</v>
      </c>
      <c r="G35" s="1037">
        <v>5.2999999999999999E-2</v>
      </c>
      <c r="H35" s="1037">
        <v>0.04</v>
      </c>
      <c r="I35" s="1037">
        <v>7.0000000000000007E-2</v>
      </c>
    </row>
    <row r="36" spans="1:9">
      <c r="A36" s="92">
        <v>2019</v>
      </c>
      <c r="B36" s="1043">
        <v>38100</v>
      </c>
      <c r="C36" s="1035">
        <v>2.9000000000000001E-2</v>
      </c>
      <c r="D36" s="1035">
        <v>2.5000000000000001E-2</v>
      </c>
      <c r="E36" s="341">
        <v>3.4000000000000002E-2</v>
      </c>
      <c r="F36" s="366">
        <v>6900</v>
      </c>
      <c r="G36" s="1035">
        <v>3.7999999999999999E-2</v>
      </c>
      <c r="H36" s="1035">
        <v>2.9000000000000001E-2</v>
      </c>
      <c r="I36" s="1035">
        <v>5.0999999999999997E-2</v>
      </c>
    </row>
    <row r="37" spans="1:9">
      <c r="A37" s="1038">
        <v>2020</v>
      </c>
      <c r="B37" s="1045">
        <v>30900</v>
      </c>
      <c r="C37" s="1037">
        <v>2.1999999999999999E-2</v>
      </c>
      <c r="D37" s="1037">
        <v>1.9E-2</v>
      </c>
      <c r="E37" s="343">
        <v>2.7E-2</v>
      </c>
      <c r="F37" s="374">
        <v>6300</v>
      </c>
      <c r="G37" s="1037">
        <v>3.3000000000000002E-2</v>
      </c>
      <c r="H37" s="1037">
        <v>2.4E-2</v>
      </c>
      <c r="I37" s="1037">
        <v>4.4999999999999998E-2</v>
      </c>
    </row>
    <row r="38" spans="1:9">
      <c r="A38" s="92">
        <v>2021</v>
      </c>
      <c r="B38" s="51">
        <v>33300</v>
      </c>
      <c r="C38" s="1515">
        <v>2.4E-2</v>
      </c>
      <c r="D38" s="1515">
        <v>1.9E-2</v>
      </c>
      <c r="E38" s="1853">
        <v>2.9000000000000001E-2</v>
      </c>
      <c r="F38" s="1533">
        <v>6700</v>
      </c>
      <c r="G38" s="1515">
        <v>3.1E-2</v>
      </c>
      <c r="H38" s="1515">
        <v>2.4E-2</v>
      </c>
      <c r="I38" s="1515">
        <v>4.2000000000000003E-2</v>
      </c>
    </row>
    <row r="40" spans="1:9" ht="14.25" customHeight="1">
      <c r="A40" s="2778" t="s">
        <v>664</v>
      </c>
      <c r="B40" s="2515"/>
      <c r="C40" s="2515"/>
      <c r="D40" s="2515"/>
      <c r="E40" s="2515"/>
      <c r="F40" s="2515"/>
      <c r="G40" s="2515"/>
      <c r="H40" s="2515"/>
      <c r="I40" s="2515"/>
    </row>
    <row r="42" spans="1:9" ht="60" customHeight="1">
      <c r="A42" s="2795" t="s">
        <v>665</v>
      </c>
      <c r="B42" s="2795"/>
      <c r="C42" s="2795"/>
      <c r="D42" s="2795"/>
      <c r="E42" s="2795"/>
      <c r="F42" s="2795"/>
      <c r="G42" s="2795"/>
      <c r="H42" s="2795"/>
      <c r="I42" s="2795"/>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4D1CC-8D75-4F3D-91F9-23FB1C256948}">
  <dimension ref="A1:K42"/>
  <sheetViews>
    <sheetView workbookViewId="0">
      <selection sqref="A1:I1"/>
    </sheetView>
  </sheetViews>
  <sheetFormatPr defaultColWidth="8.58203125" defaultRowHeight="14"/>
  <cols>
    <col min="1" max="9" width="11.08203125" style="7" customWidth="1"/>
    <col min="10" max="10" width="8.58203125" style="7"/>
    <col min="11" max="11" width="8.58203125" style="8"/>
    <col min="12" max="16384" width="8.58203125" style="7"/>
  </cols>
  <sheetData>
    <row r="1" spans="1:11" ht="25">
      <c r="A1" s="2477" t="s">
        <v>1555</v>
      </c>
      <c r="B1" s="2477"/>
      <c r="C1" s="2477"/>
      <c r="D1" s="2477"/>
      <c r="E1" s="2477"/>
      <c r="F1" s="2477"/>
      <c r="G1" s="2477"/>
      <c r="H1" s="2477"/>
      <c r="I1" s="2477"/>
      <c r="J1" s="35"/>
    </row>
    <row r="2" spans="1:11" ht="14.5" thickBot="1"/>
    <row r="3" spans="1:11" ht="25.5" customHeight="1" thickTop="1" thickBot="1">
      <c r="A3" s="2821" t="s">
        <v>701</v>
      </c>
      <c r="B3" s="2822"/>
      <c r="C3" s="2822"/>
      <c r="D3" s="2822"/>
      <c r="E3" s="2822"/>
      <c r="F3" s="2822"/>
      <c r="G3" s="2822"/>
      <c r="H3" s="2822"/>
      <c r="I3" s="2823"/>
    </row>
    <row r="4" spans="1:11" ht="14.5" thickTop="1"/>
    <row r="5" spans="1:11" ht="18" customHeight="1">
      <c r="A5" s="2723" t="s">
        <v>338</v>
      </c>
      <c r="B5" s="2829" t="s">
        <v>702</v>
      </c>
      <c r="C5" s="2830"/>
      <c r="D5" s="2830"/>
      <c r="E5" s="2830"/>
      <c r="F5" s="2830"/>
      <c r="G5" s="2830"/>
      <c r="H5" s="2830"/>
      <c r="I5" s="2830"/>
      <c r="K5" s="29"/>
    </row>
    <row r="6" spans="1:11" ht="18" customHeight="1">
      <c r="A6" s="2723"/>
      <c r="B6" s="2640" t="s">
        <v>659</v>
      </c>
      <c r="C6" s="2641"/>
      <c r="D6" s="2641"/>
      <c r="E6" s="2642"/>
      <c r="F6" s="2640" t="s">
        <v>660</v>
      </c>
      <c r="G6" s="2641"/>
      <c r="H6" s="2641"/>
      <c r="I6" s="2643"/>
      <c r="K6" s="29"/>
    </row>
    <row r="7" spans="1:11" s="6" customFormat="1" ht="27.5">
      <c r="A7" s="2724"/>
      <c r="B7" s="1031" t="s">
        <v>112</v>
      </c>
      <c r="C7" s="1032" t="s">
        <v>86</v>
      </c>
      <c r="D7" s="1032" t="s">
        <v>662</v>
      </c>
      <c r="E7" s="1033" t="s">
        <v>663</v>
      </c>
      <c r="F7" s="1031" t="s">
        <v>112</v>
      </c>
      <c r="G7" s="1032" t="s">
        <v>86</v>
      </c>
      <c r="H7" s="1032" t="s">
        <v>662</v>
      </c>
      <c r="I7" s="1034" t="s">
        <v>663</v>
      </c>
      <c r="K7" s="49"/>
    </row>
    <row r="8" spans="1:11">
      <c r="A8" s="738">
        <v>2011</v>
      </c>
      <c r="B8" s="1043">
        <v>26100</v>
      </c>
      <c r="C8" s="1035">
        <v>2.5000000000000001E-2</v>
      </c>
      <c r="D8" s="1035">
        <v>2.1000000000000001E-2</v>
      </c>
      <c r="E8" s="341">
        <v>0.03</v>
      </c>
      <c r="F8" s="366">
        <v>3700</v>
      </c>
      <c r="G8" s="1035">
        <v>2.1999999999999999E-2</v>
      </c>
      <c r="H8" s="1035">
        <v>1.4999999999999999E-2</v>
      </c>
      <c r="I8" s="1035">
        <v>3.3000000000000002E-2</v>
      </c>
    </row>
    <row r="9" spans="1:11">
      <c r="A9" s="1036">
        <v>2012</v>
      </c>
      <c r="B9" s="1045">
        <v>31800</v>
      </c>
      <c r="C9" s="1037">
        <v>2.9000000000000001E-2</v>
      </c>
      <c r="D9" s="1037">
        <v>2.5000000000000001E-2</v>
      </c>
      <c r="E9" s="343">
        <v>3.5000000000000003E-2</v>
      </c>
      <c r="F9" s="374">
        <v>7300</v>
      </c>
      <c r="G9" s="1037">
        <v>3.6999999999999998E-2</v>
      </c>
      <c r="H9" s="1037">
        <v>2.7E-2</v>
      </c>
      <c r="I9" s="1037">
        <v>5.1999999999999998E-2</v>
      </c>
    </row>
    <row r="10" spans="1:11">
      <c r="A10" s="738">
        <v>2013</v>
      </c>
      <c r="B10" s="1043">
        <v>29400</v>
      </c>
      <c r="C10" s="1035">
        <v>2.7E-2</v>
      </c>
      <c r="D10" s="1035">
        <v>2.1999999999999999E-2</v>
      </c>
      <c r="E10" s="341">
        <v>3.2000000000000001E-2</v>
      </c>
      <c r="F10" s="366">
        <v>5800</v>
      </c>
      <c r="G10" s="1035">
        <v>0.03</v>
      </c>
      <c r="H10" s="1035">
        <v>2.1000000000000001E-2</v>
      </c>
      <c r="I10" s="1035">
        <v>4.2000000000000003E-2</v>
      </c>
    </row>
    <row r="11" spans="1:11">
      <c r="A11" s="1036">
        <v>2014</v>
      </c>
      <c r="B11" s="1045">
        <v>34200</v>
      </c>
      <c r="C11" s="1037">
        <v>3.1E-2</v>
      </c>
      <c r="D11" s="1037">
        <v>2.5999999999999999E-2</v>
      </c>
      <c r="E11" s="343">
        <v>3.5999999999999997E-2</v>
      </c>
      <c r="F11" s="374">
        <v>7500</v>
      </c>
      <c r="G11" s="1037">
        <v>3.7999999999999999E-2</v>
      </c>
      <c r="H11" s="1037">
        <v>2.8000000000000001E-2</v>
      </c>
      <c r="I11" s="1037">
        <v>5.1999999999999998E-2</v>
      </c>
    </row>
    <row r="12" spans="1:11">
      <c r="A12" s="738">
        <v>2015</v>
      </c>
      <c r="B12" s="1043">
        <v>30000</v>
      </c>
      <c r="C12" s="1035">
        <v>2.7E-2</v>
      </c>
      <c r="D12" s="1035">
        <v>2.1999999999999999E-2</v>
      </c>
      <c r="E12" s="341">
        <v>3.2000000000000001E-2</v>
      </c>
      <c r="F12" s="366">
        <v>7500</v>
      </c>
      <c r="G12" s="1035">
        <v>3.5999999999999997E-2</v>
      </c>
      <c r="H12" s="1035">
        <v>2.5000000000000001E-2</v>
      </c>
      <c r="I12" s="1035">
        <v>5.1999999999999998E-2</v>
      </c>
    </row>
    <row r="13" spans="1:11">
      <c r="A13" s="1036">
        <v>2016</v>
      </c>
      <c r="B13" s="1045">
        <v>34500</v>
      </c>
      <c r="C13" s="1037">
        <v>0.03</v>
      </c>
      <c r="D13" s="1037">
        <v>2.5999999999999999E-2</v>
      </c>
      <c r="E13" s="343">
        <v>3.5999999999999997E-2</v>
      </c>
      <c r="F13" s="374">
        <v>6600</v>
      </c>
      <c r="G13" s="1037">
        <v>3.3000000000000002E-2</v>
      </c>
      <c r="H13" s="1037">
        <v>2.4E-2</v>
      </c>
      <c r="I13" s="1037">
        <v>4.3999999999999997E-2</v>
      </c>
    </row>
    <row r="14" spans="1:11">
      <c r="A14" s="738">
        <v>2017</v>
      </c>
      <c r="B14" s="1043">
        <v>32000</v>
      </c>
      <c r="C14" s="1035">
        <v>2.8000000000000001E-2</v>
      </c>
      <c r="D14" s="1035">
        <v>2.4E-2</v>
      </c>
      <c r="E14" s="341">
        <v>3.4000000000000002E-2</v>
      </c>
      <c r="F14" s="366">
        <v>6600</v>
      </c>
      <c r="G14" s="1035">
        <v>3.3000000000000002E-2</v>
      </c>
      <c r="H14" s="1035">
        <v>2.4E-2</v>
      </c>
      <c r="I14" s="1035">
        <v>4.4999999999999998E-2</v>
      </c>
    </row>
    <row r="15" spans="1:11">
      <c r="A15" s="1036">
        <v>2018</v>
      </c>
      <c r="B15" s="1045">
        <v>32900</v>
      </c>
      <c r="C15" s="1037">
        <v>2.9000000000000001E-2</v>
      </c>
      <c r="D15" s="1037">
        <v>2.5000000000000001E-2</v>
      </c>
      <c r="E15" s="343">
        <v>3.4000000000000002E-2</v>
      </c>
      <c r="F15" s="374">
        <v>8400</v>
      </c>
      <c r="G15" s="1037">
        <v>4.2999999999999997E-2</v>
      </c>
      <c r="H15" s="1037">
        <v>3.2000000000000001E-2</v>
      </c>
      <c r="I15" s="1037">
        <v>5.8000000000000003E-2</v>
      </c>
    </row>
    <row r="16" spans="1:11">
      <c r="A16" s="92">
        <v>2019</v>
      </c>
      <c r="B16" s="1043">
        <v>33000</v>
      </c>
      <c r="C16" s="1035">
        <v>0.03</v>
      </c>
      <c r="D16" s="1035">
        <v>2.5999999999999999E-2</v>
      </c>
      <c r="E16" s="341">
        <v>3.4000000000000002E-2</v>
      </c>
      <c r="F16" s="366">
        <v>6700</v>
      </c>
      <c r="G16" s="1035">
        <v>3.5999999999999997E-2</v>
      </c>
      <c r="H16" s="1035">
        <v>2.5999999999999999E-2</v>
      </c>
      <c r="I16" s="1035">
        <v>4.8000000000000001E-2</v>
      </c>
    </row>
    <row r="17" spans="1:11">
      <c r="A17" s="1038">
        <v>2020</v>
      </c>
      <c r="B17" s="1045">
        <v>31400</v>
      </c>
      <c r="C17" s="1037">
        <v>2.8000000000000001E-2</v>
      </c>
      <c r="D17" s="1037">
        <v>2.4E-2</v>
      </c>
      <c r="E17" s="343">
        <v>3.4000000000000002E-2</v>
      </c>
      <c r="F17" s="374">
        <v>6300</v>
      </c>
      <c r="G17" s="1037">
        <v>3.1E-2</v>
      </c>
      <c r="H17" s="1037">
        <v>2.3E-2</v>
      </c>
      <c r="I17" s="1037">
        <v>4.2000000000000003E-2</v>
      </c>
    </row>
    <row r="18" spans="1:11">
      <c r="A18" s="92">
        <v>2021</v>
      </c>
      <c r="B18" s="51">
        <v>34300</v>
      </c>
      <c r="C18" s="1515">
        <v>0.03</v>
      </c>
      <c r="D18" s="1515">
        <v>2.5000000000000001E-2</v>
      </c>
      <c r="E18" s="1516">
        <v>3.5999999999999997E-2</v>
      </c>
      <c r="F18" s="458">
        <v>5800</v>
      </c>
      <c r="G18" s="1515">
        <v>2.5999999999999999E-2</v>
      </c>
      <c r="H18" s="1515">
        <v>1.7999999999999999E-2</v>
      </c>
      <c r="I18" s="1515">
        <v>3.5999999999999997E-2</v>
      </c>
    </row>
    <row r="19" spans="1:11">
      <c r="A19" s="22"/>
      <c r="B19" s="1046"/>
      <c r="C19" s="1047"/>
      <c r="D19" s="1047"/>
      <c r="E19" s="1047"/>
      <c r="F19" s="1046"/>
      <c r="G19" s="1047"/>
      <c r="H19" s="1047"/>
      <c r="I19" s="1047"/>
    </row>
    <row r="20" spans="1:11" ht="14.15" customHeight="1">
      <c r="A20" s="2778" t="s">
        <v>664</v>
      </c>
      <c r="B20" s="2515"/>
      <c r="C20" s="2515"/>
      <c r="D20" s="2515"/>
      <c r="E20" s="2515"/>
      <c r="F20" s="2515"/>
      <c r="G20" s="2515"/>
      <c r="H20" s="2515"/>
      <c r="I20" s="2515"/>
    </row>
    <row r="23" spans="1:11" ht="49.5" customHeight="1">
      <c r="A23" s="2839" t="s">
        <v>672</v>
      </c>
      <c r="B23" s="2840"/>
      <c r="C23" s="2840"/>
      <c r="D23" s="2840"/>
      <c r="E23" s="2840"/>
      <c r="F23" s="2840"/>
      <c r="G23" s="2840"/>
      <c r="H23" s="2840"/>
      <c r="I23" s="2841"/>
    </row>
    <row r="25" spans="1:11" ht="18" customHeight="1">
      <c r="A25" s="2723" t="s">
        <v>338</v>
      </c>
      <c r="B25" s="2829" t="s">
        <v>702</v>
      </c>
      <c r="C25" s="2830"/>
      <c r="D25" s="2830"/>
      <c r="E25" s="2830"/>
      <c r="F25" s="2830"/>
      <c r="G25" s="2830"/>
      <c r="H25" s="2830"/>
      <c r="I25" s="2830"/>
      <c r="K25" s="29"/>
    </row>
    <row r="26" spans="1:11" ht="18" customHeight="1">
      <c r="A26" s="2723"/>
      <c r="B26" s="2640" t="s">
        <v>673</v>
      </c>
      <c r="C26" s="2641"/>
      <c r="D26" s="2641"/>
      <c r="E26" s="2642"/>
      <c r="F26" s="2640" t="s">
        <v>674</v>
      </c>
      <c r="G26" s="2641"/>
      <c r="H26" s="2641"/>
      <c r="I26" s="2643"/>
      <c r="K26" s="29"/>
    </row>
    <row r="27" spans="1:11" s="6" customFormat="1" ht="27.5">
      <c r="A27" s="2724"/>
      <c r="B27" s="1031" t="s">
        <v>112</v>
      </c>
      <c r="C27" s="1032" t="s">
        <v>86</v>
      </c>
      <c r="D27" s="1032" t="s">
        <v>662</v>
      </c>
      <c r="E27" s="1033" t="s">
        <v>663</v>
      </c>
      <c r="F27" s="1031" t="s">
        <v>112</v>
      </c>
      <c r="G27" s="1032" t="s">
        <v>86</v>
      </c>
      <c r="H27" s="1032" t="s">
        <v>662</v>
      </c>
      <c r="I27" s="1034" t="s">
        <v>663</v>
      </c>
      <c r="K27" s="49"/>
    </row>
    <row r="28" spans="1:11">
      <c r="A28" s="738">
        <v>2011</v>
      </c>
      <c r="B28" s="1043">
        <v>26000</v>
      </c>
      <c r="C28" s="1035">
        <v>2.1999999999999999E-2</v>
      </c>
      <c r="D28" s="1035">
        <v>1.7999999999999999E-2</v>
      </c>
      <c r="E28" s="341">
        <v>2.7E-2</v>
      </c>
      <c r="F28" s="366">
        <v>3700</v>
      </c>
      <c r="G28" s="1035">
        <v>2.7E-2</v>
      </c>
      <c r="H28" s="1035">
        <v>1.9E-2</v>
      </c>
      <c r="I28" s="1035">
        <v>3.9E-2</v>
      </c>
    </row>
    <row r="29" spans="1:11">
      <c r="A29" s="1036">
        <v>2012</v>
      </c>
      <c r="B29" s="1045">
        <v>31600</v>
      </c>
      <c r="C29" s="1037">
        <v>2.7E-2</v>
      </c>
      <c r="D29" s="1037">
        <v>2.1999999999999999E-2</v>
      </c>
      <c r="E29" s="343">
        <v>3.2000000000000001E-2</v>
      </c>
      <c r="F29" s="374">
        <v>7300</v>
      </c>
      <c r="G29" s="1037">
        <v>4.3999999999999997E-2</v>
      </c>
      <c r="H29" s="1037">
        <v>3.2000000000000001E-2</v>
      </c>
      <c r="I29" s="1037">
        <v>6.0999999999999999E-2</v>
      </c>
    </row>
    <row r="30" spans="1:11">
      <c r="A30" s="738">
        <v>2013</v>
      </c>
      <c r="B30" s="1043">
        <v>29200</v>
      </c>
      <c r="C30" s="1035">
        <v>2.4E-2</v>
      </c>
      <c r="D30" s="1035">
        <v>0.02</v>
      </c>
      <c r="E30" s="341">
        <v>2.9000000000000001E-2</v>
      </c>
      <c r="F30" s="366">
        <v>5700</v>
      </c>
      <c r="G30" s="1035">
        <v>3.5999999999999997E-2</v>
      </c>
      <c r="H30" s="1035">
        <v>2.5999999999999999E-2</v>
      </c>
      <c r="I30" s="1035">
        <v>0.05</v>
      </c>
    </row>
    <row r="31" spans="1:11">
      <c r="A31" s="1036">
        <v>2014</v>
      </c>
      <c r="B31" s="1045">
        <v>34200</v>
      </c>
      <c r="C31" s="1037">
        <v>2.8000000000000001E-2</v>
      </c>
      <c r="D31" s="1037">
        <v>2.4E-2</v>
      </c>
      <c r="E31" s="343">
        <v>3.4000000000000002E-2</v>
      </c>
      <c r="F31" s="374">
        <v>7500</v>
      </c>
      <c r="G31" s="1037">
        <v>4.5999999999999999E-2</v>
      </c>
      <c r="H31" s="1037">
        <v>3.3000000000000002E-2</v>
      </c>
      <c r="I31" s="1037">
        <v>6.4000000000000001E-2</v>
      </c>
    </row>
    <row r="32" spans="1:11">
      <c r="A32" s="738">
        <v>2015</v>
      </c>
      <c r="B32" s="1043">
        <v>29800</v>
      </c>
      <c r="C32" s="1035">
        <v>2.4E-2</v>
      </c>
      <c r="D32" s="1035">
        <v>0.02</v>
      </c>
      <c r="E32" s="341">
        <v>2.8000000000000001E-2</v>
      </c>
      <c r="F32" s="366">
        <v>7500</v>
      </c>
      <c r="G32" s="1035">
        <v>4.2000000000000003E-2</v>
      </c>
      <c r="H32" s="1035">
        <v>2.9000000000000001E-2</v>
      </c>
      <c r="I32" s="1035">
        <v>6.2E-2</v>
      </c>
    </row>
    <row r="33" spans="1:9">
      <c r="A33" s="1036">
        <v>2016</v>
      </c>
      <c r="B33" s="1045">
        <v>34000</v>
      </c>
      <c r="C33" s="1037">
        <v>2.7E-2</v>
      </c>
      <c r="D33" s="1037">
        <v>2.1999999999999999E-2</v>
      </c>
      <c r="E33" s="343">
        <v>3.3000000000000002E-2</v>
      </c>
      <c r="F33" s="374">
        <v>6600</v>
      </c>
      <c r="G33" s="1037">
        <v>3.5999999999999997E-2</v>
      </c>
      <c r="H33" s="1037">
        <v>2.7E-2</v>
      </c>
      <c r="I33" s="1037">
        <v>4.9000000000000002E-2</v>
      </c>
    </row>
    <row r="34" spans="1:9" ht="14.25" customHeight="1">
      <c r="A34" s="738">
        <v>2017</v>
      </c>
      <c r="B34" s="1043">
        <v>31600</v>
      </c>
      <c r="C34" s="1035">
        <v>2.5999999999999999E-2</v>
      </c>
      <c r="D34" s="1035">
        <v>2.1999999999999999E-2</v>
      </c>
      <c r="E34" s="341">
        <v>3.1E-2</v>
      </c>
      <c r="F34" s="366">
        <v>6600</v>
      </c>
      <c r="G34" s="1035">
        <v>3.9E-2</v>
      </c>
      <c r="H34" s="1035">
        <v>2.8000000000000001E-2</v>
      </c>
      <c r="I34" s="1035">
        <v>5.3999999999999999E-2</v>
      </c>
    </row>
    <row r="35" spans="1:9" ht="14.25" customHeight="1">
      <c r="A35" s="1036">
        <v>2018</v>
      </c>
      <c r="B35" s="1045">
        <v>32600</v>
      </c>
      <c r="C35" s="1037">
        <v>2.5999999999999999E-2</v>
      </c>
      <c r="D35" s="1037">
        <v>2.1999999999999999E-2</v>
      </c>
      <c r="E35" s="343">
        <v>3.1E-2</v>
      </c>
      <c r="F35" s="374">
        <v>8300</v>
      </c>
      <c r="G35" s="1037">
        <v>4.9000000000000002E-2</v>
      </c>
      <c r="H35" s="1037">
        <v>3.5999999999999997E-2</v>
      </c>
      <c r="I35" s="1037">
        <v>6.7000000000000004E-2</v>
      </c>
    </row>
    <row r="36" spans="1:9">
      <c r="A36" s="92">
        <v>2019</v>
      </c>
      <c r="B36" s="1043">
        <v>32800</v>
      </c>
      <c r="C36" s="1035">
        <v>2.5000000000000001E-2</v>
      </c>
      <c r="D36" s="1035">
        <v>2.1000000000000001E-2</v>
      </c>
      <c r="E36" s="341">
        <v>2.9000000000000001E-2</v>
      </c>
      <c r="F36" s="366">
        <v>6700</v>
      </c>
      <c r="G36" s="1035">
        <v>3.6999999999999998E-2</v>
      </c>
      <c r="H36" s="1035">
        <v>2.7E-2</v>
      </c>
      <c r="I36" s="1035">
        <v>4.9000000000000002E-2</v>
      </c>
    </row>
    <row r="37" spans="1:9">
      <c r="A37" s="1038">
        <v>2020</v>
      </c>
      <c r="B37" s="1045">
        <v>31000</v>
      </c>
      <c r="C37" s="1037">
        <v>2.4E-2</v>
      </c>
      <c r="D37" s="1037">
        <v>0.02</v>
      </c>
      <c r="E37" s="343">
        <v>2.8000000000000001E-2</v>
      </c>
      <c r="F37" s="374">
        <v>6300</v>
      </c>
      <c r="G37" s="1037">
        <v>3.5999999999999997E-2</v>
      </c>
      <c r="H37" s="1037">
        <v>2.5999999999999999E-2</v>
      </c>
      <c r="I37" s="1037">
        <v>4.9000000000000002E-2</v>
      </c>
    </row>
    <row r="38" spans="1:9">
      <c r="A38" s="92">
        <v>2021</v>
      </c>
      <c r="B38" s="51">
        <v>33600</v>
      </c>
      <c r="C38" s="1515">
        <v>2.4E-2</v>
      </c>
      <c r="D38" s="1515">
        <v>0.02</v>
      </c>
      <c r="E38" s="1853">
        <v>2.9000000000000001E-2</v>
      </c>
      <c r="F38" s="1533">
        <v>5800</v>
      </c>
      <c r="G38" s="1515">
        <v>2.8000000000000001E-2</v>
      </c>
      <c r="H38" s="1515">
        <v>0.02</v>
      </c>
      <c r="I38" s="1515">
        <v>3.9E-2</v>
      </c>
    </row>
    <row r="40" spans="1:9" ht="14.15" customHeight="1">
      <c r="A40" s="2778" t="s">
        <v>664</v>
      </c>
      <c r="B40" s="2515"/>
      <c r="C40" s="2515"/>
      <c r="D40" s="2515"/>
      <c r="E40" s="2515"/>
      <c r="F40" s="2515"/>
      <c r="G40" s="2515"/>
      <c r="H40" s="2515"/>
      <c r="I40" s="2515"/>
    </row>
    <row r="42" spans="1:9" ht="48" customHeight="1">
      <c r="A42" s="2836" t="s">
        <v>672</v>
      </c>
      <c r="B42" s="2837"/>
      <c r="C42" s="2837"/>
      <c r="D42" s="2837"/>
      <c r="E42" s="2837"/>
      <c r="F42" s="2837"/>
      <c r="G42" s="2837"/>
      <c r="H42" s="2837"/>
      <c r="I42" s="2838"/>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BD10-464F-43D7-B868-B597268C824C}">
  <dimension ref="A1:R121"/>
  <sheetViews>
    <sheetView workbookViewId="0">
      <selection sqref="A1:Q1"/>
    </sheetView>
  </sheetViews>
  <sheetFormatPr defaultColWidth="9.75" defaultRowHeight="14"/>
  <cols>
    <col min="1" max="1" width="11.08203125" style="63" customWidth="1"/>
    <col min="2" max="10" width="10.08203125" style="45" customWidth="1"/>
    <col min="11" max="11" width="10.08203125" style="54" customWidth="1"/>
    <col min="12" max="15" width="10.08203125" style="45" customWidth="1"/>
    <col min="16" max="16384" width="9.75" style="45"/>
  </cols>
  <sheetData>
    <row r="1" spans="1:18" ht="25" customHeight="1">
      <c r="A1" s="2453" t="s">
        <v>1556</v>
      </c>
      <c r="B1" s="2453"/>
      <c r="C1" s="2453"/>
      <c r="D1" s="2453"/>
      <c r="E1" s="2453"/>
      <c r="F1" s="2453"/>
      <c r="G1" s="2453"/>
      <c r="H1" s="2453"/>
      <c r="I1" s="2453"/>
      <c r="J1" s="2453"/>
      <c r="K1" s="2453"/>
      <c r="L1" s="2453"/>
      <c r="M1" s="2453"/>
      <c r="N1" s="2453"/>
      <c r="O1" s="2453"/>
      <c r="P1" s="2453"/>
      <c r="Q1" s="2453"/>
    </row>
    <row r="2" spans="1:18" ht="14.5" thickBot="1"/>
    <row r="3" spans="1:18" ht="21" thickTop="1" thickBot="1">
      <c r="A3" s="2766" t="s">
        <v>956</v>
      </c>
      <c r="B3" s="2824"/>
      <c r="C3" s="2824"/>
      <c r="D3" s="2824"/>
      <c r="E3" s="2824"/>
      <c r="F3" s="2824"/>
      <c r="G3" s="2824"/>
      <c r="H3" s="2824"/>
      <c r="I3" s="2824"/>
      <c r="J3" s="2824"/>
      <c r="K3" s="2824"/>
      <c r="L3" s="2824"/>
      <c r="M3" s="2824"/>
      <c r="N3" s="2824"/>
      <c r="O3" s="2824"/>
      <c r="P3" s="2824"/>
      <c r="Q3" s="2825"/>
      <c r="R3" s="40"/>
    </row>
    <row r="4" spans="1:18" ht="14.5" thickTop="1"/>
    <row r="5" spans="1:18" ht="17.5">
      <c r="A5" s="2811" t="s">
        <v>338</v>
      </c>
      <c r="B5" s="2465" t="s">
        <v>957</v>
      </c>
      <c r="C5" s="2466"/>
      <c r="D5" s="2466"/>
      <c r="E5" s="2466"/>
      <c r="F5" s="2466"/>
      <c r="G5" s="2466"/>
      <c r="H5" s="2466"/>
      <c r="I5" s="2466"/>
      <c r="J5" s="2466"/>
      <c r="K5" s="2466"/>
      <c r="L5" s="2466"/>
      <c r="M5" s="2466"/>
      <c r="N5" s="2466"/>
      <c r="O5" s="2814"/>
      <c r="P5" s="2562" t="s">
        <v>115</v>
      </c>
      <c r="Q5" s="2562"/>
      <c r="R5" s="29"/>
    </row>
    <row r="6" spans="1:18" ht="17.5">
      <c r="A6" s="2812"/>
      <c r="B6" s="2817" t="s">
        <v>940</v>
      </c>
      <c r="C6" s="2818"/>
      <c r="D6" s="2819" t="s">
        <v>468</v>
      </c>
      <c r="E6" s="2818"/>
      <c r="F6" s="2819" t="s">
        <v>469</v>
      </c>
      <c r="G6" s="2818"/>
      <c r="H6" s="2819" t="s">
        <v>470</v>
      </c>
      <c r="I6" s="2818"/>
      <c r="J6" s="2819" t="s">
        <v>471</v>
      </c>
      <c r="K6" s="2818"/>
      <c r="L6" s="2819" t="s">
        <v>472</v>
      </c>
      <c r="M6" s="2818"/>
      <c r="N6" s="2696" t="s">
        <v>941</v>
      </c>
      <c r="O6" s="2820"/>
      <c r="P6" s="2631"/>
      <c r="Q6" s="2631"/>
      <c r="R6" s="29"/>
    </row>
    <row r="7" spans="1:18" ht="17.5">
      <c r="A7" s="2813"/>
      <c r="B7" s="1193" t="s">
        <v>112</v>
      </c>
      <c r="C7" s="1194" t="s">
        <v>86</v>
      </c>
      <c r="D7" s="1195" t="s">
        <v>112</v>
      </c>
      <c r="E7" s="1196" t="s">
        <v>86</v>
      </c>
      <c r="F7" s="1195" t="s">
        <v>112</v>
      </c>
      <c r="G7" s="1196" t="s">
        <v>86</v>
      </c>
      <c r="H7" s="1195" t="s">
        <v>112</v>
      </c>
      <c r="I7" s="1196" t="s">
        <v>86</v>
      </c>
      <c r="J7" s="1197" t="s">
        <v>112</v>
      </c>
      <c r="K7" s="1194" t="s">
        <v>86</v>
      </c>
      <c r="L7" s="1197" t="s">
        <v>112</v>
      </c>
      <c r="M7" s="1196" t="s">
        <v>86</v>
      </c>
      <c r="N7" s="1195" t="s">
        <v>112</v>
      </c>
      <c r="O7" s="1198" t="s">
        <v>86</v>
      </c>
      <c r="P7" s="1031" t="s">
        <v>112</v>
      </c>
      <c r="Q7" s="1032" t="s">
        <v>86</v>
      </c>
      <c r="R7" s="29"/>
    </row>
    <row r="8" spans="1:18" s="321" customFormat="1">
      <c r="A8" s="1215">
        <v>2011</v>
      </c>
      <c r="B8" s="1216" t="s">
        <v>114</v>
      </c>
      <c r="C8" s="1217" t="s">
        <v>114</v>
      </c>
      <c r="D8" s="1218" t="s">
        <v>114</v>
      </c>
      <c r="E8" s="1217" t="s">
        <v>114</v>
      </c>
      <c r="F8" s="1218" t="s">
        <v>114</v>
      </c>
      <c r="G8" s="1217" t="s">
        <v>114</v>
      </c>
      <c r="H8" s="1218" t="s">
        <v>114</v>
      </c>
      <c r="I8" s="1217" t="s">
        <v>114</v>
      </c>
      <c r="J8" s="620">
        <v>1700</v>
      </c>
      <c r="K8" s="1199">
        <v>8.7999999999999995E-2</v>
      </c>
      <c r="L8" s="1218" t="s">
        <v>114</v>
      </c>
      <c r="M8" s="1217" t="s">
        <v>114</v>
      </c>
      <c r="N8" s="1218" t="s">
        <v>114</v>
      </c>
      <c r="O8" s="1217" t="s">
        <v>114</v>
      </c>
      <c r="P8" s="620">
        <v>4000</v>
      </c>
      <c r="Q8" s="1219">
        <v>2.4E-2</v>
      </c>
      <c r="R8" s="560"/>
    </row>
    <row r="9" spans="1:18" s="321" customFormat="1">
      <c r="A9" s="1220">
        <v>2012</v>
      </c>
      <c r="B9" s="438">
        <v>50</v>
      </c>
      <c r="C9" s="1222" t="s">
        <v>1557</v>
      </c>
      <c r="D9" s="1221" t="s">
        <v>114</v>
      </c>
      <c r="E9" s="1222" t="s">
        <v>114</v>
      </c>
      <c r="F9" s="1221" t="s">
        <v>114</v>
      </c>
      <c r="G9" s="1222" t="s">
        <v>114</v>
      </c>
      <c r="H9" s="1221" t="s">
        <v>114</v>
      </c>
      <c r="I9" s="1222" t="s">
        <v>114</v>
      </c>
      <c r="J9" s="1221" t="s">
        <v>114</v>
      </c>
      <c r="K9" s="1222" t="s">
        <v>114</v>
      </c>
      <c r="L9" s="1221" t="s">
        <v>114</v>
      </c>
      <c r="M9" s="1222" t="s">
        <v>114</v>
      </c>
      <c r="N9" s="1221" t="s">
        <v>114</v>
      </c>
      <c r="O9" s="1222" t="s">
        <v>114</v>
      </c>
      <c r="P9" s="623">
        <v>7500</v>
      </c>
      <c r="Q9" s="1223">
        <v>3.7999999999999999E-2</v>
      </c>
      <c r="R9" s="560"/>
    </row>
    <row r="10" spans="1:18" s="321" customFormat="1">
      <c r="A10" s="1215">
        <v>2013</v>
      </c>
      <c r="B10" s="1216" t="s">
        <v>114</v>
      </c>
      <c r="C10" s="1217" t="s">
        <v>114</v>
      </c>
      <c r="D10" s="620">
        <v>50</v>
      </c>
      <c r="E10" s="1217" t="s">
        <v>1557</v>
      </c>
      <c r="F10" s="1218" t="s">
        <v>114</v>
      </c>
      <c r="G10" s="1217" t="s">
        <v>114</v>
      </c>
      <c r="H10" s="1218" t="s">
        <v>114</v>
      </c>
      <c r="I10" s="1217" t="s">
        <v>114</v>
      </c>
      <c r="J10" s="1218" t="s">
        <v>114</v>
      </c>
      <c r="K10" s="1217" t="s">
        <v>114</v>
      </c>
      <c r="L10" s="620">
        <v>2700</v>
      </c>
      <c r="M10" s="1199">
        <v>0.188</v>
      </c>
      <c r="N10" s="1218" t="s">
        <v>114</v>
      </c>
      <c r="O10" s="1217" t="s">
        <v>114</v>
      </c>
      <c r="P10" s="620">
        <v>6000</v>
      </c>
      <c r="Q10" s="1219">
        <v>3.1E-2</v>
      </c>
      <c r="R10" s="560"/>
    </row>
    <row r="11" spans="1:18" s="321" customFormat="1">
      <c r="A11" s="1220">
        <v>2014</v>
      </c>
      <c r="B11" s="438">
        <v>50</v>
      </c>
      <c r="C11" s="1222" t="s">
        <v>1557</v>
      </c>
      <c r="D11" s="1221" t="s">
        <v>114</v>
      </c>
      <c r="E11" s="1222" t="s">
        <v>114</v>
      </c>
      <c r="F11" s="1221" t="s">
        <v>114</v>
      </c>
      <c r="G11" s="1222" t="s">
        <v>114</v>
      </c>
      <c r="H11" s="1221" t="s">
        <v>114</v>
      </c>
      <c r="I11" s="1222" t="s">
        <v>114</v>
      </c>
      <c r="J11" s="623">
        <v>1300</v>
      </c>
      <c r="K11" s="1202">
        <v>5.0999999999999997E-2</v>
      </c>
      <c r="L11" s="623">
        <v>2100</v>
      </c>
      <c r="M11" s="1202">
        <v>0.14499999999999999</v>
      </c>
      <c r="N11" s="1221" t="s">
        <v>114</v>
      </c>
      <c r="O11" s="1222" t="s">
        <v>114</v>
      </c>
      <c r="P11" s="623">
        <v>7100</v>
      </c>
      <c r="Q11" s="1223">
        <v>3.5999999999999997E-2</v>
      </c>
      <c r="R11" s="560"/>
    </row>
    <row r="12" spans="1:18" s="321" customFormat="1">
      <c r="A12" s="1215">
        <v>2015</v>
      </c>
      <c r="B12" s="434">
        <v>50</v>
      </c>
      <c r="C12" s="1217" t="s">
        <v>1557</v>
      </c>
      <c r="D12" s="1218" t="s">
        <v>114</v>
      </c>
      <c r="E12" s="1217" t="s">
        <v>114</v>
      </c>
      <c r="F12" s="1218" t="s">
        <v>114</v>
      </c>
      <c r="G12" s="1217" t="s">
        <v>114</v>
      </c>
      <c r="H12" s="1218" t="s">
        <v>114</v>
      </c>
      <c r="I12" s="1217" t="s">
        <v>114</v>
      </c>
      <c r="J12" s="620">
        <v>1600</v>
      </c>
      <c r="K12" s="1199">
        <v>7.2999999999999995E-2</v>
      </c>
      <c r="L12" s="620">
        <v>1400</v>
      </c>
      <c r="M12" s="1199">
        <v>8.5999999999999993E-2</v>
      </c>
      <c r="N12" s="1218" t="s">
        <v>114</v>
      </c>
      <c r="O12" s="1217" t="s">
        <v>114</v>
      </c>
      <c r="P12" s="620">
        <v>7100</v>
      </c>
      <c r="Q12" s="1219">
        <v>3.4000000000000002E-2</v>
      </c>
      <c r="R12" s="560"/>
    </row>
    <row r="13" spans="1:18" s="321" customFormat="1">
      <c r="A13" s="1220">
        <v>2016</v>
      </c>
      <c r="B13" s="1224" t="s">
        <v>114</v>
      </c>
      <c r="C13" s="1222" t="s">
        <v>114</v>
      </c>
      <c r="D13" s="1221" t="s">
        <v>114</v>
      </c>
      <c r="E13" s="1222" t="s">
        <v>114</v>
      </c>
      <c r="F13" s="1221" t="s">
        <v>114</v>
      </c>
      <c r="G13" s="1222" t="s">
        <v>114</v>
      </c>
      <c r="H13" s="1221" t="s">
        <v>114</v>
      </c>
      <c r="I13" s="1222" t="s">
        <v>114</v>
      </c>
      <c r="J13" s="623">
        <v>2200</v>
      </c>
      <c r="K13" s="1202">
        <v>7.9000000000000001E-2</v>
      </c>
      <c r="L13" s="623">
        <v>2600</v>
      </c>
      <c r="M13" s="1202">
        <v>0.154</v>
      </c>
      <c r="N13" s="1221" t="s">
        <v>114</v>
      </c>
      <c r="O13" s="1222" t="s">
        <v>114</v>
      </c>
      <c r="P13" s="623">
        <v>7300</v>
      </c>
      <c r="Q13" s="1223">
        <v>3.5999999999999997E-2</v>
      </c>
      <c r="R13" s="560"/>
    </row>
    <row r="14" spans="1:18" s="321" customFormat="1">
      <c r="A14" s="1215">
        <v>2017</v>
      </c>
      <c r="B14" s="1216" t="s">
        <v>114</v>
      </c>
      <c r="C14" s="1217" t="s">
        <v>114</v>
      </c>
      <c r="D14" s="1218" t="s">
        <v>114</v>
      </c>
      <c r="E14" s="1217" t="s">
        <v>114</v>
      </c>
      <c r="F14" s="1218" t="s">
        <v>114</v>
      </c>
      <c r="G14" s="1217" t="s">
        <v>114</v>
      </c>
      <c r="H14" s="1218" t="s">
        <v>114</v>
      </c>
      <c r="I14" s="1217" t="s">
        <v>114</v>
      </c>
      <c r="J14" s="620">
        <v>1500</v>
      </c>
      <c r="K14" s="1199">
        <v>5.5E-2</v>
      </c>
      <c r="L14" s="620">
        <v>1200</v>
      </c>
      <c r="M14" s="1199">
        <v>6.9000000000000006E-2</v>
      </c>
      <c r="N14" s="1218" t="s">
        <v>114</v>
      </c>
      <c r="O14" s="1217" t="s">
        <v>114</v>
      </c>
      <c r="P14" s="620">
        <v>4300</v>
      </c>
      <c r="Q14" s="1219">
        <v>2.1999999999999999E-2</v>
      </c>
      <c r="R14" s="560"/>
    </row>
    <row r="15" spans="1:18" s="321" customFormat="1">
      <c r="A15" s="1220">
        <v>2018</v>
      </c>
      <c r="B15" s="438">
        <v>50</v>
      </c>
      <c r="C15" s="1222" t="s">
        <v>1557</v>
      </c>
      <c r="D15" s="623">
        <v>50</v>
      </c>
      <c r="E15" s="1222" t="s">
        <v>1557</v>
      </c>
      <c r="F15" s="1221" t="s">
        <v>114</v>
      </c>
      <c r="G15" s="1222" t="s">
        <v>114</v>
      </c>
      <c r="H15" s="1221" t="s">
        <v>114</v>
      </c>
      <c r="I15" s="1222" t="s">
        <v>114</v>
      </c>
      <c r="J15" s="623">
        <v>1500</v>
      </c>
      <c r="K15" s="1202">
        <v>6.0999999999999999E-2</v>
      </c>
      <c r="L15" s="623">
        <v>2000</v>
      </c>
      <c r="M15" s="1202">
        <v>0.115</v>
      </c>
      <c r="N15" s="1221" t="s">
        <v>114</v>
      </c>
      <c r="O15" s="1222" t="s">
        <v>114</v>
      </c>
      <c r="P15" s="623">
        <v>6100</v>
      </c>
      <c r="Q15" s="1223">
        <v>3.1E-2</v>
      </c>
      <c r="R15" s="560"/>
    </row>
    <row r="16" spans="1:18" s="321" customFormat="1">
      <c r="A16" s="67">
        <v>2019</v>
      </c>
      <c r="B16" s="434">
        <v>50</v>
      </c>
      <c r="C16" s="1217" t="s">
        <v>1557</v>
      </c>
      <c r="D16" s="620">
        <v>50</v>
      </c>
      <c r="E16" s="1217" t="s">
        <v>1557</v>
      </c>
      <c r="F16" s="1218" t="s">
        <v>114</v>
      </c>
      <c r="G16" s="1217" t="s">
        <v>114</v>
      </c>
      <c r="H16" s="1218" t="s">
        <v>114</v>
      </c>
      <c r="I16" s="1217" t="s">
        <v>114</v>
      </c>
      <c r="J16" s="620">
        <v>1300</v>
      </c>
      <c r="K16" s="1199">
        <v>5.6000000000000001E-2</v>
      </c>
      <c r="L16" s="620">
        <v>1400</v>
      </c>
      <c r="M16" s="1199">
        <v>7.2999999999999995E-2</v>
      </c>
      <c r="N16" s="1218" t="s">
        <v>114</v>
      </c>
      <c r="O16" s="1217" t="s">
        <v>114</v>
      </c>
      <c r="P16" s="620">
        <v>4500</v>
      </c>
      <c r="Q16" s="1219">
        <v>2.4E-2</v>
      </c>
      <c r="R16" s="560"/>
    </row>
    <row r="17" spans="1:18" s="321" customFormat="1">
      <c r="A17" s="1225">
        <v>2020</v>
      </c>
      <c r="B17" s="1224" t="s">
        <v>114</v>
      </c>
      <c r="C17" s="1222" t="s">
        <v>114</v>
      </c>
      <c r="D17" s="1221" t="s">
        <v>114</v>
      </c>
      <c r="E17" s="1222" t="s">
        <v>114</v>
      </c>
      <c r="F17" s="1221" t="s">
        <v>114</v>
      </c>
      <c r="G17" s="1222" t="s">
        <v>114</v>
      </c>
      <c r="H17" s="1221" t="s">
        <v>114</v>
      </c>
      <c r="I17" s="1222" t="s">
        <v>114</v>
      </c>
      <c r="J17" s="623">
        <v>1500</v>
      </c>
      <c r="K17" s="1202">
        <v>5.8000000000000003E-2</v>
      </c>
      <c r="L17" s="623">
        <v>1500</v>
      </c>
      <c r="M17" s="1202">
        <v>7.4999999999999997E-2</v>
      </c>
      <c r="N17" s="1221" t="s">
        <v>114</v>
      </c>
      <c r="O17" s="1222" t="s">
        <v>114</v>
      </c>
      <c r="P17" s="623">
        <v>5500</v>
      </c>
      <c r="Q17" s="1223">
        <v>2.7E-2</v>
      </c>
      <c r="R17" s="560"/>
    </row>
    <row r="18" spans="1:18" s="321" customFormat="1">
      <c r="A18" s="92">
        <v>2021</v>
      </c>
      <c r="B18" s="1216" t="s">
        <v>114</v>
      </c>
      <c r="C18" s="1217" t="s">
        <v>114</v>
      </c>
      <c r="D18" s="1218" t="s">
        <v>114</v>
      </c>
      <c r="E18" s="1217" t="s">
        <v>114</v>
      </c>
      <c r="F18" s="1218" t="s">
        <v>114</v>
      </c>
      <c r="G18" s="1217" t="s">
        <v>114</v>
      </c>
      <c r="H18" s="1218" t="s">
        <v>114</v>
      </c>
      <c r="I18" s="1217" t="s">
        <v>114</v>
      </c>
      <c r="J18" s="1218" t="s">
        <v>114</v>
      </c>
      <c r="K18" s="1217" t="s">
        <v>114</v>
      </c>
      <c r="L18" s="51">
        <v>1500</v>
      </c>
      <c r="M18" s="1853">
        <v>8.4000000000000005E-2</v>
      </c>
      <c r="N18" s="1861" t="s">
        <v>114</v>
      </c>
      <c r="O18" s="1217" t="s">
        <v>114</v>
      </c>
      <c r="P18" s="51">
        <v>5000</v>
      </c>
      <c r="Q18" s="1515">
        <v>2.1999999999999999E-2</v>
      </c>
      <c r="R18" s="560"/>
    </row>
    <row r="19" spans="1:18" s="321" customFormat="1">
      <c r="A19" s="1862"/>
      <c r="B19" s="1863"/>
      <c r="C19" s="1863"/>
      <c r="D19" s="1863"/>
      <c r="E19" s="1863"/>
      <c r="F19" s="1863"/>
      <c r="G19" s="1863"/>
      <c r="H19" s="1863"/>
      <c r="I19" s="1863"/>
      <c r="J19" s="1864"/>
      <c r="K19" s="1865"/>
      <c r="L19" s="1864"/>
      <c r="M19" s="1865"/>
      <c r="N19" s="1863"/>
      <c r="O19" s="1863"/>
      <c r="P19" s="1864"/>
      <c r="Q19" s="1866"/>
      <c r="R19" s="560"/>
    </row>
    <row r="20" spans="1:18" ht="13">
      <c r="A20" s="2808" t="s">
        <v>942</v>
      </c>
      <c r="B20" s="2809"/>
      <c r="C20" s="2809"/>
      <c r="D20" s="2809"/>
      <c r="E20" s="2809"/>
      <c r="F20" s="2809"/>
      <c r="G20" s="2809"/>
      <c r="H20" s="2809"/>
      <c r="I20" s="2809"/>
      <c r="J20" s="2809"/>
      <c r="K20" s="2809"/>
      <c r="L20" s="2809"/>
      <c r="M20" s="2809"/>
      <c r="N20" s="2809"/>
      <c r="O20" s="2809"/>
      <c r="P20" s="2809"/>
      <c r="Q20" s="2810"/>
    </row>
    <row r="21" spans="1:18">
      <c r="B21" s="63"/>
      <c r="K21" s="45"/>
      <c r="Q21" s="54"/>
    </row>
    <row r="22" spans="1:18">
      <c r="B22" s="63"/>
      <c r="K22" s="45"/>
      <c r="Q22" s="54"/>
    </row>
    <row r="23" spans="1:18" ht="17.5">
      <c r="A23" s="2811" t="s">
        <v>338</v>
      </c>
      <c r="B23" s="2465" t="s">
        <v>958</v>
      </c>
      <c r="C23" s="2466"/>
      <c r="D23" s="2466"/>
      <c r="E23" s="2466"/>
      <c r="F23" s="2466"/>
      <c r="G23" s="2466"/>
      <c r="H23" s="2466"/>
      <c r="I23" s="2466"/>
      <c r="J23" s="2466"/>
      <c r="K23" s="2466"/>
      <c r="L23" s="2466"/>
      <c r="M23" s="2466"/>
      <c r="N23" s="2466"/>
      <c r="O23" s="2814"/>
      <c r="P23" s="2562" t="s">
        <v>115</v>
      </c>
      <c r="Q23" s="2562"/>
      <c r="R23" s="29"/>
    </row>
    <row r="24" spans="1:18" ht="17.5">
      <c r="A24" s="2812"/>
      <c r="B24" s="2831" t="s">
        <v>940</v>
      </c>
      <c r="C24" s="2832"/>
      <c r="D24" s="2833" t="s">
        <v>468</v>
      </c>
      <c r="E24" s="2832"/>
      <c r="F24" s="2833" t="s">
        <v>469</v>
      </c>
      <c r="G24" s="2832"/>
      <c r="H24" s="2833" t="s">
        <v>470</v>
      </c>
      <c r="I24" s="2832"/>
      <c r="J24" s="2833" t="s">
        <v>471</v>
      </c>
      <c r="K24" s="2832"/>
      <c r="L24" s="2833" t="s">
        <v>472</v>
      </c>
      <c r="M24" s="2832"/>
      <c r="N24" s="2834" t="s">
        <v>941</v>
      </c>
      <c r="O24" s="2835"/>
      <c r="P24" s="2631"/>
      <c r="Q24" s="2631"/>
      <c r="R24" s="29"/>
    </row>
    <row r="25" spans="1:18" ht="17.5">
      <c r="A25" s="2813"/>
      <c r="B25" s="1193" t="s">
        <v>112</v>
      </c>
      <c r="C25" s="1194" t="s">
        <v>86</v>
      </c>
      <c r="D25" s="1195" t="s">
        <v>112</v>
      </c>
      <c r="E25" s="1196" t="s">
        <v>86</v>
      </c>
      <c r="F25" s="1195" t="s">
        <v>112</v>
      </c>
      <c r="G25" s="1196" t="s">
        <v>86</v>
      </c>
      <c r="H25" s="1195" t="s">
        <v>112</v>
      </c>
      <c r="I25" s="1196" t="s">
        <v>86</v>
      </c>
      <c r="J25" s="1197" t="s">
        <v>112</v>
      </c>
      <c r="K25" s="1194" t="s">
        <v>86</v>
      </c>
      <c r="L25" s="1197" t="s">
        <v>112</v>
      </c>
      <c r="M25" s="1196" t="s">
        <v>86</v>
      </c>
      <c r="N25" s="1195" t="s">
        <v>112</v>
      </c>
      <c r="O25" s="1196" t="s">
        <v>86</v>
      </c>
      <c r="P25" s="1226" t="s">
        <v>112</v>
      </c>
      <c r="Q25" s="1032" t="s">
        <v>86</v>
      </c>
      <c r="R25" s="29"/>
    </row>
    <row r="26" spans="1:18" s="321" customFormat="1">
      <c r="A26" s="900">
        <v>2011</v>
      </c>
      <c r="B26" s="1211" t="s">
        <v>114</v>
      </c>
      <c r="C26" s="1201" t="s">
        <v>114</v>
      </c>
      <c r="D26" s="1200" t="s">
        <v>114</v>
      </c>
      <c r="E26" s="1212" t="s">
        <v>114</v>
      </c>
      <c r="F26" s="1200" t="s">
        <v>114</v>
      </c>
      <c r="G26" s="1212" t="s">
        <v>114</v>
      </c>
      <c r="H26" s="620">
        <v>3300</v>
      </c>
      <c r="I26" s="1199">
        <v>1.7999999999999999E-2</v>
      </c>
      <c r="J26" s="620">
        <v>9000</v>
      </c>
      <c r="K26" s="1199">
        <v>5.6000000000000001E-2</v>
      </c>
      <c r="L26" s="620">
        <v>7100</v>
      </c>
      <c r="M26" s="1199">
        <v>7.0999999999999994E-2</v>
      </c>
      <c r="N26" s="620">
        <v>9600</v>
      </c>
      <c r="O26" s="1199">
        <v>9.6000000000000002E-2</v>
      </c>
      <c r="P26" s="620">
        <v>30900</v>
      </c>
      <c r="Q26" s="1219">
        <v>0.03</v>
      </c>
      <c r="R26" s="560"/>
    </row>
    <row r="27" spans="1:18" s="321" customFormat="1">
      <c r="A27" s="899">
        <v>2012</v>
      </c>
      <c r="B27" s="1213" t="s">
        <v>114</v>
      </c>
      <c r="C27" s="1204" t="s">
        <v>114</v>
      </c>
      <c r="D27" s="1203" t="s">
        <v>114</v>
      </c>
      <c r="E27" s="1214" t="s">
        <v>114</v>
      </c>
      <c r="F27" s="1203" t="s">
        <v>114</v>
      </c>
      <c r="G27" s="1214" t="s">
        <v>114</v>
      </c>
      <c r="H27" s="623">
        <v>4000</v>
      </c>
      <c r="I27" s="1202">
        <v>2.1000000000000001E-2</v>
      </c>
      <c r="J27" s="623">
        <v>6800</v>
      </c>
      <c r="K27" s="1202">
        <v>3.9E-2</v>
      </c>
      <c r="L27" s="623">
        <v>7600</v>
      </c>
      <c r="M27" s="1202">
        <v>6.6000000000000003E-2</v>
      </c>
      <c r="N27" s="623">
        <v>7300</v>
      </c>
      <c r="O27" s="1202">
        <v>7.6999999999999999E-2</v>
      </c>
      <c r="P27" s="623">
        <v>30000</v>
      </c>
      <c r="Q27" s="1223">
        <v>2.8000000000000001E-2</v>
      </c>
      <c r="R27" s="560"/>
    </row>
    <row r="28" spans="1:18" s="321" customFormat="1">
      <c r="A28" s="900">
        <v>2013</v>
      </c>
      <c r="B28" s="1211" t="s">
        <v>114</v>
      </c>
      <c r="C28" s="1201" t="s">
        <v>114</v>
      </c>
      <c r="D28" s="1200" t="s">
        <v>114</v>
      </c>
      <c r="E28" s="1212" t="s">
        <v>114</v>
      </c>
      <c r="F28" s="1200" t="s">
        <v>114</v>
      </c>
      <c r="G28" s="1212" t="s">
        <v>114</v>
      </c>
      <c r="H28" s="1200" t="s">
        <v>114</v>
      </c>
      <c r="I28" s="1201" t="s">
        <v>114</v>
      </c>
      <c r="J28" s="620">
        <v>6400</v>
      </c>
      <c r="K28" s="1199">
        <v>3.5999999999999997E-2</v>
      </c>
      <c r="L28" s="620">
        <v>8500</v>
      </c>
      <c r="M28" s="1199">
        <v>7.0999999999999994E-2</v>
      </c>
      <c r="N28" s="620">
        <v>8600</v>
      </c>
      <c r="O28" s="1199">
        <v>8.6999999999999994E-2</v>
      </c>
      <c r="P28" s="620">
        <v>29100</v>
      </c>
      <c r="Q28" s="1219">
        <v>2.7E-2</v>
      </c>
      <c r="R28" s="560"/>
    </row>
    <row r="29" spans="1:18" s="321" customFormat="1">
      <c r="A29" s="899">
        <v>2014</v>
      </c>
      <c r="B29" s="1213" t="s">
        <v>114</v>
      </c>
      <c r="C29" s="1204" t="s">
        <v>114</v>
      </c>
      <c r="D29" s="1203" t="s">
        <v>114</v>
      </c>
      <c r="E29" s="1214" t="s">
        <v>114</v>
      </c>
      <c r="F29" s="1203" t="s">
        <v>114</v>
      </c>
      <c r="G29" s="1214" t="s">
        <v>114</v>
      </c>
      <c r="H29" s="1203" t="s">
        <v>114</v>
      </c>
      <c r="I29" s="1204" t="s">
        <v>114</v>
      </c>
      <c r="J29" s="623">
        <v>10100</v>
      </c>
      <c r="K29" s="1202">
        <v>5.5E-2</v>
      </c>
      <c r="L29" s="623">
        <v>8600</v>
      </c>
      <c r="M29" s="1202">
        <v>7.0000000000000007E-2</v>
      </c>
      <c r="N29" s="623">
        <v>10000</v>
      </c>
      <c r="O29" s="1202">
        <v>0.1</v>
      </c>
      <c r="P29" s="623">
        <v>37800</v>
      </c>
      <c r="Q29" s="1223">
        <v>3.4000000000000002E-2</v>
      </c>
      <c r="R29" s="560"/>
    </row>
    <row r="30" spans="1:18" s="321" customFormat="1">
      <c r="A30" s="900">
        <v>2015</v>
      </c>
      <c r="B30" s="1211" t="s">
        <v>114</v>
      </c>
      <c r="C30" s="1201" t="s">
        <v>114</v>
      </c>
      <c r="D30" s="1200" t="s">
        <v>114</v>
      </c>
      <c r="E30" s="1212" t="s">
        <v>114</v>
      </c>
      <c r="F30" s="1200" t="s">
        <v>114</v>
      </c>
      <c r="G30" s="1212" t="s">
        <v>114</v>
      </c>
      <c r="H30" s="620">
        <v>5700</v>
      </c>
      <c r="I30" s="1199">
        <v>3.3000000000000002E-2</v>
      </c>
      <c r="J30" s="620">
        <v>7000</v>
      </c>
      <c r="K30" s="1199">
        <v>3.7999999999999999E-2</v>
      </c>
      <c r="L30" s="620">
        <v>8000</v>
      </c>
      <c r="M30" s="1199">
        <v>6.0999999999999999E-2</v>
      </c>
      <c r="N30" s="620">
        <v>7100</v>
      </c>
      <c r="O30" s="1199">
        <v>7.0000000000000007E-2</v>
      </c>
      <c r="P30" s="620">
        <v>31000</v>
      </c>
      <c r="Q30" s="1219">
        <v>2.8000000000000001E-2</v>
      </c>
      <c r="R30" s="560"/>
    </row>
    <row r="31" spans="1:18" s="321" customFormat="1">
      <c r="A31" s="899">
        <v>2016</v>
      </c>
      <c r="B31" s="1213" t="s">
        <v>114</v>
      </c>
      <c r="C31" s="1204" t="s">
        <v>114</v>
      </c>
      <c r="D31" s="1203" t="s">
        <v>114</v>
      </c>
      <c r="E31" s="1214" t="s">
        <v>114</v>
      </c>
      <c r="F31" s="1203" t="s">
        <v>114</v>
      </c>
      <c r="G31" s="1214" t="s">
        <v>114</v>
      </c>
      <c r="H31" s="623">
        <v>3900</v>
      </c>
      <c r="I31" s="1202">
        <v>2.3E-2</v>
      </c>
      <c r="J31" s="623">
        <v>6400</v>
      </c>
      <c r="K31" s="1202">
        <v>3.5000000000000003E-2</v>
      </c>
      <c r="L31" s="623">
        <v>11700</v>
      </c>
      <c r="M31" s="1202">
        <v>8.5999999999999993E-2</v>
      </c>
      <c r="N31" s="623">
        <v>13300</v>
      </c>
      <c r="O31" s="1202">
        <v>0.127</v>
      </c>
      <c r="P31" s="623">
        <v>40300</v>
      </c>
      <c r="Q31" s="1223">
        <v>3.5999999999999997E-2</v>
      </c>
      <c r="R31" s="560"/>
    </row>
    <row r="32" spans="1:18" s="321" customFormat="1">
      <c r="A32" s="900">
        <v>2017</v>
      </c>
      <c r="B32" s="1211" t="s">
        <v>114</v>
      </c>
      <c r="C32" s="1201" t="s">
        <v>114</v>
      </c>
      <c r="D32" s="1200" t="s">
        <v>114</v>
      </c>
      <c r="E32" s="1212" t="s">
        <v>114</v>
      </c>
      <c r="F32" s="1200" t="s">
        <v>114</v>
      </c>
      <c r="G32" s="1212" t="s">
        <v>114</v>
      </c>
      <c r="H32" s="620">
        <v>2100</v>
      </c>
      <c r="I32" s="1199">
        <v>1.2999999999999999E-2</v>
      </c>
      <c r="J32" s="620">
        <v>6600</v>
      </c>
      <c r="K32" s="1199">
        <v>3.6999999999999998E-2</v>
      </c>
      <c r="L32" s="620">
        <v>7600</v>
      </c>
      <c r="M32" s="1199">
        <v>5.3999999999999999E-2</v>
      </c>
      <c r="N32" s="620">
        <v>9100</v>
      </c>
      <c r="O32" s="1199">
        <v>8.5999999999999993E-2</v>
      </c>
      <c r="P32" s="620">
        <v>28100</v>
      </c>
      <c r="Q32" s="1219">
        <v>2.5000000000000001E-2</v>
      </c>
      <c r="R32" s="560"/>
    </row>
    <row r="33" spans="1:18" s="321" customFormat="1">
      <c r="A33" s="899">
        <v>2018</v>
      </c>
      <c r="B33" s="438">
        <v>50</v>
      </c>
      <c r="C33" s="1222" t="s">
        <v>1557</v>
      </c>
      <c r="D33" s="1203" t="s">
        <v>114</v>
      </c>
      <c r="E33" s="1214" t="s">
        <v>114</v>
      </c>
      <c r="F33" s="1203" t="s">
        <v>114</v>
      </c>
      <c r="G33" s="1214" t="s">
        <v>114</v>
      </c>
      <c r="H33" s="623">
        <v>4300</v>
      </c>
      <c r="I33" s="1202">
        <v>2.7E-2</v>
      </c>
      <c r="J33" s="623">
        <v>7300</v>
      </c>
      <c r="K33" s="1202">
        <v>0.04</v>
      </c>
      <c r="L33" s="623">
        <v>12100</v>
      </c>
      <c r="M33" s="1202">
        <v>8.2000000000000003E-2</v>
      </c>
      <c r="N33" s="623">
        <v>9300</v>
      </c>
      <c r="O33" s="1202">
        <v>8.6999999999999994E-2</v>
      </c>
      <c r="P33" s="623">
        <v>34300</v>
      </c>
      <c r="Q33" s="1223">
        <v>3.1E-2</v>
      </c>
      <c r="R33" s="560"/>
    </row>
    <row r="34" spans="1:18" s="321" customFormat="1">
      <c r="A34" s="317">
        <v>2019</v>
      </c>
      <c r="B34" s="434">
        <v>50</v>
      </c>
      <c r="C34" s="1217" t="s">
        <v>1557</v>
      </c>
      <c r="D34" s="1200" t="s">
        <v>114</v>
      </c>
      <c r="E34" s="1212" t="s">
        <v>114</v>
      </c>
      <c r="F34" s="1200" t="s">
        <v>114</v>
      </c>
      <c r="G34" s="1212" t="s">
        <v>114</v>
      </c>
      <c r="H34" s="620">
        <v>3900</v>
      </c>
      <c r="I34" s="1199">
        <v>2.4E-2</v>
      </c>
      <c r="J34" s="620">
        <v>5600</v>
      </c>
      <c r="K34" s="1199">
        <v>3.2000000000000001E-2</v>
      </c>
      <c r="L34" s="620">
        <v>9600</v>
      </c>
      <c r="M34" s="1199">
        <v>6.3E-2</v>
      </c>
      <c r="N34" s="620">
        <v>9700</v>
      </c>
      <c r="O34" s="1199">
        <v>8.8999999999999996E-2</v>
      </c>
      <c r="P34" s="620">
        <v>30100</v>
      </c>
      <c r="Q34" s="1219">
        <v>2.7E-2</v>
      </c>
      <c r="R34" s="560"/>
    </row>
    <row r="35" spans="1:18" s="321" customFormat="1" ht="13.5" customHeight="1">
      <c r="A35" s="1227">
        <v>2020</v>
      </c>
      <c r="B35" s="1213" t="s">
        <v>114</v>
      </c>
      <c r="C35" s="1204" t="s">
        <v>114</v>
      </c>
      <c r="D35" s="1203" t="s">
        <v>114</v>
      </c>
      <c r="E35" s="1214" t="s">
        <v>114</v>
      </c>
      <c r="F35" s="1203" t="s">
        <v>114</v>
      </c>
      <c r="G35" s="1214" t="s">
        <v>114</v>
      </c>
      <c r="H35" s="623">
        <v>3400</v>
      </c>
      <c r="I35" s="1202">
        <v>2.1000000000000001E-2</v>
      </c>
      <c r="J35" s="623">
        <v>5800</v>
      </c>
      <c r="K35" s="1202">
        <v>3.3000000000000002E-2</v>
      </c>
      <c r="L35" s="623">
        <v>9100</v>
      </c>
      <c r="M35" s="1202">
        <v>5.8000000000000003E-2</v>
      </c>
      <c r="N35" s="623">
        <v>10500</v>
      </c>
      <c r="O35" s="1202">
        <v>9.2999999999999999E-2</v>
      </c>
      <c r="P35" s="623">
        <v>31900</v>
      </c>
      <c r="Q35" s="1223">
        <v>2.9000000000000001E-2</v>
      </c>
      <c r="R35" s="560"/>
    </row>
    <row r="36" spans="1:18" s="321" customFormat="1">
      <c r="A36" s="92">
        <v>2021</v>
      </c>
      <c r="B36" s="1211" t="s">
        <v>114</v>
      </c>
      <c r="C36" s="1201" t="s">
        <v>114</v>
      </c>
      <c r="D36" s="1200" t="s">
        <v>114</v>
      </c>
      <c r="E36" s="1212" t="s">
        <v>114</v>
      </c>
      <c r="F36" s="1200" t="s">
        <v>114</v>
      </c>
      <c r="G36" s="1212" t="s">
        <v>114</v>
      </c>
      <c r="H36" s="1200" t="s">
        <v>114</v>
      </c>
      <c r="I36" s="1212" t="s">
        <v>114</v>
      </c>
      <c r="J36" s="51">
        <v>4700</v>
      </c>
      <c r="K36" s="1853">
        <v>2.7E-2</v>
      </c>
      <c r="L36" s="1533">
        <v>11200</v>
      </c>
      <c r="M36" s="1516">
        <v>6.8000000000000005E-2</v>
      </c>
      <c r="N36" s="458">
        <v>9000</v>
      </c>
      <c r="O36" s="1853">
        <v>7.4999999999999997E-2</v>
      </c>
      <c r="P36" s="1533">
        <v>29600</v>
      </c>
      <c r="Q36" s="1515">
        <v>2.5999999999999999E-2</v>
      </c>
      <c r="R36" s="560"/>
    </row>
    <row r="37" spans="1:18" ht="13">
      <c r="A37" s="2808" t="s">
        <v>942</v>
      </c>
      <c r="B37" s="2809"/>
      <c r="C37" s="2809"/>
      <c r="D37" s="2809"/>
      <c r="E37" s="2809"/>
      <c r="F37" s="2809"/>
      <c r="G37" s="2809"/>
      <c r="H37" s="2809"/>
      <c r="I37" s="2809"/>
      <c r="J37" s="2809"/>
      <c r="K37" s="2809"/>
      <c r="L37" s="2809"/>
      <c r="M37" s="2809"/>
      <c r="N37" s="2809"/>
      <c r="O37" s="2809"/>
      <c r="P37" s="2809"/>
      <c r="Q37" s="2810"/>
    </row>
    <row r="39" spans="1:18" ht="14.15" customHeight="1">
      <c r="A39" s="2778" t="s">
        <v>664</v>
      </c>
      <c r="B39" s="2515"/>
      <c r="C39" s="2515"/>
      <c r="D39" s="2515"/>
      <c r="E39" s="2515"/>
      <c r="F39" s="2515"/>
      <c r="G39" s="2515"/>
      <c r="H39" s="2515"/>
      <c r="I39" s="2515"/>
      <c r="J39" s="2515"/>
      <c r="K39" s="2515"/>
      <c r="L39" s="2515"/>
      <c r="M39" s="2515"/>
      <c r="N39" s="2515"/>
      <c r="O39" s="2515"/>
      <c r="P39" s="2515"/>
      <c r="Q39" s="2515"/>
    </row>
    <row r="40" spans="1:18">
      <c r="B40" s="63"/>
      <c r="K40" s="45"/>
      <c r="Q40" s="54"/>
    </row>
    <row r="41" spans="1:18" ht="57" customHeight="1">
      <c r="A41" s="2805" t="s">
        <v>665</v>
      </c>
      <c r="B41" s="2806"/>
      <c r="C41" s="2806"/>
      <c r="D41" s="2806"/>
      <c r="E41" s="2806"/>
      <c r="F41" s="2806"/>
      <c r="G41" s="2806"/>
      <c r="H41" s="2806"/>
      <c r="I41" s="2806"/>
      <c r="J41" s="2806"/>
      <c r="K41" s="2806"/>
      <c r="L41" s="2806"/>
      <c r="M41" s="2806"/>
      <c r="N41" s="2806"/>
      <c r="O41" s="2806"/>
      <c r="P41" s="2806"/>
      <c r="Q41" s="2807"/>
    </row>
    <row r="43" spans="1:18" ht="14.5" thickBot="1"/>
    <row r="44" spans="1:18" ht="21" thickTop="1" thickBot="1">
      <c r="A44" s="2766" t="s">
        <v>959</v>
      </c>
      <c r="B44" s="2824"/>
      <c r="C44" s="2824"/>
      <c r="D44" s="2824"/>
      <c r="E44" s="2824"/>
      <c r="F44" s="2824"/>
      <c r="G44" s="2824"/>
      <c r="H44" s="2824"/>
      <c r="I44" s="2824"/>
      <c r="J44" s="2824"/>
      <c r="K44" s="2824"/>
      <c r="L44" s="2824"/>
      <c r="M44" s="2824"/>
      <c r="N44" s="2824"/>
      <c r="O44" s="2824"/>
      <c r="P44" s="2824"/>
      <c r="Q44" s="2825"/>
      <c r="R44" s="40"/>
    </row>
    <row r="45" spans="1:18" ht="14.5" thickTop="1"/>
    <row r="46" spans="1:18" ht="17.5">
      <c r="A46" s="2811" t="s">
        <v>338</v>
      </c>
      <c r="B46" s="2465" t="s">
        <v>960</v>
      </c>
      <c r="C46" s="2466"/>
      <c r="D46" s="2466"/>
      <c r="E46" s="2466"/>
      <c r="F46" s="2466"/>
      <c r="G46" s="2466"/>
      <c r="H46" s="2466"/>
      <c r="I46" s="2466"/>
      <c r="J46" s="2466"/>
      <c r="K46" s="2466"/>
      <c r="L46" s="2466"/>
      <c r="M46" s="2466"/>
      <c r="N46" s="2466"/>
      <c r="O46" s="2814"/>
      <c r="P46" s="2562" t="s">
        <v>115</v>
      </c>
      <c r="Q46" s="2562"/>
      <c r="R46" s="29"/>
    </row>
    <row r="47" spans="1:18" ht="17.5">
      <c r="A47" s="2812"/>
      <c r="B47" s="2831" t="s">
        <v>940</v>
      </c>
      <c r="C47" s="2832"/>
      <c r="D47" s="2833" t="s">
        <v>468</v>
      </c>
      <c r="E47" s="2832"/>
      <c r="F47" s="2833" t="s">
        <v>469</v>
      </c>
      <c r="G47" s="2832"/>
      <c r="H47" s="2833" t="s">
        <v>470</v>
      </c>
      <c r="I47" s="2832"/>
      <c r="J47" s="2833" t="s">
        <v>471</v>
      </c>
      <c r="K47" s="2832"/>
      <c r="L47" s="2833" t="s">
        <v>472</v>
      </c>
      <c r="M47" s="2832"/>
      <c r="N47" s="2834" t="s">
        <v>941</v>
      </c>
      <c r="O47" s="2835"/>
      <c r="P47" s="2631"/>
      <c r="Q47" s="2631"/>
      <c r="R47" s="29"/>
    </row>
    <row r="48" spans="1:18" ht="17.5">
      <c r="A48" s="2813"/>
      <c r="B48" s="1193" t="s">
        <v>112</v>
      </c>
      <c r="C48" s="1194" t="s">
        <v>86</v>
      </c>
      <c r="D48" s="1195" t="s">
        <v>112</v>
      </c>
      <c r="E48" s="1196" t="s">
        <v>86</v>
      </c>
      <c r="F48" s="1195" t="s">
        <v>112</v>
      </c>
      <c r="G48" s="1196" t="s">
        <v>86</v>
      </c>
      <c r="H48" s="1195" t="s">
        <v>112</v>
      </c>
      <c r="I48" s="1196" t="s">
        <v>86</v>
      </c>
      <c r="J48" s="1197" t="s">
        <v>112</v>
      </c>
      <c r="K48" s="1194" t="s">
        <v>86</v>
      </c>
      <c r="L48" s="1197" t="s">
        <v>112</v>
      </c>
      <c r="M48" s="1196" t="s">
        <v>86</v>
      </c>
      <c r="N48" s="1195" t="s">
        <v>112</v>
      </c>
      <c r="O48" s="1196" t="s">
        <v>86</v>
      </c>
      <c r="P48" s="1226" t="s">
        <v>112</v>
      </c>
      <c r="Q48" s="1032" t="s">
        <v>86</v>
      </c>
      <c r="R48" s="29"/>
    </row>
    <row r="49" spans="1:18" s="321" customFormat="1">
      <c r="A49" s="1215">
        <v>2011</v>
      </c>
      <c r="B49" s="425">
        <v>50</v>
      </c>
      <c r="C49" s="1217" t="s">
        <v>1557</v>
      </c>
      <c r="D49" s="492">
        <v>50</v>
      </c>
      <c r="E49" s="1228" t="s">
        <v>723</v>
      </c>
      <c r="F49" s="1200" t="s">
        <v>114</v>
      </c>
      <c r="G49" s="1212" t="s">
        <v>114</v>
      </c>
      <c r="H49" s="1200" t="s">
        <v>114</v>
      </c>
      <c r="I49" s="1217" t="s">
        <v>114</v>
      </c>
      <c r="J49" s="492">
        <v>1000</v>
      </c>
      <c r="K49" s="1229">
        <v>5.1999999999999998E-2</v>
      </c>
      <c r="L49" s="1200" t="s">
        <v>114</v>
      </c>
      <c r="M49" s="1217" t="s">
        <v>114</v>
      </c>
      <c r="N49" s="1200" t="s">
        <v>114</v>
      </c>
      <c r="O49" s="1217" t="s">
        <v>114</v>
      </c>
      <c r="P49" s="620">
        <v>3100</v>
      </c>
      <c r="Q49" s="1219">
        <v>1.9E-2</v>
      </c>
      <c r="R49" s="560"/>
    </row>
    <row r="50" spans="1:18" s="321" customFormat="1">
      <c r="A50" s="1220">
        <v>2012</v>
      </c>
      <c r="B50" s="436">
        <v>50</v>
      </c>
      <c r="C50" s="1222" t="s">
        <v>1557</v>
      </c>
      <c r="D50" s="1203" t="s">
        <v>114</v>
      </c>
      <c r="E50" s="1222" t="s">
        <v>1557</v>
      </c>
      <c r="F50" s="1203" t="s">
        <v>114</v>
      </c>
      <c r="G50" s="1214" t="s">
        <v>114</v>
      </c>
      <c r="H50" s="1203" t="s">
        <v>114</v>
      </c>
      <c r="I50" s="1222" t="s">
        <v>114</v>
      </c>
      <c r="J50" s="494">
        <v>3000</v>
      </c>
      <c r="K50" s="1230">
        <v>0.13500000000000001</v>
      </c>
      <c r="L50" s="1203" t="s">
        <v>114</v>
      </c>
      <c r="M50" s="1222" t="s">
        <v>114</v>
      </c>
      <c r="N50" s="1203" t="s">
        <v>114</v>
      </c>
      <c r="O50" s="1222" t="s">
        <v>114</v>
      </c>
      <c r="P50" s="623">
        <v>8600</v>
      </c>
      <c r="Q50" s="1223">
        <v>4.3999999999999997E-2</v>
      </c>
      <c r="R50" s="560"/>
    </row>
    <row r="51" spans="1:18" s="321" customFormat="1">
      <c r="A51" s="1215">
        <v>2013</v>
      </c>
      <c r="B51" s="1211" t="s">
        <v>114</v>
      </c>
      <c r="C51" s="1217" t="s">
        <v>114</v>
      </c>
      <c r="D51" s="1200" t="s">
        <v>114</v>
      </c>
      <c r="E51" s="1217" t="s">
        <v>114</v>
      </c>
      <c r="F51" s="1200" t="s">
        <v>114</v>
      </c>
      <c r="G51" s="1212" t="s">
        <v>114</v>
      </c>
      <c r="H51" s="1200" t="s">
        <v>114</v>
      </c>
      <c r="I51" s="1217" t="s">
        <v>114</v>
      </c>
      <c r="J51" s="492">
        <v>1900</v>
      </c>
      <c r="K51" s="1229">
        <v>8.4000000000000005E-2</v>
      </c>
      <c r="L51" s="492">
        <v>1700</v>
      </c>
      <c r="M51" s="1229">
        <v>0.11700000000000001</v>
      </c>
      <c r="N51" s="1200" t="s">
        <v>114</v>
      </c>
      <c r="O51" s="1217" t="s">
        <v>114</v>
      </c>
      <c r="P51" s="620">
        <v>6300</v>
      </c>
      <c r="Q51" s="1219">
        <v>3.2000000000000001E-2</v>
      </c>
      <c r="R51" s="560"/>
    </row>
    <row r="52" spans="1:18" s="321" customFormat="1">
      <c r="A52" s="1220">
        <v>2014</v>
      </c>
      <c r="B52" s="436">
        <v>50</v>
      </c>
      <c r="C52" s="1222" t="s">
        <v>1557</v>
      </c>
      <c r="D52" s="1203" t="s">
        <v>114</v>
      </c>
      <c r="E52" s="1222" t="s">
        <v>114</v>
      </c>
      <c r="F52" s="1203" t="s">
        <v>114</v>
      </c>
      <c r="G52" s="1214" t="s">
        <v>114</v>
      </c>
      <c r="H52" s="494">
        <v>2600</v>
      </c>
      <c r="I52" s="1230">
        <v>8.7999999999999995E-2</v>
      </c>
      <c r="J52" s="494">
        <v>1800</v>
      </c>
      <c r="K52" s="1230">
        <v>6.8000000000000005E-2</v>
      </c>
      <c r="L52" s="494">
        <v>1600</v>
      </c>
      <c r="M52" s="1230">
        <v>0.113</v>
      </c>
      <c r="N52" s="1203" t="s">
        <v>114</v>
      </c>
      <c r="O52" s="1222" t="s">
        <v>114</v>
      </c>
      <c r="P52" s="623">
        <v>8200</v>
      </c>
      <c r="Q52" s="1223">
        <v>4.2000000000000003E-2</v>
      </c>
      <c r="R52" s="560"/>
    </row>
    <row r="53" spans="1:18" s="321" customFormat="1">
      <c r="A53" s="1215">
        <v>2015</v>
      </c>
      <c r="B53" s="1211" t="s">
        <v>114</v>
      </c>
      <c r="C53" s="1217" t="s">
        <v>114</v>
      </c>
      <c r="D53" s="1200" t="s">
        <v>114</v>
      </c>
      <c r="E53" s="1217" t="s">
        <v>114</v>
      </c>
      <c r="F53" s="1200" t="s">
        <v>114</v>
      </c>
      <c r="G53" s="1212" t="s">
        <v>114</v>
      </c>
      <c r="H53" s="1200" t="s">
        <v>114</v>
      </c>
      <c r="I53" s="1217" t="s">
        <v>114</v>
      </c>
      <c r="J53" s="492">
        <v>2100</v>
      </c>
      <c r="K53" s="1229">
        <v>9.1999999999999998E-2</v>
      </c>
      <c r="L53" s="492">
        <v>1500</v>
      </c>
      <c r="M53" s="1229">
        <v>9.0999999999999998E-2</v>
      </c>
      <c r="N53" s="1200" t="s">
        <v>114</v>
      </c>
      <c r="O53" s="1217" t="s">
        <v>114</v>
      </c>
      <c r="P53" s="620">
        <v>8600</v>
      </c>
      <c r="Q53" s="1219">
        <v>4.1000000000000002E-2</v>
      </c>
      <c r="R53" s="560"/>
    </row>
    <row r="54" spans="1:18" s="321" customFormat="1">
      <c r="A54" s="1220">
        <v>2016</v>
      </c>
      <c r="B54" s="436">
        <v>50</v>
      </c>
      <c r="C54" s="1222" t="s">
        <v>1557</v>
      </c>
      <c r="D54" s="1203" t="s">
        <v>114</v>
      </c>
      <c r="E54" s="1222" t="s">
        <v>114</v>
      </c>
      <c r="F54" s="1203" t="s">
        <v>114</v>
      </c>
      <c r="G54" s="1214" t="s">
        <v>114</v>
      </c>
      <c r="H54" s="494">
        <v>1300</v>
      </c>
      <c r="I54" s="1230">
        <v>0.04</v>
      </c>
      <c r="J54" s="494">
        <v>2900</v>
      </c>
      <c r="K54" s="1230">
        <v>0.105</v>
      </c>
      <c r="L54" s="1203" t="s">
        <v>114</v>
      </c>
      <c r="M54" s="1222" t="s">
        <v>114</v>
      </c>
      <c r="N54" s="494">
        <v>1400</v>
      </c>
      <c r="O54" s="1230">
        <v>0.16600000000000001</v>
      </c>
      <c r="P54" s="623">
        <v>7900</v>
      </c>
      <c r="Q54" s="1223">
        <v>3.9E-2</v>
      </c>
      <c r="R54" s="560"/>
    </row>
    <row r="55" spans="1:18" s="321" customFormat="1">
      <c r="A55" s="1215">
        <v>2017</v>
      </c>
      <c r="B55" s="1211" t="s">
        <v>114</v>
      </c>
      <c r="C55" s="1217" t="s">
        <v>114</v>
      </c>
      <c r="D55" s="1200" t="s">
        <v>114</v>
      </c>
      <c r="E55" s="1217" t="s">
        <v>114</v>
      </c>
      <c r="F55" s="1200" t="s">
        <v>114</v>
      </c>
      <c r="G55" s="1212" t="s">
        <v>114</v>
      </c>
      <c r="H55" s="1200" t="s">
        <v>114</v>
      </c>
      <c r="I55" s="1217" t="s">
        <v>114</v>
      </c>
      <c r="J55" s="492">
        <v>2600</v>
      </c>
      <c r="K55" s="1229">
        <v>9.5000000000000001E-2</v>
      </c>
      <c r="L55" s="492">
        <v>1300</v>
      </c>
      <c r="M55" s="1229">
        <v>7.1999999999999995E-2</v>
      </c>
      <c r="N55" s="1200" t="s">
        <v>114</v>
      </c>
      <c r="O55" s="1217" t="s">
        <v>114</v>
      </c>
      <c r="P55" s="620">
        <v>7200</v>
      </c>
      <c r="Q55" s="1219">
        <v>3.5999999999999997E-2</v>
      </c>
      <c r="R55" s="560"/>
    </row>
    <row r="56" spans="1:18" s="321" customFormat="1">
      <c r="A56" s="1220">
        <v>2018</v>
      </c>
      <c r="B56" s="436">
        <v>50</v>
      </c>
      <c r="C56" s="1222" t="s">
        <v>1557</v>
      </c>
      <c r="D56" s="1203" t="s">
        <v>114</v>
      </c>
      <c r="E56" s="1222" t="s">
        <v>114</v>
      </c>
      <c r="F56" s="1203" t="s">
        <v>114</v>
      </c>
      <c r="G56" s="1214" t="s">
        <v>114</v>
      </c>
      <c r="H56" s="1203" t="s">
        <v>114</v>
      </c>
      <c r="I56" s="1222" t="s">
        <v>114</v>
      </c>
      <c r="J56" s="494">
        <v>2500</v>
      </c>
      <c r="K56" s="1230">
        <v>0.10100000000000001</v>
      </c>
      <c r="L56" s="494">
        <v>2900</v>
      </c>
      <c r="M56" s="1230">
        <v>0.16400000000000001</v>
      </c>
      <c r="N56" s="1203" t="s">
        <v>114</v>
      </c>
      <c r="O56" s="1222" t="s">
        <v>114</v>
      </c>
      <c r="P56" s="623">
        <v>9400</v>
      </c>
      <c r="Q56" s="1223">
        <v>4.8000000000000001E-2</v>
      </c>
      <c r="R56" s="560"/>
    </row>
    <row r="57" spans="1:18" s="321" customFormat="1">
      <c r="A57" s="67">
        <v>2019</v>
      </c>
      <c r="B57" s="1211" t="s">
        <v>114</v>
      </c>
      <c r="C57" s="1217" t="s">
        <v>114</v>
      </c>
      <c r="D57" s="492">
        <v>50</v>
      </c>
      <c r="E57" s="1217" t="s">
        <v>1557</v>
      </c>
      <c r="F57" s="1200" t="s">
        <v>114</v>
      </c>
      <c r="G57" s="1212" t="s">
        <v>114</v>
      </c>
      <c r="H57" s="1200" t="s">
        <v>114</v>
      </c>
      <c r="I57" s="1217" t="s">
        <v>114</v>
      </c>
      <c r="J57" s="492">
        <v>1600</v>
      </c>
      <c r="K57" s="1229">
        <v>6.3E-2</v>
      </c>
      <c r="L57" s="492">
        <v>2400</v>
      </c>
      <c r="M57" s="1229">
        <v>0.129</v>
      </c>
      <c r="N57" s="1200" t="s">
        <v>114</v>
      </c>
      <c r="O57" s="1217" t="s">
        <v>114</v>
      </c>
      <c r="P57" s="620">
        <v>6900</v>
      </c>
      <c r="Q57" s="1219">
        <v>3.6999999999999998E-2</v>
      </c>
      <c r="R57" s="560"/>
    </row>
    <row r="58" spans="1:18" s="321" customFormat="1">
      <c r="A58" s="1225">
        <v>2020</v>
      </c>
      <c r="B58" s="1213" t="s">
        <v>114</v>
      </c>
      <c r="C58" s="1222" t="s">
        <v>114</v>
      </c>
      <c r="D58" s="1203" t="s">
        <v>114</v>
      </c>
      <c r="E58" s="1222" t="s">
        <v>114</v>
      </c>
      <c r="F58" s="1203" t="s">
        <v>114</v>
      </c>
      <c r="G58" s="1214" t="s">
        <v>114</v>
      </c>
      <c r="H58" s="1203" t="s">
        <v>114</v>
      </c>
      <c r="I58" s="1222" t="s">
        <v>114</v>
      </c>
      <c r="J58" s="494">
        <v>2000</v>
      </c>
      <c r="K58" s="1230">
        <v>7.6999999999999999E-2</v>
      </c>
      <c r="L58" s="494">
        <v>1800</v>
      </c>
      <c r="M58" s="1230">
        <v>9.2999999999999999E-2</v>
      </c>
      <c r="N58" s="1203" t="s">
        <v>114</v>
      </c>
      <c r="O58" s="1222" t="s">
        <v>114</v>
      </c>
      <c r="P58" s="623">
        <v>6300</v>
      </c>
      <c r="Q58" s="1223">
        <v>3.1E-2</v>
      </c>
      <c r="R58" s="560"/>
    </row>
    <row r="59" spans="1:18" s="321" customFormat="1">
      <c r="A59" s="92">
        <v>2021</v>
      </c>
      <c r="B59" s="51">
        <v>50</v>
      </c>
      <c r="C59" s="1217" t="s">
        <v>1557</v>
      </c>
      <c r="D59" s="1200" t="s">
        <v>114</v>
      </c>
      <c r="E59" s="1217" t="s">
        <v>114</v>
      </c>
      <c r="F59" s="1200" t="s">
        <v>114</v>
      </c>
      <c r="G59" s="1217" t="s">
        <v>114</v>
      </c>
      <c r="H59" s="1200" t="s">
        <v>114</v>
      </c>
      <c r="I59" s="1217" t="s">
        <v>114</v>
      </c>
      <c r="J59" s="51">
        <v>2000</v>
      </c>
      <c r="K59" s="1853">
        <v>7.5999999999999998E-2</v>
      </c>
      <c r="L59" s="1533">
        <v>1800</v>
      </c>
      <c r="M59" s="1853">
        <v>9.6000000000000002E-2</v>
      </c>
      <c r="N59" s="1857" t="s">
        <v>114</v>
      </c>
      <c r="O59" s="1217" t="s">
        <v>114</v>
      </c>
      <c r="P59" s="51">
        <v>6700</v>
      </c>
      <c r="Q59" s="1515">
        <v>0.03</v>
      </c>
      <c r="R59" s="560"/>
    </row>
    <row r="60" spans="1:18" ht="13">
      <c r="A60" s="2808" t="s">
        <v>942</v>
      </c>
      <c r="B60" s="2809"/>
      <c r="C60" s="2809"/>
      <c r="D60" s="2809"/>
      <c r="E60" s="2809"/>
      <c r="F60" s="2809"/>
      <c r="G60" s="2809"/>
      <c r="H60" s="2809"/>
      <c r="I60" s="2809"/>
      <c r="J60" s="2809"/>
      <c r="K60" s="2809"/>
      <c r="L60" s="2809"/>
      <c r="M60" s="2809"/>
      <c r="N60" s="2809"/>
      <c r="O60" s="2809"/>
      <c r="P60" s="2809"/>
      <c r="Q60" s="2810"/>
    </row>
    <row r="61" spans="1:18">
      <c r="B61" s="63"/>
      <c r="K61" s="45"/>
      <c r="Q61" s="54"/>
    </row>
    <row r="62" spans="1:18">
      <c r="B62" s="63"/>
      <c r="K62" s="45"/>
      <c r="Q62" s="54"/>
    </row>
    <row r="63" spans="1:18" ht="17.5">
      <c r="A63" s="2811" t="s">
        <v>338</v>
      </c>
      <c r="B63" s="2465" t="s">
        <v>961</v>
      </c>
      <c r="C63" s="2466"/>
      <c r="D63" s="2466"/>
      <c r="E63" s="2466"/>
      <c r="F63" s="2466"/>
      <c r="G63" s="2466"/>
      <c r="H63" s="2466"/>
      <c r="I63" s="2466"/>
      <c r="J63" s="2466"/>
      <c r="K63" s="2466"/>
      <c r="L63" s="2466"/>
      <c r="M63" s="2466"/>
      <c r="N63" s="2466"/>
      <c r="O63" s="2814"/>
      <c r="P63" s="2562" t="s">
        <v>115</v>
      </c>
      <c r="Q63" s="2562"/>
      <c r="R63" s="29"/>
    </row>
    <row r="64" spans="1:18" ht="17.5">
      <c r="A64" s="2812"/>
      <c r="B64" s="2831" t="s">
        <v>940</v>
      </c>
      <c r="C64" s="2832"/>
      <c r="D64" s="2833" t="s">
        <v>468</v>
      </c>
      <c r="E64" s="2832"/>
      <c r="F64" s="2833" t="s">
        <v>469</v>
      </c>
      <c r="G64" s="2832"/>
      <c r="H64" s="2833" t="s">
        <v>470</v>
      </c>
      <c r="I64" s="2832"/>
      <c r="J64" s="2833" t="s">
        <v>471</v>
      </c>
      <c r="K64" s="2832"/>
      <c r="L64" s="2833" t="s">
        <v>472</v>
      </c>
      <c r="M64" s="2832"/>
      <c r="N64" s="2834" t="s">
        <v>941</v>
      </c>
      <c r="O64" s="2835"/>
      <c r="P64" s="2631"/>
      <c r="Q64" s="2631"/>
      <c r="R64" s="29"/>
    </row>
    <row r="65" spans="1:18" ht="17.5">
      <c r="A65" s="2813"/>
      <c r="B65" s="1193" t="s">
        <v>112</v>
      </c>
      <c r="C65" s="1194" t="s">
        <v>86</v>
      </c>
      <c r="D65" s="1195" t="s">
        <v>112</v>
      </c>
      <c r="E65" s="1196" t="s">
        <v>86</v>
      </c>
      <c r="F65" s="1195" t="s">
        <v>112</v>
      </c>
      <c r="G65" s="1196" t="s">
        <v>86</v>
      </c>
      <c r="H65" s="1195" t="s">
        <v>112</v>
      </c>
      <c r="I65" s="1196" t="s">
        <v>86</v>
      </c>
      <c r="J65" s="1197" t="s">
        <v>112</v>
      </c>
      <c r="K65" s="1194" t="s">
        <v>86</v>
      </c>
      <c r="L65" s="1197" t="s">
        <v>112</v>
      </c>
      <c r="M65" s="1196" t="s">
        <v>86</v>
      </c>
      <c r="N65" s="1195" t="s">
        <v>112</v>
      </c>
      <c r="O65" s="1196" t="s">
        <v>86</v>
      </c>
      <c r="P65" s="1226" t="s">
        <v>112</v>
      </c>
      <c r="Q65" s="1032" t="s">
        <v>86</v>
      </c>
      <c r="R65" s="29"/>
    </row>
    <row r="66" spans="1:18" s="321" customFormat="1">
      <c r="A66" s="900">
        <v>2011</v>
      </c>
      <c r="B66" s="1205" t="s">
        <v>114</v>
      </c>
      <c r="C66" s="1201" t="s">
        <v>114</v>
      </c>
      <c r="D66" s="1231" t="s">
        <v>114</v>
      </c>
      <c r="E66" s="1201" t="s">
        <v>114</v>
      </c>
      <c r="F66" s="1200" t="s">
        <v>114</v>
      </c>
      <c r="G66" s="1201" t="s">
        <v>114</v>
      </c>
      <c r="H66" s="620">
        <v>3800</v>
      </c>
      <c r="I66" s="1199">
        <v>2.1000000000000001E-2</v>
      </c>
      <c r="J66" s="620">
        <v>8600</v>
      </c>
      <c r="K66" s="1199">
        <v>5.2999999999999999E-2</v>
      </c>
      <c r="L66" s="620">
        <v>7600</v>
      </c>
      <c r="M66" s="1199">
        <v>7.5999999999999998E-2</v>
      </c>
      <c r="N66" s="620">
        <v>9500</v>
      </c>
      <c r="O66" s="1199">
        <v>9.4E-2</v>
      </c>
      <c r="P66" s="620">
        <v>33400</v>
      </c>
      <c r="Q66" s="1219">
        <v>3.2000000000000001E-2</v>
      </c>
      <c r="R66" s="560"/>
    </row>
    <row r="67" spans="1:18" s="321" customFormat="1">
      <c r="A67" s="899">
        <v>2012</v>
      </c>
      <c r="B67" s="1208" t="s">
        <v>114</v>
      </c>
      <c r="C67" s="1204" t="s">
        <v>114</v>
      </c>
      <c r="D67" s="1232" t="s">
        <v>114</v>
      </c>
      <c r="E67" s="1204" t="s">
        <v>114</v>
      </c>
      <c r="F67" s="1203" t="s">
        <v>114</v>
      </c>
      <c r="G67" s="1204" t="s">
        <v>114</v>
      </c>
      <c r="H67" s="623">
        <v>4100</v>
      </c>
      <c r="I67" s="1202">
        <v>2.1999999999999999E-2</v>
      </c>
      <c r="J67" s="623">
        <v>8900</v>
      </c>
      <c r="K67" s="1202">
        <v>0.05</v>
      </c>
      <c r="L67" s="623">
        <v>9600</v>
      </c>
      <c r="M67" s="1202">
        <v>8.3000000000000004E-2</v>
      </c>
      <c r="N67" s="623">
        <v>9100</v>
      </c>
      <c r="O67" s="1202">
        <v>9.5000000000000001E-2</v>
      </c>
      <c r="P67" s="623">
        <v>35400</v>
      </c>
      <c r="Q67" s="1223">
        <v>3.3000000000000002E-2</v>
      </c>
      <c r="R67" s="560"/>
    </row>
    <row r="68" spans="1:18" s="321" customFormat="1">
      <c r="A68" s="900">
        <v>2013</v>
      </c>
      <c r="B68" s="1205" t="s">
        <v>114</v>
      </c>
      <c r="C68" s="1201" t="s">
        <v>114</v>
      </c>
      <c r="D68" s="1231" t="s">
        <v>114</v>
      </c>
      <c r="E68" s="1201" t="s">
        <v>114</v>
      </c>
      <c r="F68" s="1200" t="s">
        <v>114</v>
      </c>
      <c r="G68" s="1201" t="s">
        <v>114</v>
      </c>
      <c r="H68" s="620">
        <v>5200</v>
      </c>
      <c r="I68" s="1199">
        <v>2.8000000000000001E-2</v>
      </c>
      <c r="J68" s="620">
        <v>8500</v>
      </c>
      <c r="K68" s="1199">
        <v>4.7E-2</v>
      </c>
      <c r="L68" s="620">
        <v>8200</v>
      </c>
      <c r="M68" s="1199">
        <v>6.8000000000000005E-2</v>
      </c>
      <c r="N68" s="620">
        <v>8200</v>
      </c>
      <c r="O68" s="1199">
        <v>8.3000000000000004E-2</v>
      </c>
      <c r="P68" s="620">
        <v>35400</v>
      </c>
      <c r="Q68" s="1219">
        <v>3.2000000000000001E-2</v>
      </c>
      <c r="R68" s="560"/>
    </row>
    <row r="69" spans="1:18" s="321" customFormat="1">
      <c r="A69" s="899">
        <v>2014</v>
      </c>
      <c r="B69" s="1208" t="s">
        <v>114</v>
      </c>
      <c r="C69" s="1204" t="s">
        <v>114</v>
      </c>
      <c r="D69" s="1232" t="s">
        <v>114</v>
      </c>
      <c r="E69" s="1204" t="s">
        <v>114</v>
      </c>
      <c r="F69" s="1203" t="s">
        <v>114</v>
      </c>
      <c r="G69" s="1204" t="s">
        <v>114</v>
      </c>
      <c r="H69" s="623">
        <v>4700</v>
      </c>
      <c r="I69" s="1202">
        <v>2.7E-2</v>
      </c>
      <c r="J69" s="623">
        <v>9400</v>
      </c>
      <c r="K69" s="1202">
        <v>5.0999999999999997E-2</v>
      </c>
      <c r="L69" s="623">
        <v>7200</v>
      </c>
      <c r="M69" s="1202">
        <v>5.8000000000000003E-2</v>
      </c>
      <c r="N69" s="623">
        <v>7500</v>
      </c>
      <c r="O69" s="1202">
        <v>7.3999999999999996E-2</v>
      </c>
      <c r="P69" s="623">
        <v>34600</v>
      </c>
      <c r="Q69" s="1223">
        <v>3.1E-2</v>
      </c>
      <c r="R69" s="560"/>
    </row>
    <row r="70" spans="1:18" s="321" customFormat="1">
      <c r="A70" s="900">
        <v>2015</v>
      </c>
      <c r="B70" s="1205" t="s">
        <v>114</v>
      </c>
      <c r="C70" s="1201" t="s">
        <v>114</v>
      </c>
      <c r="D70" s="1231" t="s">
        <v>114</v>
      </c>
      <c r="E70" s="1201" t="s">
        <v>114</v>
      </c>
      <c r="F70" s="1200" t="s">
        <v>114</v>
      </c>
      <c r="G70" s="1201" t="s">
        <v>114</v>
      </c>
      <c r="H70" s="620">
        <v>6200</v>
      </c>
      <c r="I70" s="1199">
        <v>3.5999999999999997E-2</v>
      </c>
      <c r="J70" s="620">
        <v>8100</v>
      </c>
      <c r="K70" s="1199">
        <v>4.3999999999999997E-2</v>
      </c>
      <c r="L70" s="620">
        <v>7500</v>
      </c>
      <c r="M70" s="1199">
        <v>5.7000000000000002E-2</v>
      </c>
      <c r="N70" s="620">
        <v>7400</v>
      </c>
      <c r="O70" s="1199">
        <v>7.2999999999999995E-2</v>
      </c>
      <c r="P70" s="620">
        <v>32100</v>
      </c>
      <c r="Q70" s="1219">
        <v>2.9000000000000001E-2</v>
      </c>
      <c r="R70" s="560"/>
    </row>
    <row r="71" spans="1:18" s="321" customFormat="1">
      <c r="A71" s="899">
        <v>2016</v>
      </c>
      <c r="B71" s="1208" t="s">
        <v>114</v>
      </c>
      <c r="C71" s="1204" t="s">
        <v>114</v>
      </c>
      <c r="D71" s="1232" t="s">
        <v>114</v>
      </c>
      <c r="E71" s="1204" t="s">
        <v>114</v>
      </c>
      <c r="F71" s="1203" t="s">
        <v>114</v>
      </c>
      <c r="G71" s="1204" t="s">
        <v>114</v>
      </c>
      <c r="H71" s="623">
        <v>3400</v>
      </c>
      <c r="I71" s="1202">
        <v>0.02</v>
      </c>
      <c r="J71" s="623">
        <v>9500</v>
      </c>
      <c r="K71" s="1202">
        <v>5.1999999999999998E-2</v>
      </c>
      <c r="L71" s="623">
        <v>10300</v>
      </c>
      <c r="M71" s="1202">
        <v>7.4999999999999997E-2</v>
      </c>
      <c r="N71" s="623">
        <v>12100</v>
      </c>
      <c r="O71" s="1202">
        <v>0.115</v>
      </c>
      <c r="P71" s="623">
        <v>39900</v>
      </c>
      <c r="Q71" s="1223">
        <v>3.5000000000000003E-2</v>
      </c>
      <c r="R71" s="560"/>
    </row>
    <row r="72" spans="1:18" s="321" customFormat="1">
      <c r="A72" s="900">
        <v>2017</v>
      </c>
      <c r="B72" s="1205" t="s">
        <v>114</v>
      </c>
      <c r="C72" s="1201" t="s">
        <v>114</v>
      </c>
      <c r="D72" s="1231" t="s">
        <v>114</v>
      </c>
      <c r="E72" s="1201" t="s">
        <v>114</v>
      </c>
      <c r="F72" s="620">
        <v>3600</v>
      </c>
      <c r="G72" s="1199">
        <v>0.02</v>
      </c>
      <c r="H72" s="620">
        <v>3900</v>
      </c>
      <c r="I72" s="1199">
        <v>2.4E-2</v>
      </c>
      <c r="J72" s="620">
        <v>7800</v>
      </c>
      <c r="K72" s="1199">
        <v>4.3999999999999997E-2</v>
      </c>
      <c r="L72" s="620">
        <v>8200</v>
      </c>
      <c r="M72" s="1199">
        <v>5.8000000000000003E-2</v>
      </c>
      <c r="N72" s="620">
        <v>8400</v>
      </c>
      <c r="O72" s="1199">
        <v>7.9000000000000001E-2</v>
      </c>
      <c r="P72" s="620">
        <v>33100</v>
      </c>
      <c r="Q72" s="1219">
        <v>0.03</v>
      </c>
      <c r="R72" s="560"/>
    </row>
    <row r="73" spans="1:18" s="321" customFormat="1">
      <c r="A73" s="899">
        <v>2018</v>
      </c>
      <c r="B73" s="1208" t="s">
        <v>114</v>
      </c>
      <c r="C73" s="1204" t="s">
        <v>114</v>
      </c>
      <c r="D73" s="1232" t="s">
        <v>114</v>
      </c>
      <c r="E73" s="1204" t="s">
        <v>114</v>
      </c>
      <c r="F73" s="623">
        <v>3100</v>
      </c>
      <c r="G73" s="1202">
        <v>1.7000000000000001E-2</v>
      </c>
      <c r="H73" s="623">
        <v>5200</v>
      </c>
      <c r="I73" s="1202">
        <v>3.3000000000000002E-2</v>
      </c>
      <c r="J73" s="623">
        <v>10000</v>
      </c>
      <c r="K73" s="1202">
        <v>5.5E-2</v>
      </c>
      <c r="L73" s="623">
        <v>11100</v>
      </c>
      <c r="M73" s="1202">
        <v>7.4999999999999997E-2</v>
      </c>
      <c r="N73" s="623">
        <v>12500</v>
      </c>
      <c r="O73" s="1202">
        <v>0.11600000000000001</v>
      </c>
      <c r="P73" s="623">
        <v>43600</v>
      </c>
      <c r="Q73" s="1223">
        <v>3.9E-2</v>
      </c>
      <c r="R73" s="560"/>
    </row>
    <row r="74" spans="1:18" s="321" customFormat="1">
      <c r="A74" s="317">
        <v>2019</v>
      </c>
      <c r="B74" s="1205" t="s">
        <v>114</v>
      </c>
      <c r="C74" s="1201" t="s">
        <v>114</v>
      </c>
      <c r="D74" s="1231" t="s">
        <v>114</v>
      </c>
      <c r="E74" s="1201" t="s">
        <v>114</v>
      </c>
      <c r="F74" s="1200" t="s">
        <v>114</v>
      </c>
      <c r="G74" s="1201" t="s">
        <v>114</v>
      </c>
      <c r="H74" s="620">
        <v>3800</v>
      </c>
      <c r="I74" s="1199">
        <v>2.4E-2</v>
      </c>
      <c r="J74" s="620">
        <v>8200</v>
      </c>
      <c r="K74" s="1199">
        <v>4.5999999999999999E-2</v>
      </c>
      <c r="L74" s="620">
        <v>12000</v>
      </c>
      <c r="M74" s="1199">
        <v>7.8E-2</v>
      </c>
      <c r="N74" s="620">
        <v>8700</v>
      </c>
      <c r="O74" s="1199">
        <v>7.9000000000000001E-2</v>
      </c>
      <c r="P74" s="620">
        <v>38300</v>
      </c>
      <c r="Q74" s="1219">
        <v>3.4000000000000002E-2</v>
      </c>
      <c r="R74" s="560"/>
    </row>
    <row r="75" spans="1:18" s="321" customFormat="1">
      <c r="A75" s="1227">
        <v>2020</v>
      </c>
      <c r="B75" s="1208" t="s">
        <v>114</v>
      </c>
      <c r="C75" s="1204" t="s">
        <v>114</v>
      </c>
      <c r="D75" s="1232" t="s">
        <v>114</v>
      </c>
      <c r="E75" s="1204" t="s">
        <v>114</v>
      </c>
      <c r="F75" s="1203" t="s">
        <v>114</v>
      </c>
      <c r="G75" s="1204" t="s">
        <v>114</v>
      </c>
      <c r="H75" s="1203" t="s">
        <v>114</v>
      </c>
      <c r="I75" s="1204" t="s">
        <v>114</v>
      </c>
      <c r="J75" s="623">
        <v>6600</v>
      </c>
      <c r="K75" s="1202">
        <v>3.7999999999999999E-2</v>
      </c>
      <c r="L75" s="623">
        <v>9300</v>
      </c>
      <c r="M75" s="1202">
        <v>5.8999999999999997E-2</v>
      </c>
      <c r="N75" s="623">
        <v>10000</v>
      </c>
      <c r="O75" s="1202">
        <v>8.7999999999999995E-2</v>
      </c>
      <c r="P75" s="623">
        <v>30900</v>
      </c>
      <c r="Q75" s="1223">
        <v>2.8000000000000001E-2</v>
      </c>
      <c r="R75" s="560"/>
    </row>
    <row r="76" spans="1:18" s="321" customFormat="1">
      <c r="A76" s="92">
        <v>2021</v>
      </c>
      <c r="B76" s="1200" t="s">
        <v>114</v>
      </c>
      <c r="C76" s="1201" t="s">
        <v>114</v>
      </c>
      <c r="D76" s="1200" t="s">
        <v>114</v>
      </c>
      <c r="E76" s="1201" t="s">
        <v>114</v>
      </c>
      <c r="F76" s="1200" t="s">
        <v>114</v>
      </c>
      <c r="G76" s="1201" t="s">
        <v>114</v>
      </c>
      <c r="H76" s="1200" t="s">
        <v>114</v>
      </c>
      <c r="I76" s="1201" t="s">
        <v>114</v>
      </c>
      <c r="J76" s="51">
        <v>8600</v>
      </c>
      <c r="K76" s="1516">
        <v>4.9000000000000002E-2</v>
      </c>
      <c r="L76" s="458">
        <v>9200</v>
      </c>
      <c r="M76" s="1853">
        <v>5.5E-2</v>
      </c>
      <c r="N76" s="1533">
        <v>8900</v>
      </c>
      <c r="O76" s="1853">
        <v>7.3999999999999996E-2</v>
      </c>
      <c r="P76" s="1533">
        <v>33600</v>
      </c>
      <c r="Q76" s="1515">
        <v>2.9000000000000001E-2</v>
      </c>
      <c r="R76" s="560"/>
    </row>
    <row r="77" spans="1:18" ht="13">
      <c r="A77" s="2808" t="s">
        <v>942</v>
      </c>
      <c r="B77" s="2809"/>
      <c r="C77" s="2809"/>
      <c r="D77" s="2809"/>
      <c r="E77" s="2809"/>
      <c r="F77" s="2809"/>
      <c r="G77" s="2809"/>
      <c r="H77" s="2809"/>
      <c r="I77" s="2809"/>
      <c r="J77" s="2809"/>
      <c r="K77" s="2809"/>
      <c r="L77" s="2809"/>
      <c r="M77" s="2809"/>
      <c r="N77" s="2809"/>
      <c r="O77" s="2809"/>
      <c r="P77" s="2809"/>
      <c r="Q77" s="2810"/>
    </row>
    <row r="79" spans="1:18" ht="14.15" customHeight="1">
      <c r="A79" s="2778" t="s">
        <v>664</v>
      </c>
      <c r="B79" s="2515"/>
      <c r="C79" s="2515"/>
      <c r="D79" s="2515"/>
      <c r="E79" s="2515"/>
      <c r="F79" s="2515"/>
      <c r="G79" s="2515"/>
      <c r="H79" s="2515"/>
      <c r="I79" s="2515"/>
      <c r="J79" s="2515"/>
      <c r="K79" s="2515"/>
      <c r="L79" s="2515"/>
      <c r="M79" s="2515"/>
      <c r="N79" s="2515"/>
      <c r="O79" s="2515"/>
      <c r="P79" s="2515"/>
      <c r="Q79" s="2515"/>
    </row>
    <row r="80" spans="1:18">
      <c r="B80" s="63"/>
      <c r="K80" s="45"/>
      <c r="Q80" s="54"/>
    </row>
    <row r="81" spans="1:18" ht="57" customHeight="1">
      <c r="A81" s="2805" t="s">
        <v>665</v>
      </c>
      <c r="B81" s="2806"/>
      <c r="C81" s="2806"/>
      <c r="D81" s="2806"/>
      <c r="E81" s="2806"/>
      <c r="F81" s="2806"/>
      <c r="G81" s="2806"/>
      <c r="H81" s="2806"/>
      <c r="I81" s="2806"/>
      <c r="J81" s="2806"/>
      <c r="K81" s="2806"/>
      <c r="L81" s="2806"/>
      <c r="M81" s="2806"/>
      <c r="N81" s="2806"/>
      <c r="O81" s="2806"/>
      <c r="P81" s="2806"/>
      <c r="Q81" s="2807"/>
    </row>
    <row r="83" spans="1:18" ht="14.5" thickBot="1"/>
    <row r="84" spans="1:18" ht="21" thickTop="1" thickBot="1">
      <c r="A84" s="2766" t="s">
        <v>962</v>
      </c>
      <c r="B84" s="2824"/>
      <c r="C84" s="2824"/>
      <c r="D84" s="2824"/>
      <c r="E84" s="2824"/>
      <c r="F84" s="2824"/>
      <c r="G84" s="2824"/>
      <c r="H84" s="2824"/>
      <c r="I84" s="2824"/>
      <c r="J84" s="2824"/>
      <c r="K84" s="2824"/>
      <c r="L84" s="2824"/>
      <c r="M84" s="2824"/>
      <c r="N84" s="2824"/>
      <c r="O84" s="2824"/>
      <c r="P84" s="2824"/>
      <c r="Q84" s="2825"/>
      <c r="R84" s="40"/>
    </row>
    <row r="85" spans="1:18" ht="14.5" thickTop="1"/>
    <row r="86" spans="1:18" ht="17.5">
      <c r="A86" s="2811" t="s">
        <v>338</v>
      </c>
      <c r="B86" s="2465" t="s">
        <v>963</v>
      </c>
      <c r="C86" s="2466"/>
      <c r="D86" s="2466"/>
      <c r="E86" s="2466"/>
      <c r="F86" s="2466"/>
      <c r="G86" s="2466"/>
      <c r="H86" s="2466"/>
      <c r="I86" s="2466"/>
      <c r="J86" s="2466"/>
      <c r="K86" s="2466"/>
      <c r="L86" s="2466"/>
      <c r="M86" s="2466"/>
      <c r="N86" s="2466"/>
      <c r="O86" s="2814"/>
      <c r="P86" s="2562" t="s">
        <v>115</v>
      </c>
      <c r="Q86" s="2815"/>
      <c r="R86" s="29"/>
    </row>
    <row r="87" spans="1:18" ht="17.5">
      <c r="A87" s="2812"/>
      <c r="B87" s="2831" t="s">
        <v>940</v>
      </c>
      <c r="C87" s="2832"/>
      <c r="D87" s="2833" t="s">
        <v>468</v>
      </c>
      <c r="E87" s="2832"/>
      <c r="F87" s="2833" t="s">
        <v>469</v>
      </c>
      <c r="G87" s="2832"/>
      <c r="H87" s="2833" t="s">
        <v>470</v>
      </c>
      <c r="I87" s="2832"/>
      <c r="J87" s="2833" t="s">
        <v>471</v>
      </c>
      <c r="K87" s="2832"/>
      <c r="L87" s="2833" t="s">
        <v>472</v>
      </c>
      <c r="M87" s="2832"/>
      <c r="N87" s="2834" t="s">
        <v>941</v>
      </c>
      <c r="O87" s="2835"/>
      <c r="P87" s="2631"/>
      <c r="Q87" s="2816"/>
      <c r="R87" s="29"/>
    </row>
    <row r="88" spans="1:18" ht="17.5">
      <c r="A88" s="2813"/>
      <c r="B88" s="1193" t="s">
        <v>112</v>
      </c>
      <c r="C88" s="1194" t="s">
        <v>86</v>
      </c>
      <c r="D88" s="1195" t="s">
        <v>112</v>
      </c>
      <c r="E88" s="1196" t="s">
        <v>86</v>
      </c>
      <c r="F88" s="1195" t="s">
        <v>112</v>
      </c>
      <c r="G88" s="1196" t="s">
        <v>86</v>
      </c>
      <c r="H88" s="1195" t="s">
        <v>112</v>
      </c>
      <c r="I88" s="1196" t="s">
        <v>86</v>
      </c>
      <c r="J88" s="1197" t="s">
        <v>112</v>
      </c>
      <c r="K88" s="1194" t="s">
        <v>86</v>
      </c>
      <c r="L88" s="1197" t="s">
        <v>112</v>
      </c>
      <c r="M88" s="1196" t="s">
        <v>86</v>
      </c>
      <c r="N88" s="1195" t="s">
        <v>112</v>
      </c>
      <c r="O88" s="1196" t="s">
        <v>86</v>
      </c>
      <c r="P88" s="1226" t="s">
        <v>112</v>
      </c>
      <c r="Q88" s="1186" t="s">
        <v>86</v>
      </c>
      <c r="R88" s="29"/>
    </row>
    <row r="89" spans="1:18" s="321" customFormat="1">
      <c r="A89" s="1215">
        <v>2011</v>
      </c>
      <c r="B89" s="434">
        <v>50</v>
      </c>
      <c r="C89" s="1217" t="s">
        <v>1557</v>
      </c>
      <c r="D89" s="1231" t="s">
        <v>114</v>
      </c>
      <c r="E89" s="1201" t="s">
        <v>114</v>
      </c>
      <c r="F89" s="1231" t="s">
        <v>114</v>
      </c>
      <c r="G89" s="1201" t="s">
        <v>114</v>
      </c>
      <c r="H89" s="1231" t="s">
        <v>114</v>
      </c>
      <c r="I89" s="1201" t="s">
        <v>114</v>
      </c>
      <c r="J89" s="1200" t="s">
        <v>114</v>
      </c>
      <c r="K89" s="1201" t="s">
        <v>114</v>
      </c>
      <c r="L89" s="1200" t="s">
        <v>114</v>
      </c>
      <c r="M89" s="1201" t="s">
        <v>114</v>
      </c>
      <c r="N89" s="1200" t="s">
        <v>114</v>
      </c>
      <c r="O89" s="1212" t="s">
        <v>114</v>
      </c>
      <c r="P89" s="620">
        <v>3700</v>
      </c>
      <c r="Q89" s="1233">
        <v>2.1999999999999999E-2</v>
      </c>
      <c r="R89" s="560"/>
    </row>
    <row r="90" spans="1:18" s="321" customFormat="1">
      <c r="A90" s="1220">
        <v>2012</v>
      </c>
      <c r="B90" s="438">
        <v>50</v>
      </c>
      <c r="C90" s="1222" t="s">
        <v>1557</v>
      </c>
      <c r="D90" s="1232" t="s">
        <v>114</v>
      </c>
      <c r="E90" s="1204" t="s">
        <v>114</v>
      </c>
      <c r="F90" s="1232" t="s">
        <v>114</v>
      </c>
      <c r="G90" s="1204" t="s">
        <v>114</v>
      </c>
      <c r="H90" s="1232" t="s">
        <v>114</v>
      </c>
      <c r="I90" s="1204" t="s">
        <v>114</v>
      </c>
      <c r="J90" s="1203" t="s">
        <v>114</v>
      </c>
      <c r="K90" s="1204" t="s">
        <v>114</v>
      </c>
      <c r="L90" s="623">
        <v>1700</v>
      </c>
      <c r="M90" s="1202">
        <v>0.128</v>
      </c>
      <c r="N90" s="1203" t="s">
        <v>114</v>
      </c>
      <c r="O90" s="1214" t="s">
        <v>114</v>
      </c>
      <c r="P90" s="623">
        <v>7300</v>
      </c>
      <c r="Q90" s="1234">
        <v>3.6999999999999998E-2</v>
      </c>
      <c r="R90" s="560"/>
    </row>
    <row r="91" spans="1:18" s="321" customFormat="1">
      <c r="A91" s="1215">
        <v>2013</v>
      </c>
      <c r="B91" s="434">
        <v>50</v>
      </c>
      <c r="C91" s="1217" t="s">
        <v>1557</v>
      </c>
      <c r="D91" s="1231" t="s">
        <v>114</v>
      </c>
      <c r="E91" s="1201" t="s">
        <v>114</v>
      </c>
      <c r="F91" s="1231" t="s">
        <v>114</v>
      </c>
      <c r="G91" s="1201" t="s">
        <v>114</v>
      </c>
      <c r="H91" s="1231" t="s">
        <v>114</v>
      </c>
      <c r="I91" s="1201" t="s">
        <v>114</v>
      </c>
      <c r="J91" s="620">
        <v>2000</v>
      </c>
      <c r="K91" s="1199">
        <v>8.5999999999999993E-2</v>
      </c>
      <c r="L91" s="1200" t="s">
        <v>114</v>
      </c>
      <c r="M91" s="1201" t="s">
        <v>114</v>
      </c>
      <c r="N91" s="1200" t="s">
        <v>114</v>
      </c>
      <c r="O91" s="1212" t="s">
        <v>114</v>
      </c>
      <c r="P91" s="620">
        <v>5800</v>
      </c>
      <c r="Q91" s="1233">
        <v>0.03</v>
      </c>
      <c r="R91" s="560"/>
    </row>
    <row r="92" spans="1:18" s="321" customFormat="1">
      <c r="A92" s="1220">
        <v>2014</v>
      </c>
      <c r="B92" s="438">
        <v>50</v>
      </c>
      <c r="C92" s="1222" t="s">
        <v>1557</v>
      </c>
      <c r="D92" s="1232" t="s">
        <v>114</v>
      </c>
      <c r="E92" s="1204" t="s">
        <v>114</v>
      </c>
      <c r="F92" s="1232" t="s">
        <v>114</v>
      </c>
      <c r="G92" s="1204" t="s">
        <v>114</v>
      </c>
      <c r="H92" s="1232" t="s">
        <v>114</v>
      </c>
      <c r="I92" s="1204" t="s">
        <v>114</v>
      </c>
      <c r="J92" s="623">
        <v>1800</v>
      </c>
      <c r="K92" s="1202">
        <v>6.9000000000000006E-2</v>
      </c>
      <c r="L92" s="1203" t="s">
        <v>114</v>
      </c>
      <c r="M92" s="1204" t="s">
        <v>114</v>
      </c>
      <c r="N92" s="1203" t="s">
        <v>114</v>
      </c>
      <c r="O92" s="1214" t="s">
        <v>114</v>
      </c>
      <c r="P92" s="623">
        <v>7500</v>
      </c>
      <c r="Q92" s="1234">
        <v>3.7999999999999999E-2</v>
      </c>
      <c r="R92" s="560"/>
    </row>
    <row r="93" spans="1:18" s="321" customFormat="1">
      <c r="A93" s="1215">
        <v>2015</v>
      </c>
      <c r="B93" s="1211" t="s">
        <v>114</v>
      </c>
      <c r="C93" s="1201" t="s">
        <v>114</v>
      </c>
      <c r="D93" s="1231" t="s">
        <v>114</v>
      </c>
      <c r="E93" s="1201" t="s">
        <v>114</v>
      </c>
      <c r="F93" s="1231" t="s">
        <v>114</v>
      </c>
      <c r="G93" s="1201" t="s">
        <v>114</v>
      </c>
      <c r="H93" s="1231" t="s">
        <v>114</v>
      </c>
      <c r="I93" s="1201" t="s">
        <v>114</v>
      </c>
      <c r="J93" s="1200" t="s">
        <v>114</v>
      </c>
      <c r="K93" s="1201" t="s">
        <v>114</v>
      </c>
      <c r="L93" s="620">
        <v>1400</v>
      </c>
      <c r="M93" s="1199">
        <v>8.4000000000000005E-2</v>
      </c>
      <c r="N93" s="1200" t="s">
        <v>114</v>
      </c>
      <c r="O93" s="1212" t="s">
        <v>114</v>
      </c>
      <c r="P93" s="620">
        <v>7500</v>
      </c>
      <c r="Q93" s="1233">
        <v>3.5999999999999997E-2</v>
      </c>
      <c r="R93" s="560"/>
    </row>
    <row r="94" spans="1:18" s="321" customFormat="1">
      <c r="A94" s="1220">
        <v>2016</v>
      </c>
      <c r="B94" s="438">
        <v>50</v>
      </c>
      <c r="C94" s="1222" t="s">
        <v>1557</v>
      </c>
      <c r="D94" s="1232" t="s">
        <v>114</v>
      </c>
      <c r="E94" s="1204" t="s">
        <v>114</v>
      </c>
      <c r="F94" s="1232" t="s">
        <v>114</v>
      </c>
      <c r="G94" s="1204" t="s">
        <v>114</v>
      </c>
      <c r="H94" s="1232" t="s">
        <v>114</v>
      </c>
      <c r="I94" s="1204" t="s">
        <v>114</v>
      </c>
      <c r="J94" s="623">
        <v>1400</v>
      </c>
      <c r="K94" s="1202">
        <v>5.0999999999999997E-2</v>
      </c>
      <c r="L94" s="623">
        <v>2100</v>
      </c>
      <c r="M94" s="1202">
        <v>0.125</v>
      </c>
      <c r="N94" s="1203" t="s">
        <v>114</v>
      </c>
      <c r="O94" s="1214" t="s">
        <v>114</v>
      </c>
      <c r="P94" s="623">
        <v>6600</v>
      </c>
      <c r="Q94" s="1234">
        <v>3.3000000000000002E-2</v>
      </c>
      <c r="R94" s="560"/>
    </row>
    <row r="95" spans="1:18" s="321" customFormat="1">
      <c r="A95" s="1215">
        <v>2017</v>
      </c>
      <c r="B95" s="1211" t="s">
        <v>114</v>
      </c>
      <c r="C95" s="1201" t="s">
        <v>114</v>
      </c>
      <c r="D95" s="1231" t="s">
        <v>114</v>
      </c>
      <c r="E95" s="1201" t="s">
        <v>114</v>
      </c>
      <c r="F95" s="1231" t="s">
        <v>114</v>
      </c>
      <c r="G95" s="1201" t="s">
        <v>114</v>
      </c>
      <c r="H95" s="1231" t="s">
        <v>114</v>
      </c>
      <c r="I95" s="1201" t="s">
        <v>114</v>
      </c>
      <c r="J95" s="620">
        <v>1600</v>
      </c>
      <c r="K95" s="1199">
        <v>0.06</v>
      </c>
      <c r="L95" s="1200" t="s">
        <v>114</v>
      </c>
      <c r="M95" s="1201" t="s">
        <v>114</v>
      </c>
      <c r="N95" s="1200" t="s">
        <v>114</v>
      </c>
      <c r="O95" s="1212" t="s">
        <v>114</v>
      </c>
      <c r="P95" s="620">
        <v>6600</v>
      </c>
      <c r="Q95" s="1233">
        <v>3.3000000000000002E-2</v>
      </c>
      <c r="R95" s="560"/>
    </row>
    <row r="96" spans="1:18" s="321" customFormat="1">
      <c r="A96" s="1220">
        <v>2018</v>
      </c>
      <c r="B96" s="438">
        <v>50</v>
      </c>
      <c r="C96" s="1222" t="s">
        <v>1557</v>
      </c>
      <c r="D96" s="1232" t="s">
        <v>114</v>
      </c>
      <c r="E96" s="1204" t="s">
        <v>114</v>
      </c>
      <c r="F96" s="1232" t="s">
        <v>114</v>
      </c>
      <c r="G96" s="1204" t="s">
        <v>114</v>
      </c>
      <c r="H96" s="1232" t="s">
        <v>114</v>
      </c>
      <c r="I96" s="1204" t="s">
        <v>114</v>
      </c>
      <c r="J96" s="623">
        <v>1400</v>
      </c>
      <c r="K96" s="1202">
        <v>5.7000000000000002E-2</v>
      </c>
      <c r="L96" s="623">
        <v>1800</v>
      </c>
      <c r="M96" s="1202">
        <v>0.10299999999999999</v>
      </c>
      <c r="N96" s="1203" t="s">
        <v>114</v>
      </c>
      <c r="O96" s="1214" t="s">
        <v>114</v>
      </c>
      <c r="P96" s="623">
        <v>8400</v>
      </c>
      <c r="Q96" s="1234">
        <v>4.2999999999999997E-2</v>
      </c>
      <c r="R96" s="560"/>
    </row>
    <row r="97" spans="1:18" s="321" customFormat="1">
      <c r="A97" s="67">
        <v>2019</v>
      </c>
      <c r="B97" s="1211" t="s">
        <v>114</v>
      </c>
      <c r="C97" s="1201" t="s">
        <v>114</v>
      </c>
      <c r="D97" s="1231" t="s">
        <v>114</v>
      </c>
      <c r="E97" s="1201" t="s">
        <v>114</v>
      </c>
      <c r="F97" s="1231" t="s">
        <v>114</v>
      </c>
      <c r="G97" s="1201" t="s">
        <v>114</v>
      </c>
      <c r="H97" s="1231" t="s">
        <v>114</v>
      </c>
      <c r="I97" s="1201" t="s">
        <v>114</v>
      </c>
      <c r="J97" s="620">
        <v>1700</v>
      </c>
      <c r="K97" s="1199">
        <v>7.0000000000000007E-2</v>
      </c>
      <c r="L97" s="620">
        <v>2000</v>
      </c>
      <c r="M97" s="1199">
        <v>0.107</v>
      </c>
      <c r="N97" s="1200" t="s">
        <v>114</v>
      </c>
      <c r="O97" s="1212" t="s">
        <v>114</v>
      </c>
      <c r="P97" s="620">
        <v>6700</v>
      </c>
      <c r="Q97" s="1233">
        <v>3.5999999999999997E-2</v>
      </c>
      <c r="R97" s="560"/>
    </row>
    <row r="98" spans="1:18" s="321" customFormat="1">
      <c r="A98" s="1225">
        <v>2020</v>
      </c>
      <c r="B98" s="1213" t="s">
        <v>114</v>
      </c>
      <c r="C98" s="1204" t="s">
        <v>114</v>
      </c>
      <c r="D98" s="1232" t="s">
        <v>114</v>
      </c>
      <c r="E98" s="1204" t="s">
        <v>114</v>
      </c>
      <c r="F98" s="1232" t="s">
        <v>114</v>
      </c>
      <c r="G98" s="1204" t="s">
        <v>114</v>
      </c>
      <c r="H98" s="1232" t="s">
        <v>114</v>
      </c>
      <c r="I98" s="1204" t="s">
        <v>114</v>
      </c>
      <c r="J98" s="623">
        <v>1400</v>
      </c>
      <c r="K98" s="1202">
        <v>5.2999999999999999E-2</v>
      </c>
      <c r="L98" s="1203" t="s">
        <v>114</v>
      </c>
      <c r="M98" s="1204" t="s">
        <v>114</v>
      </c>
      <c r="N98" s="1203" t="s">
        <v>114</v>
      </c>
      <c r="O98" s="1214" t="s">
        <v>114</v>
      </c>
      <c r="P98" s="623">
        <v>6300</v>
      </c>
      <c r="Q98" s="1234">
        <v>3.1E-2</v>
      </c>
      <c r="R98" s="560"/>
    </row>
    <row r="99" spans="1:18" s="321" customFormat="1">
      <c r="A99" s="92">
        <v>2021</v>
      </c>
      <c r="B99" s="434">
        <v>50</v>
      </c>
      <c r="C99" s="1217" t="s">
        <v>1557</v>
      </c>
      <c r="D99" s="434">
        <v>50</v>
      </c>
      <c r="E99" s="1217" t="s">
        <v>1557</v>
      </c>
      <c r="F99" s="1231" t="s">
        <v>114</v>
      </c>
      <c r="G99" s="1201" t="s">
        <v>114</v>
      </c>
      <c r="H99" s="1231" t="s">
        <v>114</v>
      </c>
      <c r="I99" s="1201" t="s">
        <v>114</v>
      </c>
      <c r="J99" s="1231" t="s">
        <v>114</v>
      </c>
      <c r="K99" s="1201" t="s">
        <v>114</v>
      </c>
      <c r="L99" s="51">
        <v>1700</v>
      </c>
      <c r="M99" s="1853">
        <v>0.09</v>
      </c>
      <c r="N99" s="1857" t="s">
        <v>114</v>
      </c>
      <c r="O99" s="1212" t="s">
        <v>114</v>
      </c>
      <c r="P99" s="51">
        <v>5800</v>
      </c>
      <c r="Q99" s="1515">
        <v>2.5999999999999999E-2</v>
      </c>
      <c r="R99" s="560"/>
    </row>
    <row r="100" spans="1:18" ht="13">
      <c r="A100" s="2808" t="s">
        <v>942</v>
      </c>
      <c r="B100" s="2809"/>
      <c r="C100" s="2809"/>
      <c r="D100" s="2809"/>
      <c r="E100" s="2809"/>
      <c r="F100" s="2809"/>
      <c r="G100" s="2809"/>
      <c r="H100" s="2809"/>
      <c r="I100" s="2809"/>
      <c r="J100" s="2809"/>
      <c r="K100" s="2809"/>
      <c r="L100" s="2809"/>
      <c r="M100" s="2809"/>
      <c r="N100" s="2809"/>
      <c r="O100" s="2809"/>
      <c r="P100" s="2809"/>
      <c r="Q100" s="2810"/>
    </row>
    <row r="101" spans="1:18">
      <c r="B101" s="63"/>
      <c r="K101" s="45"/>
      <c r="Q101" s="54"/>
    </row>
    <row r="102" spans="1:18">
      <c r="B102" s="63"/>
      <c r="K102" s="45"/>
      <c r="Q102" s="54"/>
    </row>
    <row r="103" spans="1:18" ht="17.5">
      <c r="A103" s="2811" t="s">
        <v>338</v>
      </c>
      <c r="B103" s="2465" t="s">
        <v>964</v>
      </c>
      <c r="C103" s="2466"/>
      <c r="D103" s="2466"/>
      <c r="E103" s="2466"/>
      <c r="F103" s="2466"/>
      <c r="G103" s="2466"/>
      <c r="H103" s="2466"/>
      <c r="I103" s="2466"/>
      <c r="J103" s="2466"/>
      <c r="K103" s="2466"/>
      <c r="L103" s="2466"/>
      <c r="M103" s="2466"/>
      <c r="N103" s="2466"/>
      <c r="O103" s="2814"/>
      <c r="P103" s="2562" t="s">
        <v>115</v>
      </c>
      <c r="Q103" s="2815"/>
      <c r="R103" s="29"/>
    </row>
    <row r="104" spans="1:18" ht="17.5">
      <c r="A104" s="2812"/>
      <c r="B104" s="2831" t="s">
        <v>940</v>
      </c>
      <c r="C104" s="2832"/>
      <c r="D104" s="2833" t="s">
        <v>468</v>
      </c>
      <c r="E104" s="2832"/>
      <c r="F104" s="2833" t="s">
        <v>469</v>
      </c>
      <c r="G104" s="2832"/>
      <c r="H104" s="2833" t="s">
        <v>470</v>
      </c>
      <c r="I104" s="2832"/>
      <c r="J104" s="2833" t="s">
        <v>471</v>
      </c>
      <c r="K104" s="2832"/>
      <c r="L104" s="2833" t="s">
        <v>472</v>
      </c>
      <c r="M104" s="2832"/>
      <c r="N104" s="2834" t="s">
        <v>941</v>
      </c>
      <c r="O104" s="2835"/>
      <c r="P104" s="2631"/>
      <c r="Q104" s="2816"/>
      <c r="R104" s="29"/>
    </row>
    <row r="105" spans="1:18" ht="17.5">
      <c r="A105" s="2813"/>
      <c r="B105" s="1193" t="s">
        <v>112</v>
      </c>
      <c r="C105" s="1194" t="s">
        <v>86</v>
      </c>
      <c r="D105" s="1195" t="s">
        <v>112</v>
      </c>
      <c r="E105" s="1196" t="s">
        <v>86</v>
      </c>
      <c r="F105" s="1195" t="s">
        <v>112</v>
      </c>
      <c r="G105" s="1196" t="s">
        <v>86</v>
      </c>
      <c r="H105" s="1195" t="s">
        <v>112</v>
      </c>
      <c r="I105" s="1196" t="s">
        <v>86</v>
      </c>
      <c r="J105" s="1197" t="s">
        <v>112</v>
      </c>
      <c r="K105" s="1194" t="s">
        <v>86</v>
      </c>
      <c r="L105" s="1197" t="s">
        <v>112</v>
      </c>
      <c r="M105" s="1196" t="s">
        <v>86</v>
      </c>
      <c r="N105" s="1195" t="s">
        <v>112</v>
      </c>
      <c r="O105" s="1196" t="s">
        <v>86</v>
      </c>
      <c r="P105" s="1226" t="s">
        <v>112</v>
      </c>
      <c r="Q105" s="1186" t="s">
        <v>86</v>
      </c>
      <c r="R105" s="29"/>
    </row>
    <row r="106" spans="1:18" s="321" customFormat="1">
      <c r="A106" s="900">
        <v>2011</v>
      </c>
      <c r="B106" s="434">
        <v>50</v>
      </c>
      <c r="C106" s="1217" t="s">
        <v>1557</v>
      </c>
      <c r="D106" s="1218" t="s">
        <v>114</v>
      </c>
      <c r="E106" s="1217" t="s">
        <v>114</v>
      </c>
      <c r="F106" s="1218" t="s">
        <v>114</v>
      </c>
      <c r="G106" s="1217" t="s">
        <v>114</v>
      </c>
      <c r="H106" s="1218" t="s">
        <v>114</v>
      </c>
      <c r="I106" s="1217" t="s">
        <v>114</v>
      </c>
      <c r="J106" s="620">
        <v>6200</v>
      </c>
      <c r="K106" s="1199">
        <v>3.7999999999999999E-2</v>
      </c>
      <c r="L106" s="620">
        <v>7400</v>
      </c>
      <c r="M106" s="1199">
        <v>7.2999999999999995E-2</v>
      </c>
      <c r="N106" s="620">
        <v>8300</v>
      </c>
      <c r="O106" s="1199">
        <v>8.2000000000000003E-2</v>
      </c>
      <c r="P106" s="620">
        <v>26100</v>
      </c>
      <c r="Q106" s="1233">
        <v>2.5000000000000001E-2</v>
      </c>
      <c r="R106" s="560"/>
    </row>
    <row r="107" spans="1:18" s="321" customFormat="1">
      <c r="A107" s="899">
        <v>2012</v>
      </c>
      <c r="B107" s="1224" t="s">
        <v>114</v>
      </c>
      <c r="C107" s="1222" t="s">
        <v>114</v>
      </c>
      <c r="D107" s="1221" t="s">
        <v>114</v>
      </c>
      <c r="E107" s="1222" t="s">
        <v>114</v>
      </c>
      <c r="F107" s="1221" t="s">
        <v>114</v>
      </c>
      <c r="G107" s="1222" t="s">
        <v>114</v>
      </c>
      <c r="H107" s="623">
        <v>2200</v>
      </c>
      <c r="I107" s="1202">
        <v>1.2E-2</v>
      </c>
      <c r="J107" s="623">
        <v>6500</v>
      </c>
      <c r="K107" s="1202">
        <v>3.5999999999999997E-2</v>
      </c>
      <c r="L107" s="623">
        <v>9000</v>
      </c>
      <c r="M107" s="1202">
        <v>7.8E-2</v>
      </c>
      <c r="N107" s="623">
        <v>8600</v>
      </c>
      <c r="O107" s="1202">
        <v>0.09</v>
      </c>
      <c r="P107" s="623">
        <v>31800</v>
      </c>
      <c r="Q107" s="1234">
        <v>2.9000000000000001E-2</v>
      </c>
      <c r="R107" s="560"/>
    </row>
    <row r="108" spans="1:18" s="321" customFormat="1">
      <c r="A108" s="900">
        <v>2013</v>
      </c>
      <c r="B108" s="1216" t="s">
        <v>114</v>
      </c>
      <c r="C108" s="1217" t="s">
        <v>114</v>
      </c>
      <c r="D108" s="1218" t="s">
        <v>114</v>
      </c>
      <c r="E108" s="1217" t="s">
        <v>114</v>
      </c>
      <c r="F108" s="1218" t="s">
        <v>114</v>
      </c>
      <c r="G108" s="1217" t="s">
        <v>114</v>
      </c>
      <c r="H108" s="620">
        <v>2700</v>
      </c>
      <c r="I108" s="1199">
        <v>1.4999999999999999E-2</v>
      </c>
      <c r="J108" s="620">
        <v>7000</v>
      </c>
      <c r="K108" s="1199">
        <v>3.9E-2</v>
      </c>
      <c r="L108" s="620">
        <v>6600</v>
      </c>
      <c r="M108" s="1199">
        <v>5.3999999999999999E-2</v>
      </c>
      <c r="N108" s="620">
        <v>9000</v>
      </c>
      <c r="O108" s="1199">
        <v>9.0999999999999998E-2</v>
      </c>
      <c r="P108" s="620">
        <v>29400</v>
      </c>
      <c r="Q108" s="1233">
        <v>2.7E-2</v>
      </c>
      <c r="R108" s="560"/>
    </row>
    <row r="109" spans="1:18" s="321" customFormat="1">
      <c r="A109" s="899">
        <v>2014</v>
      </c>
      <c r="B109" s="1224" t="s">
        <v>114</v>
      </c>
      <c r="C109" s="1222" t="s">
        <v>114</v>
      </c>
      <c r="D109" s="1221" t="s">
        <v>114</v>
      </c>
      <c r="E109" s="1222" t="s">
        <v>114</v>
      </c>
      <c r="F109" s="1221" t="s">
        <v>114</v>
      </c>
      <c r="G109" s="1222" t="s">
        <v>114</v>
      </c>
      <c r="H109" s="623">
        <v>4400</v>
      </c>
      <c r="I109" s="1202">
        <v>2.5000000000000001E-2</v>
      </c>
      <c r="J109" s="623">
        <v>8300</v>
      </c>
      <c r="K109" s="1202">
        <v>4.4999999999999998E-2</v>
      </c>
      <c r="L109" s="623">
        <v>7700</v>
      </c>
      <c r="M109" s="1202">
        <v>6.2E-2</v>
      </c>
      <c r="N109" s="623">
        <v>8700</v>
      </c>
      <c r="O109" s="1202">
        <v>8.5999999999999993E-2</v>
      </c>
      <c r="P109" s="623">
        <v>34200</v>
      </c>
      <c r="Q109" s="1234">
        <v>3.1E-2</v>
      </c>
      <c r="R109" s="560"/>
    </row>
    <row r="110" spans="1:18" s="321" customFormat="1">
      <c r="A110" s="900">
        <v>2015</v>
      </c>
      <c r="B110" s="1216" t="s">
        <v>114</v>
      </c>
      <c r="C110" s="1217" t="s">
        <v>114</v>
      </c>
      <c r="D110" s="1218" t="s">
        <v>114</v>
      </c>
      <c r="E110" s="1217" t="s">
        <v>114</v>
      </c>
      <c r="F110" s="1218" t="s">
        <v>114</v>
      </c>
      <c r="G110" s="1217" t="s">
        <v>114</v>
      </c>
      <c r="H110" s="620">
        <v>4300</v>
      </c>
      <c r="I110" s="1199">
        <v>2.5000000000000001E-2</v>
      </c>
      <c r="J110" s="620">
        <v>6900</v>
      </c>
      <c r="K110" s="1199">
        <v>3.7999999999999999E-2</v>
      </c>
      <c r="L110" s="620">
        <v>6700</v>
      </c>
      <c r="M110" s="1199">
        <v>0.05</v>
      </c>
      <c r="N110" s="620">
        <v>9100</v>
      </c>
      <c r="O110" s="1199">
        <v>8.8999999999999996E-2</v>
      </c>
      <c r="P110" s="620">
        <v>30000</v>
      </c>
      <c r="Q110" s="1233">
        <v>2.7E-2</v>
      </c>
      <c r="R110" s="560"/>
    </row>
    <row r="111" spans="1:18" s="321" customFormat="1">
      <c r="A111" s="899">
        <v>2016</v>
      </c>
      <c r="B111" s="1224" t="s">
        <v>114</v>
      </c>
      <c r="C111" s="1222" t="s">
        <v>114</v>
      </c>
      <c r="D111" s="1221" t="s">
        <v>114</v>
      </c>
      <c r="E111" s="1222" t="s">
        <v>114</v>
      </c>
      <c r="F111" s="1221" t="s">
        <v>114</v>
      </c>
      <c r="G111" s="1222" t="s">
        <v>114</v>
      </c>
      <c r="H111" s="623">
        <v>3900</v>
      </c>
      <c r="I111" s="1202">
        <v>2.3E-2</v>
      </c>
      <c r="J111" s="623">
        <v>9700</v>
      </c>
      <c r="K111" s="1202">
        <v>5.2999999999999999E-2</v>
      </c>
      <c r="L111" s="623">
        <v>6200</v>
      </c>
      <c r="M111" s="1202">
        <v>4.5999999999999999E-2</v>
      </c>
      <c r="N111" s="623">
        <v>10000</v>
      </c>
      <c r="O111" s="1202">
        <v>9.4E-2</v>
      </c>
      <c r="P111" s="623">
        <v>34500</v>
      </c>
      <c r="Q111" s="1234">
        <v>0.03</v>
      </c>
      <c r="R111" s="560"/>
    </row>
    <row r="112" spans="1:18" s="321" customFormat="1">
      <c r="A112" s="900">
        <v>2017</v>
      </c>
      <c r="B112" s="1216" t="s">
        <v>114</v>
      </c>
      <c r="C112" s="1217" t="s">
        <v>114</v>
      </c>
      <c r="D112" s="1218" t="s">
        <v>114</v>
      </c>
      <c r="E112" s="1217" t="s">
        <v>114</v>
      </c>
      <c r="F112" s="1218" t="s">
        <v>114</v>
      </c>
      <c r="G112" s="1217" t="s">
        <v>114</v>
      </c>
      <c r="H112" s="620">
        <v>6300</v>
      </c>
      <c r="I112" s="1199">
        <v>3.9E-2</v>
      </c>
      <c r="J112" s="620">
        <v>5700</v>
      </c>
      <c r="K112" s="1199">
        <v>3.2000000000000001E-2</v>
      </c>
      <c r="L112" s="620">
        <v>5700</v>
      </c>
      <c r="M112" s="1199">
        <v>0.04</v>
      </c>
      <c r="N112" s="620">
        <v>10100</v>
      </c>
      <c r="O112" s="1199">
        <v>9.6000000000000002E-2</v>
      </c>
      <c r="P112" s="620">
        <v>32000</v>
      </c>
      <c r="Q112" s="1233">
        <v>2.8000000000000001E-2</v>
      </c>
      <c r="R112" s="560"/>
    </row>
    <row r="113" spans="1:18" s="321" customFormat="1">
      <c r="A113" s="899">
        <v>2018</v>
      </c>
      <c r="B113" s="1224" t="s">
        <v>114</v>
      </c>
      <c r="C113" s="1222" t="s">
        <v>114</v>
      </c>
      <c r="D113" s="1221" t="s">
        <v>114</v>
      </c>
      <c r="E113" s="1222" t="s">
        <v>114</v>
      </c>
      <c r="F113" s="1221" t="s">
        <v>114</v>
      </c>
      <c r="G113" s="1222" t="s">
        <v>114</v>
      </c>
      <c r="H113" s="623">
        <v>5100</v>
      </c>
      <c r="I113" s="1202">
        <v>3.2000000000000001E-2</v>
      </c>
      <c r="J113" s="623">
        <v>7300</v>
      </c>
      <c r="K113" s="1202">
        <v>0.04</v>
      </c>
      <c r="L113" s="623">
        <v>7200</v>
      </c>
      <c r="M113" s="1202">
        <v>4.8000000000000001E-2</v>
      </c>
      <c r="N113" s="623">
        <v>8700</v>
      </c>
      <c r="O113" s="1202">
        <v>8.1000000000000003E-2</v>
      </c>
      <c r="P113" s="623">
        <v>32900</v>
      </c>
      <c r="Q113" s="1234">
        <v>2.9000000000000001E-2</v>
      </c>
      <c r="R113" s="560"/>
    </row>
    <row r="114" spans="1:18" s="321" customFormat="1">
      <c r="A114" s="317">
        <v>2019</v>
      </c>
      <c r="B114" s="1216" t="s">
        <v>114</v>
      </c>
      <c r="C114" s="1217" t="s">
        <v>114</v>
      </c>
      <c r="D114" s="1218" t="s">
        <v>114</v>
      </c>
      <c r="E114" s="1217" t="s">
        <v>114</v>
      </c>
      <c r="F114" s="1218" t="s">
        <v>114</v>
      </c>
      <c r="G114" s="1217" t="s">
        <v>114</v>
      </c>
      <c r="H114" s="620">
        <v>4200</v>
      </c>
      <c r="I114" s="1199">
        <v>2.5999999999999999E-2</v>
      </c>
      <c r="J114" s="620">
        <v>7600</v>
      </c>
      <c r="K114" s="1199">
        <v>4.2999999999999997E-2</v>
      </c>
      <c r="L114" s="620">
        <v>10000</v>
      </c>
      <c r="M114" s="1199">
        <v>6.5000000000000002E-2</v>
      </c>
      <c r="N114" s="620">
        <v>8500</v>
      </c>
      <c r="O114" s="1199">
        <v>7.6999999999999999E-2</v>
      </c>
      <c r="P114" s="620">
        <v>33000</v>
      </c>
      <c r="Q114" s="1233">
        <v>0.03</v>
      </c>
      <c r="R114" s="560"/>
    </row>
    <row r="115" spans="1:18" s="321" customFormat="1">
      <c r="A115" s="1227">
        <v>2020</v>
      </c>
      <c r="B115" s="1224" t="s">
        <v>114</v>
      </c>
      <c r="C115" s="1222" t="s">
        <v>114</v>
      </c>
      <c r="D115" s="1221" t="s">
        <v>114</v>
      </c>
      <c r="E115" s="1222" t="s">
        <v>114</v>
      </c>
      <c r="F115" s="1221" t="s">
        <v>114</v>
      </c>
      <c r="G115" s="1222" t="s">
        <v>114</v>
      </c>
      <c r="H115" s="623">
        <v>3800</v>
      </c>
      <c r="I115" s="1202">
        <v>2.4E-2</v>
      </c>
      <c r="J115" s="623">
        <v>5700</v>
      </c>
      <c r="K115" s="1202">
        <v>3.3000000000000002E-2</v>
      </c>
      <c r="L115" s="623">
        <v>7300</v>
      </c>
      <c r="M115" s="1202">
        <v>4.5999999999999999E-2</v>
      </c>
      <c r="N115" s="623">
        <v>10900</v>
      </c>
      <c r="O115" s="1202">
        <v>9.6000000000000002E-2</v>
      </c>
      <c r="P115" s="623">
        <v>31400</v>
      </c>
      <c r="Q115" s="1234">
        <v>2.8000000000000001E-2</v>
      </c>
      <c r="R115" s="560"/>
    </row>
    <row r="116" spans="1:18" s="321" customFormat="1">
      <c r="A116" s="92">
        <v>2021</v>
      </c>
      <c r="B116" s="1216" t="s">
        <v>114</v>
      </c>
      <c r="C116" s="1217" t="s">
        <v>114</v>
      </c>
      <c r="D116" s="1218" t="s">
        <v>114</v>
      </c>
      <c r="E116" s="1217" t="s">
        <v>114</v>
      </c>
      <c r="F116" s="1218" t="s">
        <v>114</v>
      </c>
      <c r="G116" s="1217" t="s">
        <v>114</v>
      </c>
      <c r="H116" s="51">
        <v>3300</v>
      </c>
      <c r="I116" s="1516">
        <v>2.1000000000000001E-2</v>
      </c>
      <c r="J116" s="458">
        <v>6100</v>
      </c>
      <c r="K116" s="1853">
        <v>3.4000000000000002E-2</v>
      </c>
      <c r="L116" s="1533">
        <v>9300</v>
      </c>
      <c r="M116" s="1853">
        <v>5.6000000000000001E-2</v>
      </c>
      <c r="N116" s="1533">
        <v>10600</v>
      </c>
      <c r="O116" s="1853">
        <v>8.6999999999999994E-2</v>
      </c>
      <c r="P116" s="1533">
        <v>34300</v>
      </c>
      <c r="Q116" s="1515">
        <v>0.03</v>
      </c>
      <c r="R116" s="560"/>
    </row>
    <row r="117" spans="1:18" ht="13">
      <c r="A117" s="2808" t="s">
        <v>942</v>
      </c>
      <c r="B117" s="2809"/>
      <c r="C117" s="2809"/>
      <c r="D117" s="2809"/>
      <c r="E117" s="2809"/>
      <c r="F117" s="2809"/>
      <c r="G117" s="2809"/>
      <c r="H117" s="2809"/>
      <c r="I117" s="2809"/>
      <c r="J117" s="2809"/>
      <c r="K117" s="2809"/>
      <c r="L117" s="2809"/>
      <c r="M117" s="2809"/>
      <c r="N117" s="2809"/>
      <c r="O117" s="2809"/>
      <c r="P117" s="2809"/>
      <c r="Q117" s="2810"/>
    </row>
    <row r="119" spans="1:18" ht="14.15" customHeight="1">
      <c r="A119" s="2778" t="s">
        <v>664</v>
      </c>
      <c r="B119" s="2515"/>
      <c r="C119" s="2515"/>
      <c r="D119" s="2515"/>
      <c r="E119" s="2515"/>
      <c r="F119" s="2515"/>
      <c r="G119" s="2515"/>
      <c r="H119" s="2515"/>
      <c r="I119" s="2515"/>
      <c r="J119" s="2515"/>
      <c r="K119" s="2515"/>
      <c r="L119" s="2515"/>
      <c r="M119" s="2515"/>
      <c r="N119" s="2515"/>
      <c r="O119" s="2515"/>
      <c r="P119" s="2515"/>
      <c r="Q119" s="2515"/>
    </row>
    <row r="120" spans="1:18">
      <c r="B120" s="63"/>
      <c r="K120" s="45"/>
      <c r="Q120" s="54"/>
    </row>
    <row r="121" spans="1:18" ht="57" customHeight="1">
      <c r="A121" s="2805" t="s">
        <v>665</v>
      </c>
      <c r="B121" s="2806"/>
      <c r="C121" s="2806"/>
      <c r="D121" s="2806"/>
      <c r="E121" s="2806"/>
      <c r="F121" s="2806"/>
      <c r="G121" s="2806"/>
      <c r="H121" s="2806"/>
      <c r="I121" s="2806"/>
      <c r="J121" s="2806"/>
      <c r="K121" s="2806"/>
      <c r="L121" s="2806"/>
      <c r="M121" s="2806"/>
      <c r="N121" s="2806"/>
      <c r="O121" s="2806"/>
      <c r="P121" s="2806"/>
      <c r="Q121" s="2807"/>
    </row>
  </sheetData>
  <mergeCells count="76">
    <mergeCell ref="A100:Q100"/>
    <mergeCell ref="A103:A105"/>
    <mergeCell ref="A1:Q1"/>
    <mergeCell ref="A3:Q3"/>
    <mergeCell ref="A5:A7"/>
    <mergeCell ref="B5:O5"/>
    <mergeCell ref="P5:Q6"/>
    <mergeCell ref="B6:C6"/>
    <mergeCell ref="D6:E6"/>
    <mergeCell ref="F6:G6"/>
    <mergeCell ref="H6:I6"/>
    <mergeCell ref="J6:K6"/>
    <mergeCell ref="L6:M6"/>
    <mergeCell ref="N6:O6"/>
    <mergeCell ref="A20:Q20"/>
    <mergeCell ref="A23:A25"/>
    <mergeCell ref="B23:O23"/>
    <mergeCell ref="P23:Q24"/>
    <mergeCell ref="B24:C24"/>
    <mergeCell ref="D24:E24"/>
    <mergeCell ref="F24:G24"/>
    <mergeCell ref="H24:I24"/>
    <mergeCell ref="J24:K24"/>
    <mergeCell ref="L24:M24"/>
    <mergeCell ref="N24:O24"/>
    <mergeCell ref="A37:Q37"/>
    <mergeCell ref="A39:Q39"/>
    <mergeCell ref="A44:Q44"/>
    <mergeCell ref="A46:A48"/>
    <mergeCell ref="B46:O46"/>
    <mergeCell ref="P46:Q47"/>
    <mergeCell ref="B47:C47"/>
    <mergeCell ref="D47:E47"/>
    <mergeCell ref="F47:G47"/>
    <mergeCell ref="H47:I47"/>
    <mergeCell ref="J47:K47"/>
    <mergeCell ref="L47:M47"/>
    <mergeCell ref="N47:O47"/>
    <mergeCell ref="A41:Q41"/>
    <mergeCell ref="A60:Q60"/>
    <mergeCell ref="A63:A65"/>
    <mergeCell ref="B63:O63"/>
    <mergeCell ref="P63:Q64"/>
    <mergeCell ref="B64:C64"/>
    <mergeCell ref="D64:E64"/>
    <mergeCell ref="F64:G64"/>
    <mergeCell ref="H64:I64"/>
    <mergeCell ref="J64:K64"/>
    <mergeCell ref="L64:M64"/>
    <mergeCell ref="N64:O64"/>
    <mergeCell ref="A77:Q77"/>
    <mergeCell ref="A81:Q81"/>
    <mergeCell ref="A84:Q84"/>
    <mergeCell ref="A86:A88"/>
    <mergeCell ref="B86:O86"/>
    <mergeCell ref="P86:Q87"/>
    <mergeCell ref="B87:C87"/>
    <mergeCell ref="D87:E87"/>
    <mergeCell ref="F87:G87"/>
    <mergeCell ref="H87:I87"/>
    <mergeCell ref="J87:K87"/>
    <mergeCell ref="L87:M87"/>
    <mergeCell ref="N87:O87"/>
    <mergeCell ref="A79:Q79"/>
    <mergeCell ref="A117:Q117"/>
    <mergeCell ref="A119:Q119"/>
    <mergeCell ref="A121:Q121"/>
    <mergeCell ref="B103:O103"/>
    <mergeCell ref="P103:Q104"/>
    <mergeCell ref="B104:C104"/>
    <mergeCell ref="D104:E104"/>
    <mergeCell ref="F104:G104"/>
    <mergeCell ref="H104:I104"/>
    <mergeCell ref="J104:K104"/>
    <mergeCell ref="L104:M104"/>
    <mergeCell ref="N104:O10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3D876-3D25-4911-91F4-E67055902C9D}">
  <dimension ref="A1:K48"/>
  <sheetViews>
    <sheetView workbookViewId="0">
      <selection sqref="A1:I1"/>
    </sheetView>
  </sheetViews>
  <sheetFormatPr defaultColWidth="8.58203125" defaultRowHeight="14"/>
  <cols>
    <col min="1" max="9" width="11.08203125" style="7" customWidth="1"/>
    <col min="10" max="10" width="8.58203125" style="7"/>
    <col min="11" max="11" width="8.58203125" style="1050"/>
    <col min="12" max="16384" width="8.58203125" style="7"/>
  </cols>
  <sheetData>
    <row r="1" spans="1:11" ht="25">
      <c r="A1" s="2453" t="s">
        <v>1558</v>
      </c>
      <c r="B1" s="2453"/>
      <c r="C1" s="2453"/>
      <c r="D1" s="2453"/>
      <c r="E1" s="2453"/>
      <c r="F1" s="2453"/>
      <c r="G1" s="2453"/>
      <c r="H1" s="2453"/>
      <c r="I1" s="2453"/>
      <c r="J1" s="44"/>
    </row>
    <row r="2" spans="1:11" ht="14.5" thickBot="1">
      <c r="A2" s="1052"/>
      <c r="B2" s="321"/>
      <c r="C2" s="321"/>
      <c r="D2" s="321"/>
      <c r="E2" s="321"/>
      <c r="F2" s="321"/>
      <c r="G2" s="321"/>
      <c r="H2" s="45"/>
      <c r="I2" s="45"/>
    </row>
    <row r="3" spans="1:11" s="1063" customFormat="1" ht="39" customHeight="1" thickTop="1" thickBot="1">
      <c r="A3" s="2821" t="s">
        <v>703</v>
      </c>
      <c r="B3" s="2822"/>
      <c r="C3" s="2822"/>
      <c r="D3" s="2822"/>
      <c r="E3" s="2822"/>
      <c r="F3" s="2822"/>
      <c r="G3" s="2822"/>
      <c r="H3" s="2822"/>
      <c r="I3" s="2823"/>
      <c r="K3" s="1062"/>
    </row>
    <row r="4" spans="1:11" s="1063" customFormat="1" ht="14.5" thickTop="1">
      <c r="A4" s="1064"/>
      <c r="B4" s="1064"/>
      <c r="C4" s="1064"/>
      <c r="D4" s="1064"/>
      <c r="E4" s="1064"/>
      <c r="F4" s="1064"/>
      <c r="G4" s="1064"/>
      <c r="H4" s="1064"/>
      <c r="I4" s="1064"/>
      <c r="K4" s="1062"/>
    </row>
    <row r="5" spans="1:11" s="1063" customFormat="1" ht="18" customHeight="1">
      <c r="A5" s="2638" t="s">
        <v>338</v>
      </c>
      <c r="B5" s="2695" t="s">
        <v>704</v>
      </c>
      <c r="C5" s="2696"/>
      <c r="D5" s="2696"/>
      <c r="E5" s="2696"/>
      <c r="F5" s="2696"/>
      <c r="G5" s="2696"/>
      <c r="H5" s="2696"/>
      <c r="I5" s="2696"/>
      <c r="K5" s="1065"/>
    </row>
    <row r="6" spans="1:11" s="1063" customFormat="1" ht="18" customHeight="1">
      <c r="A6" s="2638"/>
      <c r="B6" s="2640" t="s">
        <v>659</v>
      </c>
      <c r="C6" s="2641"/>
      <c r="D6" s="2641"/>
      <c r="E6" s="2642"/>
      <c r="F6" s="2748" t="s">
        <v>660</v>
      </c>
      <c r="G6" s="2748"/>
      <c r="H6" s="2748"/>
      <c r="I6" s="2749"/>
      <c r="K6" s="1065"/>
    </row>
    <row r="7" spans="1:11" s="1066" customFormat="1" ht="27.5">
      <c r="A7" s="2639"/>
      <c r="B7" s="1031" t="s">
        <v>112</v>
      </c>
      <c r="C7" s="1032" t="s">
        <v>86</v>
      </c>
      <c r="D7" s="1032" t="s">
        <v>662</v>
      </c>
      <c r="E7" s="1033" t="s">
        <v>663</v>
      </c>
      <c r="F7" s="1031" t="s">
        <v>112</v>
      </c>
      <c r="G7" s="1032" t="s">
        <v>86</v>
      </c>
      <c r="H7" s="1032" t="s">
        <v>662</v>
      </c>
      <c r="I7" s="1034" t="s">
        <v>663</v>
      </c>
      <c r="K7" s="1067"/>
    </row>
    <row r="8" spans="1:11" s="1063" customFormat="1">
      <c r="A8" s="738">
        <v>2011</v>
      </c>
      <c r="B8" s="1043">
        <v>46100</v>
      </c>
      <c r="C8" s="1035">
        <v>4.3999999999999997E-2</v>
      </c>
      <c r="D8" s="1035">
        <v>3.7999999999999999E-2</v>
      </c>
      <c r="E8" s="341">
        <v>5.0999999999999997E-2</v>
      </c>
      <c r="F8" s="366">
        <v>8800</v>
      </c>
      <c r="G8" s="1035">
        <v>5.1999999999999998E-2</v>
      </c>
      <c r="H8" s="1035">
        <v>3.6999999999999998E-2</v>
      </c>
      <c r="I8" s="1035">
        <v>7.2999999999999995E-2</v>
      </c>
      <c r="K8" s="1062"/>
    </row>
    <row r="9" spans="1:11" s="1063" customFormat="1">
      <c r="A9" s="1036">
        <v>2012</v>
      </c>
      <c r="B9" s="1045">
        <v>39000</v>
      </c>
      <c r="C9" s="1037">
        <v>3.5999999999999997E-2</v>
      </c>
      <c r="D9" s="1037">
        <v>3.1E-2</v>
      </c>
      <c r="E9" s="343">
        <v>4.2999999999999997E-2</v>
      </c>
      <c r="F9" s="374">
        <v>8400</v>
      </c>
      <c r="G9" s="1037">
        <v>4.2999999999999997E-2</v>
      </c>
      <c r="H9" s="1037">
        <v>3.1E-2</v>
      </c>
      <c r="I9" s="1037">
        <v>5.8999999999999997E-2</v>
      </c>
      <c r="K9" s="1062"/>
    </row>
    <row r="10" spans="1:11" s="1063" customFormat="1">
      <c r="A10" s="738">
        <v>2013</v>
      </c>
      <c r="B10" s="1043">
        <v>51200</v>
      </c>
      <c r="C10" s="1035">
        <v>4.7E-2</v>
      </c>
      <c r="D10" s="1035">
        <v>0.04</v>
      </c>
      <c r="E10" s="341">
        <v>5.5E-2</v>
      </c>
      <c r="F10" s="366">
        <v>11300</v>
      </c>
      <c r="G10" s="1035">
        <v>5.8000000000000003E-2</v>
      </c>
      <c r="H10" s="1035">
        <v>4.2000000000000003E-2</v>
      </c>
      <c r="I10" s="1035">
        <v>7.9000000000000001E-2</v>
      </c>
      <c r="K10" s="1062"/>
    </row>
    <row r="11" spans="1:11" s="1063" customFormat="1">
      <c r="A11" s="1036">
        <v>2014</v>
      </c>
      <c r="B11" s="1045">
        <v>42100</v>
      </c>
      <c r="C11" s="1037">
        <v>3.7999999999999999E-2</v>
      </c>
      <c r="D11" s="1037">
        <v>3.3000000000000002E-2</v>
      </c>
      <c r="E11" s="343">
        <v>4.3999999999999997E-2</v>
      </c>
      <c r="F11" s="374">
        <v>9400</v>
      </c>
      <c r="G11" s="1037">
        <v>4.8000000000000001E-2</v>
      </c>
      <c r="H11" s="1037">
        <v>3.5999999999999997E-2</v>
      </c>
      <c r="I11" s="1037">
        <v>6.3E-2</v>
      </c>
      <c r="K11" s="1062"/>
    </row>
    <row r="12" spans="1:11" s="1063" customFormat="1">
      <c r="A12" s="738">
        <v>2015</v>
      </c>
      <c r="B12" s="1043">
        <v>48200</v>
      </c>
      <c r="C12" s="1035">
        <v>4.2999999999999997E-2</v>
      </c>
      <c r="D12" s="1035">
        <v>3.6999999999999998E-2</v>
      </c>
      <c r="E12" s="341">
        <v>0.05</v>
      </c>
      <c r="F12" s="366">
        <v>11800</v>
      </c>
      <c r="G12" s="1035">
        <v>5.6000000000000001E-2</v>
      </c>
      <c r="H12" s="1035">
        <v>4.1000000000000002E-2</v>
      </c>
      <c r="I12" s="1035">
        <v>7.8E-2</v>
      </c>
      <c r="K12" s="1062"/>
    </row>
    <row r="13" spans="1:11" s="1063" customFormat="1">
      <c r="A13" s="1036">
        <v>2016</v>
      </c>
      <c r="B13" s="1045">
        <v>45100</v>
      </c>
      <c r="C13" s="1037">
        <v>0.04</v>
      </c>
      <c r="D13" s="1037">
        <v>3.5000000000000003E-2</v>
      </c>
      <c r="E13" s="343">
        <v>4.4999999999999998E-2</v>
      </c>
      <c r="F13" s="374">
        <v>11600</v>
      </c>
      <c r="G13" s="1037">
        <v>5.7000000000000002E-2</v>
      </c>
      <c r="H13" s="1037">
        <v>4.4999999999999998E-2</v>
      </c>
      <c r="I13" s="1037">
        <v>7.1999999999999995E-2</v>
      </c>
      <c r="K13" s="1062"/>
    </row>
    <row r="14" spans="1:11" s="1063" customFormat="1">
      <c r="A14" s="738">
        <v>2017</v>
      </c>
      <c r="B14" s="1043">
        <v>40800</v>
      </c>
      <c r="C14" s="1035">
        <v>3.5999999999999997E-2</v>
      </c>
      <c r="D14" s="1035">
        <v>3.2000000000000001E-2</v>
      </c>
      <c r="E14" s="341">
        <v>4.2000000000000003E-2</v>
      </c>
      <c r="F14" s="366">
        <v>10400</v>
      </c>
      <c r="G14" s="1035">
        <v>5.1999999999999998E-2</v>
      </c>
      <c r="H14" s="1035">
        <v>0.04</v>
      </c>
      <c r="I14" s="1035">
        <v>6.7000000000000004E-2</v>
      </c>
      <c r="K14" s="1062"/>
    </row>
    <row r="15" spans="1:11" s="1063" customFormat="1">
      <c r="A15" s="1036">
        <v>2018</v>
      </c>
      <c r="B15" s="1045">
        <v>45300</v>
      </c>
      <c r="C15" s="1037">
        <v>0.04</v>
      </c>
      <c r="D15" s="1037">
        <v>3.5000000000000003E-2</v>
      </c>
      <c r="E15" s="343">
        <v>4.7E-2</v>
      </c>
      <c r="F15" s="374">
        <v>9200</v>
      </c>
      <c r="G15" s="1037">
        <v>4.7E-2</v>
      </c>
      <c r="H15" s="1037">
        <v>3.5999999999999997E-2</v>
      </c>
      <c r="I15" s="1037">
        <v>6.0999999999999999E-2</v>
      </c>
      <c r="K15" s="1062"/>
    </row>
    <row r="16" spans="1:11" s="1063" customFormat="1">
      <c r="A16" s="92">
        <v>2019</v>
      </c>
      <c r="B16" s="1043">
        <v>47800</v>
      </c>
      <c r="C16" s="1035">
        <v>4.2999999999999997E-2</v>
      </c>
      <c r="D16" s="1035">
        <v>3.6999999999999998E-2</v>
      </c>
      <c r="E16" s="341">
        <v>0.05</v>
      </c>
      <c r="F16" s="366">
        <v>11700</v>
      </c>
      <c r="G16" s="1035">
        <v>6.2E-2</v>
      </c>
      <c r="H16" s="1035">
        <v>4.9000000000000002E-2</v>
      </c>
      <c r="I16" s="1035">
        <v>7.9000000000000001E-2</v>
      </c>
      <c r="K16" s="1062"/>
    </row>
    <row r="17" spans="1:11" s="1063" customFormat="1">
      <c r="A17" s="1038">
        <v>2020</v>
      </c>
      <c r="B17" s="1045">
        <v>41400</v>
      </c>
      <c r="C17" s="1037">
        <v>3.6999999999999998E-2</v>
      </c>
      <c r="D17" s="1037">
        <v>3.2000000000000001E-2</v>
      </c>
      <c r="E17" s="343">
        <v>4.2999999999999997E-2</v>
      </c>
      <c r="F17" s="374">
        <v>10800</v>
      </c>
      <c r="G17" s="1037">
        <v>5.2999999999999999E-2</v>
      </c>
      <c r="H17" s="1037">
        <v>4.1000000000000002E-2</v>
      </c>
      <c r="I17" s="1037">
        <v>6.9000000000000006E-2</v>
      </c>
      <c r="K17" s="1062"/>
    </row>
    <row r="18" spans="1:11" s="1063" customFormat="1">
      <c r="A18" s="92">
        <v>2021</v>
      </c>
      <c r="B18" s="51">
        <v>40200</v>
      </c>
      <c r="C18" s="1515">
        <v>3.5000000000000003E-2</v>
      </c>
      <c r="D18" s="1515">
        <v>0.03</v>
      </c>
      <c r="E18" s="1853">
        <v>4.1000000000000002E-2</v>
      </c>
      <c r="F18" s="1533">
        <v>8900</v>
      </c>
      <c r="G18" s="1515">
        <v>0.04</v>
      </c>
      <c r="H18" s="1515">
        <v>2.9000000000000001E-2</v>
      </c>
      <c r="I18" s="1515">
        <v>5.5E-2</v>
      </c>
      <c r="K18" s="1062"/>
    </row>
    <row r="19" spans="1:11" s="1063" customFormat="1">
      <c r="A19" s="1064"/>
      <c r="B19" s="1064"/>
      <c r="C19" s="1064"/>
      <c r="D19" s="1064"/>
      <c r="E19" s="1064"/>
      <c r="F19" s="1064"/>
      <c r="G19" s="1064"/>
      <c r="H19" s="1064"/>
      <c r="I19" s="1064"/>
      <c r="K19" s="1062"/>
    </row>
    <row r="20" spans="1:11" s="1063" customFormat="1" ht="14.15" customHeight="1">
      <c r="A20" s="2778" t="s">
        <v>664</v>
      </c>
      <c r="B20" s="2515"/>
      <c r="C20" s="2515"/>
      <c r="D20" s="2515"/>
      <c r="E20" s="2515"/>
      <c r="F20" s="2515"/>
      <c r="G20" s="2515"/>
      <c r="H20" s="2515"/>
      <c r="I20" s="2515"/>
      <c r="K20" s="1062"/>
    </row>
    <row r="21" spans="1:11" s="1063" customFormat="1">
      <c r="A21" s="1068"/>
      <c r="B21" s="1068"/>
      <c r="C21" s="1068"/>
      <c r="D21" s="1068"/>
      <c r="E21" s="1068"/>
      <c r="F21" s="1068"/>
      <c r="G21" s="1068"/>
      <c r="H21" s="1068"/>
      <c r="I21" s="1068"/>
      <c r="K21" s="1062"/>
    </row>
    <row r="22" spans="1:11" s="1063" customFormat="1" ht="14.25" customHeight="1">
      <c r="A22" s="1068"/>
      <c r="B22" s="1068"/>
      <c r="C22" s="1068"/>
      <c r="D22" s="1068"/>
      <c r="E22" s="1068"/>
      <c r="F22" s="1068"/>
      <c r="G22" s="1068"/>
      <c r="H22" s="1068"/>
      <c r="I22" s="1068"/>
      <c r="K22" s="1062"/>
    </row>
    <row r="23" spans="1:11" s="1063" customFormat="1" ht="45.75" customHeight="1">
      <c r="A23" s="2842" t="s">
        <v>672</v>
      </c>
      <c r="B23" s="2843"/>
      <c r="C23" s="2843"/>
      <c r="D23" s="2843"/>
      <c r="E23" s="2843"/>
      <c r="F23" s="2843"/>
      <c r="G23" s="2843"/>
      <c r="H23" s="2843"/>
      <c r="I23" s="2844"/>
      <c r="K23" s="1062"/>
    </row>
    <row r="24" spans="1:11" s="1063" customFormat="1" ht="14.25" customHeight="1">
      <c r="A24" s="1064"/>
      <c r="B24" s="1064"/>
      <c r="C24" s="1064"/>
      <c r="D24" s="1064"/>
      <c r="E24" s="1064"/>
      <c r="F24" s="1064"/>
      <c r="G24" s="1064"/>
      <c r="H24" s="1064"/>
      <c r="I24" s="1064"/>
      <c r="K24" s="1062"/>
    </row>
    <row r="25" spans="1:11" s="1063" customFormat="1" ht="18" customHeight="1">
      <c r="A25" s="2638" t="s">
        <v>338</v>
      </c>
      <c r="B25" s="2695" t="s">
        <v>704</v>
      </c>
      <c r="C25" s="2696"/>
      <c r="D25" s="2696"/>
      <c r="E25" s="2696"/>
      <c r="F25" s="2696"/>
      <c r="G25" s="2696"/>
      <c r="H25" s="2696"/>
      <c r="I25" s="2696"/>
      <c r="K25" s="1065"/>
    </row>
    <row r="26" spans="1:11" s="1063" customFormat="1" ht="18" customHeight="1">
      <c r="A26" s="2638"/>
      <c r="B26" s="2640" t="s">
        <v>699</v>
      </c>
      <c r="C26" s="2641"/>
      <c r="D26" s="2641"/>
      <c r="E26" s="2642"/>
      <c r="F26" s="2640" t="s">
        <v>700</v>
      </c>
      <c r="G26" s="2641"/>
      <c r="H26" s="2641"/>
      <c r="I26" s="2643"/>
      <c r="K26" s="1065"/>
    </row>
    <row r="27" spans="1:11" s="1066" customFormat="1" ht="30" customHeight="1">
      <c r="A27" s="2639"/>
      <c r="B27" s="1031" t="s">
        <v>112</v>
      </c>
      <c r="C27" s="1032" t="s">
        <v>86</v>
      </c>
      <c r="D27" s="1032" t="s">
        <v>662</v>
      </c>
      <c r="E27" s="1033" t="s">
        <v>663</v>
      </c>
      <c r="F27" s="1031" t="s">
        <v>112</v>
      </c>
      <c r="G27" s="1032" t="s">
        <v>86</v>
      </c>
      <c r="H27" s="1032" t="s">
        <v>662</v>
      </c>
      <c r="I27" s="1034" t="s">
        <v>663</v>
      </c>
      <c r="K27" s="1067"/>
    </row>
    <row r="28" spans="1:11" s="1063" customFormat="1">
      <c r="A28" s="738">
        <v>2011</v>
      </c>
      <c r="B28" s="1043">
        <v>45500</v>
      </c>
      <c r="C28" s="1035">
        <v>4.1000000000000002E-2</v>
      </c>
      <c r="D28" s="1035">
        <v>3.5000000000000003E-2</v>
      </c>
      <c r="E28" s="341">
        <v>4.8000000000000001E-2</v>
      </c>
      <c r="F28" s="366">
        <v>8800</v>
      </c>
      <c r="G28" s="1035">
        <v>5.5E-2</v>
      </c>
      <c r="H28" s="1035">
        <v>0.04</v>
      </c>
      <c r="I28" s="1035">
        <v>7.4999999999999997E-2</v>
      </c>
      <c r="K28" s="1062"/>
    </row>
    <row r="29" spans="1:11" s="1063" customFormat="1">
      <c r="A29" s="1036">
        <v>2012</v>
      </c>
      <c r="B29" s="1045">
        <v>38800</v>
      </c>
      <c r="C29" s="1037">
        <v>3.4000000000000002E-2</v>
      </c>
      <c r="D29" s="1037">
        <v>2.9000000000000001E-2</v>
      </c>
      <c r="E29" s="343">
        <v>0.04</v>
      </c>
      <c r="F29" s="374">
        <v>8400</v>
      </c>
      <c r="G29" s="1037">
        <v>5.0999999999999997E-2</v>
      </c>
      <c r="H29" s="1037">
        <v>3.5999999999999997E-2</v>
      </c>
      <c r="I29" s="1037">
        <v>7.0999999999999994E-2</v>
      </c>
      <c r="K29" s="1062"/>
    </row>
    <row r="30" spans="1:11" s="1063" customFormat="1">
      <c r="A30" s="738">
        <v>2013</v>
      </c>
      <c r="B30" s="1043">
        <v>51200</v>
      </c>
      <c r="C30" s="1035">
        <v>4.3999999999999997E-2</v>
      </c>
      <c r="D30" s="1035">
        <v>3.6999999999999998E-2</v>
      </c>
      <c r="E30" s="341">
        <v>5.1999999999999998E-2</v>
      </c>
      <c r="F30" s="366">
        <v>11300</v>
      </c>
      <c r="G30" s="1035">
        <v>5.8999999999999997E-2</v>
      </c>
      <c r="H30" s="1035">
        <v>4.3999999999999997E-2</v>
      </c>
      <c r="I30" s="1035">
        <v>7.8E-2</v>
      </c>
      <c r="K30" s="1062"/>
    </row>
    <row r="31" spans="1:11" s="1063" customFormat="1">
      <c r="A31" s="1036">
        <v>2014</v>
      </c>
      <c r="B31" s="1045">
        <v>41500</v>
      </c>
      <c r="C31" s="1037">
        <v>3.4000000000000002E-2</v>
      </c>
      <c r="D31" s="1037">
        <v>0.03</v>
      </c>
      <c r="E31" s="343">
        <v>0.04</v>
      </c>
      <c r="F31" s="374">
        <v>9200</v>
      </c>
      <c r="G31" s="1037">
        <v>5.5E-2</v>
      </c>
      <c r="H31" s="1037">
        <v>4.1000000000000002E-2</v>
      </c>
      <c r="I31" s="1037">
        <v>7.2999999999999995E-2</v>
      </c>
      <c r="K31" s="1062"/>
    </row>
    <row r="32" spans="1:11" s="1063" customFormat="1">
      <c r="A32" s="738">
        <v>2015</v>
      </c>
      <c r="B32" s="1043">
        <v>47800</v>
      </c>
      <c r="C32" s="1035">
        <v>4.1000000000000002E-2</v>
      </c>
      <c r="D32" s="1035">
        <v>3.4000000000000002E-2</v>
      </c>
      <c r="E32" s="341">
        <v>4.8000000000000001E-2</v>
      </c>
      <c r="F32" s="366">
        <v>11800</v>
      </c>
      <c r="G32" s="1035">
        <v>6.3E-2</v>
      </c>
      <c r="H32" s="1035">
        <v>4.5999999999999999E-2</v>
      </c>
      <c r="I32" s="1035">
        <v>8.6999999999999994E-2</v>
      </c>
      <c r="K32" s="1062"/>
    </row>
    <row r="33" spans="1:11" s="1063" customFormat="1">
      <c r="A33" s="1036">
        <v>2016</v>
      </c>
      <c r="B33" s="1045">
        <v>45000</v>
      </c>
      <c r="C33" s="1037">
        <v>3.5999999999999997E-2</v>
      </c>
      <c r="D33" s="1037">
        <v>3.2000000000000001E-2</v>
      </c>
      <c r="E33" s="343">
        <v>4.2000000000000003E-2</v>
      </c>
      <c r="F33" s="374">
        <v>11600</v>
      </c>
      <c r="G33" s="1037">
        <v>6.3E-2</v>
      </c>
      <c r="H33" s="1037">
        <v>0.05</v>
      </c>
      <c r="I33" s="1037">
        <v>0.08</v>
      </c>
      <c r="K33" s="1062"/>
    </row>
    <row r="34" spans="1:11" s="1063" customFormat="1">
      <c r="A34" s="738">
        <v>2017</v>
      </c>
      <c r="B34" s="1043">
        <v>40400</v>
      </c>
      <c r="C34" s="1035">
        <v>3.3000000000000002E-2</v>
      </c>
      <c r="D34" s="1035">
        <v>2.8000000000000001E-2</v>
      </c>
      <c r="E34" s="341">
        <v>3.7999999999999999E-2</v>
      </c>
      <c r="F34" s="366">
        <v>10400</v>
      </c>
      <c r="G34" s="1035">
        <v>5.6000000000000001E-2</v>
      </c>
      <c r="H34" s="1035">
        <v>4.2999999999999997E-2</v>
      </c>
      <c r="I34" s="1035">
        <v>7.2999999999999995E-2</v>
      </c>
      <c r="K34" s="1062"/>
    </row>
    <row r="35" spans="1:11" s="1063" customFormat="1">
      <c r="A35" s="1036">
        <v>2018</v>
      </c>
      <c r="B35" s="1045">
        <v>44600</v>
      </c>
      <c r="C35" s="1037">
        <v>3.5999999999999997E-2</v>
      </c>
      <c r="D35" s="1037">
        <v>3.1E-2</v>
      </c>
      <c r="E35" s="343">
        <v>4.2000000000000003E-2</v>
      </c>
      <c r="F35" s="374">
        <v>9100</v>
      </c>
      <c r="G35" s="1037">
        <v>4.9000000000000002E-2</v>
      </c>
      <c r="H35" s="1037">
        <v>3.7999999999999999E-2</v>
      </c>
      <c r="I35" s="1037">
        <v>6.3E-2</v>
      </c>
      <c r="K35" s="1062"/>
    </row>
    <row r="36" spans="1:11" s="1063" customFormat="1" ht="14.25" customHeight="1">
      <c r="A36" s="92">
        <v>2019</v>
      </c>
      <c r="B36" s="1043">
        <v>46900</v>
      </c>
      <c r="C36" s="1035">
        <v>3.7999999999999999E-2</v>
      </c>
      <c r="D36" s="1035">
        <v>3.3000000000000002E-2</v>
      </c>
      <c r="E36" s="341">
        <v>4.4999999999999998E-2</v>
      </c>
      <c r="F36" s="366">
        <v>11700</v>
      </c>
      <c r="G36" s="1035">
        <v>6.0999999999999999E-2</v>
      </c>
      <c r="H36" s="1035">
        <v>4.8000000000000001E-2</v>
      </c>
      <c r="I36" s="1035">
        <v>7.6999999999999999E-2</v>
      </c>
      <c r="K36" s="1062"/>
    </row>
    <row r="37" spans="1:11" s="1063" customFormat="1" ht="14.25" customHeight="1">
      <c r="A37" s="1038">
        <v>2020</v>
      </c>
      <c r="B37" s="1045">
        <v>41200</v>
      </c>
      <c r="C37" s="1037">
        <v>3.1E-2</v>
      </c>
      <c r="D37" s="1037">
        <v>2.7E-2</v>
      </c>
      <c r="E37" s="343">
        <v>3.6999999999999998E-2</v>
      </c>
      <c r="F37" s="374">
        <v>10800</v>
      </c>
      <c r="G37" s="1037">
        <v>5.7000000000000002E-2</v>
      </c>
      <c r="H37" s="1037">
        <v>4.3999999999999997E-2</v>
      </c>
      <c r="I37" s="1037">
        <v>7.3999999999999996E-2</v>
      </c>
      <c r="K37" s="1062"/>
    </row>
    <row r="38" spans="1:11" s="1063" customFormat="1" ht="14.25" customHeight="1">
      <c r="A38" s="92">
        <v>2021</v>
      </c>
      <c r="B38" s="51">
        <v>39600</v>
      </c>
      <c r="C38" s="1515">
        <v>2.9000000000000001E-2</v>
      </c>
      <c r="D38" s="1515">
        <v>2.5000000000000001E-2</v>
      </c>
      <c r="E38" s="1853">
        <v>3.4000000000000002E-2</v>
      </c>
      <c r="F38" s="1533">
        <v>8900</v>
      </c>
      <c r="G38" s="1515">
        <v>4.1000000000000002E-2</v>
      </c>
      <c r="H38" s="1515">
        <v>0.03</v>
      </c>
      <c r="I38" s="1515">
        <v>5.6000000000000001E-2</v>
      </c>
      <c r="K38" s="1062"/>
    </row>
    <row r="39" spans="1:11" s="1063" customFormat="1" ht="14.25" customHeight="1">
      <c r="A39" s="1064"/>
      <c r="B39" s="1064"/>
      <c r="C39" s="1064"/>
      <c r="D39" s="1064"/>
      <c r="E39" s="1064"/>
      <c r="F39" s="1064"/>
      <c r="G39" s="1064"/>
      <c r="H39" s="1064"/>
      <c r="I39" s="1064"/>
      <c r="K39" s="1062"/>
    </row>
    <row r="40" spans="1:11" s="1063" customFormat="1" ht="14.25" customHeight="1">
      <c r="A40" s="2778" t="s">
        <v>664</v>
      </c>
      <c r="B40" s="2515"/>
      <c r="C40" s="2515"/>
      <c r="D40" s="2515"/>
      <c r="E40" s="2515"/>
      <c r="F40" s="2515"/>
      <c r="G40" s="2515"/>
      <c r="H40" s="2515"/>
      <c r="I40" s="2515"/>
      <c r="K40" s="1062"/>
    </row>
    <row r="41" spans="1:11" s="1063" customFormat="1" ht="14.25" customHeight="1">
      <c r="A41" s="1064"/>
      <c r="B41" s="1064"/>
      <c r="C41" s="1064"/>
      <c r="D41" s="1064"/>
      <c r="E41" s="1064"/>
      <c r="F41" s="1064"/>
      <c r="G41" s="1064"/>
      <c r="H41" s="1064"/>
      <c r="I41" s="1064"/>
      <c r="K41" s="1062"/>
    </row>
    <row r="42" spans="1:11" s="1063" customFormat="1" ht="60" customHeight="1">
      <c r="A42" s="2795" t="s">
        <v>665</v>
      </c>
      <c r="B42" s="2795"/>
      <c r="C42" s="2795"/>
      <c r="D42" s="2795"/>
      <c r="E42" s="2795"/>
      <c r="F42" s="2795"/>
      <c r="G42" s="2795"/>
      <c r="H42" s="2795"/>
      <c r="I42" s="2795"/>
      <c r="K42" s="1062"/>
    </row>
    <row r="43" spans="1:11" s="1063" customFormat="1">
      <c r="K43" s="1062"/>
    </row>
    <row r="44" spans="1:11" s="1063" customFormat="1">
      <c r="K44" s="1062"/>
    </row>
    <row r="45" spans="1:11" s="1063" customFormat="1">
      <c r="K45" s="1062"/>
    </row>
    <row r="46" spans="1:11" s="1063" customFormat="1">
      <c r="K46" s="1062"/>
    </row>
    <row r="47" spans="1:11" s="1063" customFormat="1">
      <c r="K47" s="1062"/>
    </row>
    <row r="48" spans="1:11" s="1063" customFormat="1">
      <c r="K48" s="1062"/>
    </row>
  </sheetData>
  <mergeCells count="14">
    <mergeCell ref="A1:I1"/>
    <mergeCell ref="A3:I3"/>
    <mergeCell ref="A5:A7"/>
    <mergeCell ref="B5:I5"/>
    <mergeCell ref="B6:E6"/>
    <mergeCell ref="F6:I6"/>
    <mergeCell ref="A42:I42"/>
    <mergeCell ref="A40:I40"/>
    <mergeCell ref="A20:I20"/>
    <mergeCell ref="A23:I23"/>
    <mergeCell ref="A25:A27"/>
    <mergeCell ref="B25:I25"/>
    <mergeCell ref="B26:E26"/>
    <mergeCell ref="F26:I26"/>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A1F0-C04D-45FD-938B-24DE102C6834}">
  <dimension ref="A1:K23"/>
  <sheetViews>
    <sheetView workbookViewId="0">
      <selection activeCell="E24" sqref="E24"/>
    </sheetView>
  </sheetViews>
  <sheetFormatPr defaultColWidth="8.58203125" defaultRowHeight="14"/>
  <cols>
    <col min="1" max="9" width="11.08203125" style="7" customWidth="1"/>
    <col min="10" max="10" width="8.58203125" style="7"/>
    <col min="11" max="11" width="8.58203125" style="1050"/>
    <col min="12" max="16384" width="8.58203125" style="7"/>
  </cols>
  <sheetData>
    <row r="1" spans="1:11" ht="31" customHeight="1">
      <c r="A1" s="2845" t="s">
        <v>1613</v>
      </c>
      <c r="B1" s="2845"/>
      <c r="C1" s="2845"/>
      <c r="D1" s="2845"/>
      <c r="E1" s="2845"/>
      <c r="F1" s="2845"/>
      <c r="G1" s="2845"/>
      <c r="H1" s="2845"/>
      <c r="I1" s="2845"/>
      <c r="J1" s="44"/>
    </row>
    <row r="2" spans="1:11" ht="14.5" thickBot="1">
      <c r="A2" s="1052"/>
      <c r="B2" s="321"/>
      <c r="C2" s="321"/>
      <c r="D2" s="321"/>
      <c r="E2" s="321"/>
      <c r="F2" s="321"/>
      <c r="G2" s="321"/>
      <c r="H2" s="45"/>
      <c r="I2" s="45"/>
    </row>
    <row r="3" spans="1:11" s="1063" customFormat="1" ht="29" customHeight="1" thickTop="1" thickBot="1">
      <c r="A3" s="2821" t="s">
        <v>703</v>
      </c>
      <c r="B3" s="2822"/>
      <c r="C3" s="2822"/>
      <c r="D3" s="2822"/>
      <c r="E3" s="2822"/>
      <c r="F3" s="2822"/>
      <c r="G3" s="2822"/>
      <c r="H3" s="2822"/>
      <c r="I3" s="2823"/>
      <c r="K3" s="1062"/>
    </row>
    <row r="4" spans="1:11" s="1063" customFormat="1" ht="14.5" thickTop="1">
      <c r="A4" s="1064"/>
      <c r="B4" s="1064"/>
      <c r="C4" s="1064"/>
      <c r="D4" s="1064"/>
      <c r="E4" s="1064"/>
      <c r="F4" s="1064"/>
      <c r="G4" s="1064"/>
      <c r="H4" s="1064"/>
      <c r="I4" s="1064"/>
      <c r="K4" s="1062"/>
    </row>
    <row r="5" spans="1:11" s="1063" customFormat="1" ht="17.5">
      <c r="A5" s="2638" t="s">
        <v>338</v>
      </c>
      <c r="B5" s="2695" t="s">
        <v>704</v>
      </c>
      <c r="C5" s="2696"/>
      <c r="D5" s="2696"/>
      <c r="E5" s="2696"/>
      <c r="F5" s="2696"/>
      <c r="G5" s="2696"/>
      <c r="H5" s="2696"/>
      <c r="I5" s="2696"/>
      <c r="K5" s="1065"/>
    </row>
    <row r="6" spans="1:11" s="1063" customFormat="1" ht="17.5">
      <c r="A6" s="2638"/>
      <c r="B6" s="2640" t="s">
        <v>659</v>
      </c>
      <c r="C6" s="2641"/>
      <c r="D6" s="2641"/>
      <c r="E6" s="2642"/>
      <c r="F6" s="2748" t="s">
        <v>660</v>
      </c>
      <c r="G6" s="2748"/>
      <c r="H6" s="2748"/>
      <c r="I6" s="2749"/>
      <c r="K6" s="1065"/>
    </row>
    <row r="7" spans="1:11" s="1066" customFormat="1" ht="27.5">
      <c r="A7" s="2639"/>
      <c r="B7" s="1031" t="s">
        <v>112</v>
      </c>
      <c r="C7" s="1032" t="s">
        <v>86</v>
      </c>
      <c r="D7" s="1032" t="s">
        <v>662</v>
      </c>
      <c r="E7" s="1033" t="s">
        <v>663</v>
      </c>
      <c r="F7" s="1031" t="s">
        <v>112</v>
      </c>
      <c r="G7" s="1032" t="s">
        <v>86</v>
      </c>
      <c r="H7" s="1032" t="s">
        <v>662</v>
      </c>
      <c r="I7" s="1034" t="s">
        <v>663</v>
      </c>
      <c r="K7" s="1067"/>
    </row>
    <row r="8" spans="1:11" s="1063" customFormat="1">
      <c r="A8" s="738">
        <v>2011</v>
      </c>
      <c r="B8" s="51">
        <v>33000</v>
      </c>
      <c r="C8" s="1515">
        <v>6.0999999999999999E-2</v>
      </c>
      <c r="D8" s="1515">
        <v>5.1999999999999998E-2</v>
      </c>
      <c r="E8" s="1516">
        <v>7.0999999999999994E-2</v>
      </c>
      <c r="F8" s="458">
        <v>5100</v>
      </c>
      <c r="G8" s="1515">
        <v>8.4000000000000005E-2</v>
      </c>
      <c r="H8" s="1515">
        <v>5.8999999999999997E-2</v>
      </c>
      <c r="I8" s="1515">
        <v>0.11799999999999999</v>
      </c>
      <c r="K8" s="1062"/>
    </row>
    <row r="9" spans="1:11" s="1063" customFormat="1">
      <c r="A9" s="1036">
        <v>2012</v>
      </c>
      <c r="B9" s="56">
        <v>27900</v>
      </c>
      <c r="C9" s="1517">
        <v>4.8000000000000001E-2</v>
      </c>
      <c r="D9" s="1517">
        <v>4.1000000000000002E-2</v>
      </c>
      <c r="E9" s="1518">
        <v>5.7000000000000002E-2</v>
      </c>
      <c r="F9" s="74">
        <v>5800</v>
      </c>
      <c r="G9" s="1517">
        <v>7.5999999999999998E-2</v>
      </c>
      <c r="H9" s="1517">
        <v>5.0999999999999997E-2</v>
      </c>
      <c r="I9" s="1517">
        <v>0.11</v>
      </c>
      <c r="K9" s="1062"/>
    </row>
    <row r="10" spans="1:11" s="1063" customFormat="1">
      <c r="A10" s="738">
        <v>2013</v>
      </c>
      <c r="B10" s="51">
        <v>37100</v>
      </c>
      <c r="C10" s="1515">
        <v>6.3E-2</v>
      </c>
      <c r="D10" s="1515">
        <v>5.3999999999999999E-2</v>
      </c>
      <c r="E10" s="1516">
        <v>7.3999999999999996E-2</v>
      </c>
      <c r="F10" s="458">
        <v>5600</v>
      </c>
      <c r="G10" s="1515">
        <v>7.8E-2</v>
      </c>
      <c r="H10" s="1515">
        <v>5.7000000000000002E-2</v>
      </c>
      <c r="I10" s="1515">
        <v>0.106</v>
      </c>
      <c r="K10" s="1062"/>
    </row>
    <row r="11" spans="1:11" s="1063" customFormat="1">
      <c r="A11" s="1036">
        <v>2014</v>
      </c>
      <c r="B11" s="56">
        <v>33600</v>
      </c>
      <c r="C11" s="1517">
        <v>5.7000000000000002E-2</v>
      </c>
      <c r="D11" s="1517">
        <v>4.9000000000000002E-2</v>
      </c>
      <c r="E11" s="1518">
        <v>6.7000000000000004E-2</v>
      </c>
      <c r="F11" s="74">
        <v>6000</v>
      </c>
      <c r="G11" s="1517">
        <v>7.6999999999999999E-2</v>
      </c>
      <c r="H11" s="1517">
        <v>5.5E-2</v>
      </c>
      <c r="I11" s="1517">
        <v>0.105</v>
      </c>
      <c r="K11" s="1062"/>
    </row>
    <row r="12" spans="1:11" s="1063" customFormat="1">
      <c r="A12" s="738">
        <v>2015</v>
      </c>
      <c r="B12" s="51">
        <v>34100</v>
      </c>
      <c r="C12" s="1515">
        <v>5.8000000000000003E-2</v>
      </c>
      <c r="D12" s="1515">
        <v>0.05</v>
      </c>
      <c r="E12" s="1516">
        <v>6.6000000000000003E-2</v>
      </c>
      <c r="F12" s="458">
        <v>5900</v>
      </c>
      <c r="G12" s="1515">
        <v>7.5999999999999998E-2</v>
      </c>
      <c r="H12" s="1515">
        <v>5.7000000000000002E-2</v>
      </c>
      <c r="I12" s="1515">
        <v>9.9000000000000005E-2</v>
      </c>
      <c r="K12" s="1062"/>
    </row>
    <row r="13" spans="1:11" s="1063" customFormat="1">
      <c r="A13" s="1036">
        <v>2016</v>
      </c>
      <c r="B13" s="56">
        <v>35500</v>
      </c>
      <c r="C13" s="1517">
        <v>0.06</v>
      </c>
      <c r="D13" s="1517">
        <v>5.1999999999999998E-2</v>
      </c>
      <c r="E13" s="1518">
        <v>6.9000000000000006E-2</v>
      </c>
      <c r="F13" s="74">
        <v>7900</v>
      </c>
      <c r="G13" s="1517">
        <v>9.2999999999999999E-2</v>
      </c>
      <c r="H13" s="1517">
        <v>7.1999999999999995E-2</v>
      </c>
      <c r="I13" s="1517">
        <v>0.12</v>
      </c>
      <c r="K13" s="1062"/>
    </row>
    <row r="14" spans="1:11" s="1063" customFormat="1">
      <c r="A14" s="738">
        <v>2017</v>
      </c>
      <c r="B14" s="51">
        <v>31600</v>
      </c>
      <c r="C14" s="1515">
        <v>5.3999999999999999E-2</v>
      </c>
      <c r="D14" s="1515">
        <v>4.7E-2</v>
      </c>
      <c r="E14" s="1516">
        <v>6.3E-2</v>
      </c>
      <c r="F14" s="458">
        <v>7600</v>
      </c>
      <c r="G14" s="1515">
        <v>9.6000000000000002E-2</v>
      </c>
      <c r="H14" s="1515">
        <v>7.3999999999999996E-2</v>
      </c>
      <c r="I14" s="1515">
        <v>0.124</v>
      </c>
      <c r="K14" s="1062"/>
    </row>
    <row r="15" spans="1:11" s="1063" customFormat="1">
      <c r="A15" s="1036">
        <v>2018</v>
      </c>
      <c r="B15" s="56">
        <v>37300</v>
      </c>
      <c r="C15" s="1517">
        <v>6.3E-2</v>
      </c>
      <c r="D15" s="1517">
        <v>5.2999999999999999E-2</v>
      </c>
      <c r="E15" s="1518">
        <v>7.3999999999999996E-2</v>
      </c>
      <c r="F15" s="74">
        <v>7400</v>
      </c>
      <c r="G15" s="1517">
        <v>9.0999999999999998E-2</v>
      </c>
      <c r="H15" s="1517">
        <v>6.9000000000000006E-2</v>
      </c>
      <c r="I15" s="1517">
        <v>0.12</v>
      </c>
      <c r="K15" s="1062"/>
    </row>
    <row r="16" spans="1:11" s="1063" customFormat="1">
      <c r="A16" s="92">
        <v>2019</v>
      </c>
      <c r="B16" s="51">
        <v>33800</v>
      </c>
      <c r="C16" s="1515">
        <v>5.6000000000000001E-2</v>
      </c>
      <c r="D16" s="1515">
        <v>4.9000000000000002E-2</v>
      </c>
      <c r="E16" s="1516">
        <v>6.5000000000000002E-2</v>
      </c>
      <c r="F16" s="458">
        <v>7900</v>
      </c>
      <c r="G16" s="1515">
        <v>9.2999999999999999E-2</v>
      </c>
      <c r="H16" s="1515">
        <v>7.1999999999999995E-2</v>
      </c>
      <c r="I16" s="1515">
        <v>0.11899999999999999</v>
      </c>
      <c r="K16" s="1062"/>
    </row>
    <row r="17" spans="1:11" s="1063" customFormat="1">
      <c r="A17" s="1038">
        <v>2020</v>
      </c>
      <c r="B17" s="56">
        <v>35100</v>
      </c>
      <c r="C17" s="1517">
        <v>5.8000000000000003E-2</v>
      </c>
      <c r="D17" s="1517">
        <v>0.05</v>
      </c>
      <c r="E17" s="1518">
        <v>6.8000000000000005E-2</v>
      </c>
      <c r="F17" s="74">
        <v>7400</v>
      </c>
      <c r="G17" s="1517">
        <v>9.0999999999999998E-2</v>
      </c>
      <c r="H17" s="1517">
        <v>6.9000000000000006E-2</v>
      </c>
      <c r="I17" s="1517">
        <v>0.11799999999999999</v>
      </c>
      <c r="K17" s="1062"/>
    </row>
    <row r="18" spans="1:11" s="1063" customFormat="1">
      <c r="A18" s="92">
        <v>2021</v>
      </c>
      <c r="B18" s="51">
        <v>34700</v>
      </c>
      <c r="C18" s="1515">
        <v>5.6000000000000001E-2</v>
      </c>
      <c r="D18" s="1515">
        <v>4.8000000000000001E-2</v>
      </c>
      <c r="E18" s="1516">
        <v>6.5000000000000002E-2</v>
      </c>
      <c r="F18" s="458">
        <v>7300</v>
      </c>
      <c r="G18" s="1515">
        <v>7.3999999999999996E-2</v>
      </c>
      <c r="H18" s="1515">
        <v>5.1999999999999998E-2</v>
      </c>
      <c r="I18" s="1515">
        <v>0.104</v>
      </c>
      <c r="K18" s="1062"/>
    </row>
    <row r="19" spans="1:11" s="1063" customFormat="1">
      <c r="A19" s="1064"/>
      <c r="B19" s="1064"/>
      <c r="C19" s="1064"/>
      <c r="D19" s="1064"/>
      <c r="E19" s="1064"/>
      <c r="F19" s="1064"/>
      <c r="G19" s="1064"/>
      <c r="H19" s="1064"/>
      <c r="I19" s="1064"/>
      <c r="K19" s="1062"/>
    </row>
    <row r="20" spans="1:11" s="1063" customFormat="1" ht="14.15" customHeight="1">
      <c r="A20" s="2778" t="s">
        <v>664</v>
      </c>
      <c r="B20" s="2515"/>
      <c r="C20" s="2515"/>
      <c r="D20" s="2515"/>
      <c r="E20" s="2515"/>
      <c r="F20" s="2515"/>
      <c r="G20" s="2515"/>
      <c r="H20" s="2515"/>
      <c r="I20" s="2515"/>
      <c r="K20" s="1062"/>
    </row>
    <row r="21" spans="1:11" s="1063" customFormat="1">
      <c r="A21" s="1068"/>
      <c r="B21" s="1068"/>
      <c r="C21" s="1068"/>
      <c r="D21" s="1068"/>
      <c r="E21" s="1068"/>
      <c r="F21" s="1068"/>
      <c r="G21" s="1068"/>
      <c r="H21" s="1068"/>
      <c r="I21" s="1068"/>
      <c r="K21" s="1062"/>
    </row>
    <row r="22" spans="1:11" s="1063" customFormat="1">
      <c r="K22" s="1062"/>
    </row>
    <row r="23" spans="1:11" s="1063" customFormat="1">
      <c r="K23" s="1062"/>
    </row>
  </sheetData>
  <mergeCells count="7">
    <mergeCell ref="A20:I20"/>
    <mergeCell ref="A1:I1"/>
    <mergeCell ref="A3:I3"/>
    <mergeCell ref="A5:A7"/>
    <mergeCell ref="B5:I5"/>
    <mergeCell ref="B6:E6"/>
    <mergeCell ref="F6:I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C8FB-90CB-463B-A00B-0C5D3140C8EB}">
  <dimension ref="A1:R40"/>
  <sheetViews>
    <sheetView topLeftCell="A4" workbookViewId="0">
      <selection sqref="A1:Q1"/>
    </sheetView>
  </sheetViews>
  <sheetFormatPr defaultColWidth="9.75" defaultRowHeight="14"/>
  <cols>
    <col min="1" max="1" width="11.08203125" style="63" customWidth="1"/>
    <col min="2" max="10" width="10.08203125" style="45" customWidth="1"/>
    <col min="11" max="11" width="10.08203125" style="54" customWidth="1"/>
    <col min="12" max="15" width="10.08203125" style="45" customWidth="1"/>
    <col min="16" max="16384" width="9.75" style="45"/>
  </cols>
  <sheetData>
    <row r="1" spans="1:18" ht="25" customHeight="1">
      <c r="A1" s="2453" t="s">
        <v>1559</v>
      </c>
      <c r="B1" s="2453"/>
      <c r="C1" s="2453"/>
      <c r="D1" s="2453"/>
      <c r="E1" s="2453"/>
      <c r="F1" s="2453"/>
      <c r="G1" s="2453"/>
      <c r="H1" s="2453"/>
      <c r="I1" s="2453"/>
      <c r="J1" s="2453"/>
      <c r="K1" s="2453"/>
      <c r="L1" s="2453"/>
      <c r="M1" s="2453"/>
      <c r="N1" s="2453"/>
      <c r="O1" s="2453"/>
      <c r="P1" s="2453"/>
      <c r="Q1" s="2453"/>
    </row>
    <row r="2" spans="1:18" ht="14.5" thickBot="1"/>
    <row r="3" spans="1:18" ht="21" thickTop="1" thickBot="1">
      <c r="A3" s="2766" t="s">
        <v>966</v>
      </c>
      <c r="B3" s="2824"/>
      <c r="C3" s="2824"/>
      <c r="D3" s="2824"/>
      <c r="E3" s="2824"/>
      <c r="F3" s="2824"/>
      <c r="G3" s="2824"/>
      <c r="H3" s="2824"/>
      <c r="I3" s="2824"/>
      <c r="J3" s="2824"/>
      <c r="K3" s="2824"/>
      <c r="L3" s="2824"/>
      <c r="M3" s="2824"/>
      <c r="N3" s="2824"/>
      <c r="O3" s="2824"/>
      <c r="P3" s="2824"/>
      <c r="Q3" s="2825"/>
      <c r="R3" s="40"/>
    </row>
    <row r="4" spans="1:18" ht="14.5" thickTop="1"/>
    <row r="5" spans="1:18" ht="17.5" customHeight="1">
      <c r="A5" s="2811" t="s">
        <v>338</v>
      </c>
      <c r="B5" s="2465" t="s">
        <v>1560</v>
      </c>
      <c r="C5" s="2466"/>
      <c r="D5" s="2466"/>
      <c r="E5" s="2466"/>
      <c r="F5" s="2466"/>
      <c r="G5" s="2466"/>
      <c r="H5" s="2466"/>
      <c r="I5" s="2466"/>
      <c r="J5" s="2466"/>
      <c r="K5" s="2466"/>
      <c r="L5" s="2466"/>
      <c r="M5" s="2466"/>
      <c r="N5" s="2466"/>
      <c r="O5" s="2814"/>
      <c r="P5" s="2562" t="s">
        <v>115</v>
      </c>
      <c r="Q5" s="2815"/>
      <c r="R5" s="29"/>
    </row>
    <row r="6" spans="1:18" ht="17.5" customHeight="1">
      <c r="A6" s="2812"/>
      <c r="B6" s="2817" t="s">
        <v>940</v>
      </c>
      <c r="C6" s="2818"/>
      <c r="D6" s="2819" t="s">
        <v>468</v>
      </c>
      <c r="E6" s="2818"/>
      <c r="F6" s="2819" t="s">
        <v>469</v>
      </c>
      <c r="G6" s="2818"/>
      <c r="H6" s="2819" t="s">
        <v>470</v>
      </c>
      <c r="I6" s="2818"/>
      <c r="J6" s="2819" t="s">
        <v>471</v>
      </c>
      <c r="K6" s="2818"/>
      <c r="L6" s="2819" t="s">
        <v>472</v>
      </c>
      <c r="M6" s="2818"/>
      <c r="N6" s="2696" t="s">
        <v>941</v>
      </c>
      <c r="O6" s="2820"/>
      <c r="P6" s="2631"/>
      <c r="Q6" s="2816"/>
      <c r="R6" s="29"/>
    </row>
    <row r="7" spans="1:18" ht="17.5">
      <c r="A7" s="2813"/>
      <c r="B7" s="1193" t="s">
        <v>112</v>
      </c>
      <c r="C7" s="1194" t="s">
        <v>86</v>
      </c>
      <c r="D7" s="1195" t="s">
        <v>112</v>
      </c>
      <c r="E7" s="1196" t="s">
        <v>86</v>
      </c>
      <c r="F7" s="1195" t="s">
        <v>112</v>
      </c>
      <c r="G7" s="1196" t="s">
        <v>86</v>
      </c>
      <c r="H7" s="1195" t="s">
        <v>112</v>
      </c>
      <c r="I7" s="1196" t="s">
        <v>86</v>
      </c>
      <c r="J7" s="1197" t="s">
        <v>112</v>
      </c>
      <c r="K7" s="1194" t="s">
        <v>86</v>
      </c>
      <c r="L7" s="1197" t="s">
        <v>112</v>
      </c>
      <c r="M7" s="1196" t="s">
        <v>86</v>
      </c>
      <c r="N7" s="1195" t="s">
        <v>112</v>
      </c>
      <c r="O7" s="1198" t="s">
        <v>86</v>
      </c>
      <c r="P7" s="1031" t="s">
        <v>112</v>
      </c>
      <c r="Q7" s="1186" t="s">
        <v>86</v>
      </c>
      <c r="R7" s="29"/>
    </row>
    <row r="8" spans="1:18" s="321" customFormat="1">
      <c r="A8" s="1215">
        <v>2011</v>
      </c>
      <c r="B8" s="1235" t="s">
        <v>114</v>
      </c>
      <c r="C8" s="1236" t="s">
        <v>114</v>
      </c>
      <c r="D8" s="1237" t="s">
        <v>114</v>
      </c>
      <c r="E8" s="1236" t="s">
        <v>114</v>
      </c>
      <c r="F8" s="1237" t="s">
        <v>114</v>
      </c>
      <c r="G8" s="1236" t="s">
        <v>114</v>
      </c>
      <c r="H8" s="1237" t="s">
        <v>114</v>
      </c>
      <c r="I8" s="1236" t="s">
        <v>114</v>
      </c>
      <c r="J8" s="492">
        <v>2600</v>
      </c>
      <c r="K8" s="1229">
        <v>0.129</v>
      </c>
      <c r="L8" s="1200" t="s">
        <v>114</v>
      </c>
      <c r="M8" s="1201" t="s">
        <v>114</v>
      </c>
      <c r="N8" s="1237" t="s">
        <v>114</v>
      </c>
      <c r="O8" s="1236" t="s">
        <v>114</v>
      </c>
      <c r="P8" s="620">
        <v>8800</v>
      </c>
      <c r="Q8" s="1233">
        <v>5.1999999999999998E-2</v>
      </c>
      <c r="R8" s="560"/>
    </row>
    <row r="9" spans="1:18" s="321" customFormat="1">
      <c r="A9" s="1220">
        <v>2012</v>
      </c>
      <c r="B9" s="1238" t="s">
        <v>114</v>
      </c>
      <c r="C9" s="1239" t="s">
        <v>114</v>
      </c>
      <c r="D9" s="1240" t="s">
        <v>114</v>
      </c>
      <c r="E9" s="1239" t="s">
        <v>114</v>
      </c>
      <c r="F9" s="1240" t="s">
        <v>114</v>
      </c>
      <c r="G9" s="1239" t="s">
        <v>114</v>
      </c>
      <c r="H9" s="1240" t="s">
        <v>114</v>
      </c>
      <c r="I9" s="1239" t="s">
        <v>114</v>
      </c>
      <c r="J9" s="494">
        <v>1600</v>
      </c>
      <c r="K9" s="1230">
        <v>7.0999999999999994E-2</v>
      </c>
      <c r="L9" s="1203" t="s">
        <v>114</v>
      </c>
      <c r="M9" s="1204" t="s">
        <v>114</v>
      </c>
      <c r="N9" s="1240" t="s">
        <v>114</v>
      </c>
      <c r="O9" s="1239" t="s">
        <v>114</v>
      </c>
      <c r="P9" s="623">
        <v>8400</v>
      </c>
      <c r="Q9" s="1234">
        <v>4.2999999999999997E-2</v>
      </c>
      <c r="R9" s="560"/>
    </row>
    <row r="10" spans="1:18" s="321" customFormat="1">
      <c r="A10" s="1215">
        <v>2013</v>
      </c>
      <c r="B10" s="1235" t="s">
        <v>114</v>
      </c>
      <c r="C10" s="1236" t="s">
        <v>114</v>
      </c>
      <c r="D10" s="1237" t="s">
        <v>114</v>
      </c>
      <c r="E10" s="1236" t="s">
        <v>114</v>
      </c>
      <c r="F10" s="1237" t="s">
        <v>114</v>
      </c>
      <c r="G10" s="1236" t="s">
        <v>114</v>
      </c>
      <c r="H10" s="492">
        <v>1400</v>
      </c>
      <c r="I10" s="1229">
        <v>0.05</v>
      </c>
      <c r="J10" s="492">
        <v>2400</v>
      </c>
      <c r="K10" s="1229">
        <v>0.10299999999999999</v>
      </c>
      <c r="L10" s="492">
        <v>1200</v>
      </c>
      <c r="M10" s="1229">
        <v>8.3000000000000004E-2</v>
      </c>
      <c r="N10" s="1237" t="s">
        <v>114</v>
      </c>
      <c r="O10" s="1236" t="s">
        <v>114</v>
      </c>
      <c r="P10" s="620">
        <v>11300</v>
      </c>
      <c r="Q10" s="1233">
        <v>5.8000000000000003E-2</v>
      </c>
      <c r="R10" s="560"/>
    </row>
    <row r="11" spans="1:18" s="321" customFormat="1">
      <c r="A11" s="1220">
        <v>2014</v>
      </c>
      <c r="B11" s="1238" t="s">
        <v>114</v>
      </c>
      <c r="C11" s="1239" t="s">
        <v>114</v>
      </c>
      <c r="D11" s="1240" t="s">
        <v>114</v>
      </c>
      <c r="E11" s="1239" t="s">
        <v>114</v>
      </c>
      <c r="F11" s="1240" t="s">
        <v>114</v>
      </c>
      <c r="G11" s="1239" t="s">
        <v>114</v>
      </c>
      <c r="H11" s="1203" t="s">
        <v>114</v>
      </c>
      <c r="I11" s="1204" t="s">
        <v>114</v>
      </c>
      <c r="J11" s="494">
        <v>1800</v>
      </c>
      <c r="K11" s="1230">
        <v>6.9000000000000006E-2</v>
      </c>
      <c r="L11" s="1203" t="s">
        <v>114</v>
      </c>
      <c r="M11" s="1204" t="s">
        <v>114</v>
      </c>
      <c r="N11" s="1240" t="s">
        <v>114</v>
      </c>
      <c r="O11" s="1239" t="s">
        <v>114</v>
      </c>
      <c r="P11" s="623">
        <v>9400</v>
      </c>
      <c r="Q11" s="1234">
        <v>4.8000000000000001E-2</v>
      </c>
      <c r="R11" s="560"/>
    </row>
    <row r="12" spans="1:18" s="321" customFormat="1">
      <c r="A12" s="1215">
        <v>2015</v>
      </c>
      <c r="B12" s="1235" t="s">
        <v>114</v>
      </c>
      <c r="C12" s="1236" t="s">
        <v>114</v>
      </c>
      <c r="D12" s="1237" t="s">
        <v>114</v>
      </c>
      <c r="E12" s="1236" t="s">
        <v>114</v>
      </c>
      <c r="F12" s="1237" t="s">
        <v>114</v>
      </c>
      <c r="G12" s="1236" t="s">
        <v>114</v>
      </c>
      <c r="H12" s="1200" t="s">
        <v>114</v>
      </c>
      <c r="I12" s="1201" t="s">
        <v>114</v>
      </c>
      <c r="J12" s="492">
        <v>1600</v>
      </c>
      <c r="K12" s="1229">
        <v>7.2999999999999995E-2</v>
      </c>
      <c r="L12" s="492">
        <v>1800</v>
      </c>
      <c r="M12" s="1229">
        <v>0.108</v>
      </c>
      <c r="N12" s="1237" t="s">
        <v>114</v>
      </c>
      <c r="O12" s="1236" t="s">
        <v>114</v>
      </c>
      <c r="P12" s="620">
        <v>11800</v>
      </c>
      <c r="Q12" s="1233">
        <v>5.6000000000000001E-2</v>
      </c>
      <c r="R12" s="560"/>
    </row>
    <row r="13" spans="1:18" s="321" customFormat="1">
      <c r="A13" s="1220">
        <v>2016</v>
      </c>
      <c r="B13" s="1238" t="s">
        <v>114</v>
      </c>
      <c r="C13" s="1239" t="s">
        <v>114</v>
      </c>
      <c r="D13" s="1240" t="s">
        <v>114</v>
      </c>
      <c r="E13" s="1239" t="s">
        <v>114</v>
      </c>
      <c r="F13" s="1240" t="s">
        <v>114</v>
      </c>
      <c r="G13" s="1239" t="s">
        <v>114</v>
      </c>
      <c r="H13" s="1203" t="s">
        <v>114</v>
      </c>
      <c r="I13" s="1204" t="s">
        <v>114</v>
      </c>
      <c r="J13" s="494">
        <v>2400</v>
      </c>
      <c r="K13" s="1230">
        <v>8.6999999999999994E-2</v>
      </c>
      <c r="L13" s="494">
        <v>2500</v>
      </c>
      <c r="M13" s="1230">
        <v>0.14899999999999999</v>
      </c>
      <c r="N13" s="1240" t="s">
        <v>114</v>
      </c>
      <c r="O13" s="1239" t="s">
        <v>114</v>
      </c>
      <c r="P13" s="623">
        <v>11600</v>
      </c>
      <c r="Q13" s="1234">
        <v>5.7000000000000002E-2</v>
      </c>
      <c r="R13" s="560"/>
    </row>
    <row r="14" spans="1:18" s="321" customFormat="1">
      <c r="A14" s="1215">
        <v>2017</v>
      </c>
      <c r="B14" s="1235" t="s">
        <v>114</v>
      </c>
      <c r="C14" s="1236" t="s">
        <v>114</v>
      </c>
      <c r="D14" s="1237" t="s">
        <v>114</v>
      </c>
      <c r="E14" s="1236" t="s">
        <v>114</v>
      </c>
      <c r="F14" s="1237" t="s">
        <v>114</v>
      </c>
      <c r="G14" s="1236" t="s">
        <v>114</v>
      </c>
      <c r="H14" s="492">
        <v>1600</v>
      </c>
      <c r="I14" s="1229">
        <v>6.4000000000000001E-2</v>
      </c>
      <c r="J14" s="492">
        <v>3000</v>
      </c>
      <c r="K14" s="1229">
        <v>0.113</v>
      </c>
      <c r="L14" s="492">
        <v>1800</v>
      </c>
      <c r="M14" s="1229">
        <v>9.9000000000000005E-2</v>
      </c>
      <c r="N14" s="1237" t="s">
        <v>114</v>
      </c>
      <c r="O14" s="1236" t="s">
        <v>114</v>
      </c>
      <c r="P14" s="620">
        <v>10400</v>
      </c>
      <c r="Q14" s="1233">
        <v>5.1999999999999998E-2</v>
      </c>
      <c r="R14" s="560"/>
    </row>
    <row r="15" spans="1:18" s="321" customFormat="1">
      <c r="A15" s="1220">
        <v>2018</v>
      </c>
      <c r="B15" s="1238" t="s">
        <v>114</v>
      </c>
      <c r="C15" s="1239" t="s">
        <v>114</v>
      </c>
      <c r="D15" s="1240" t="s">
        <v>114</v>
      </c>
      <c r="E15" s="1239" t="s">
        <v>114</v>
      </c>
      <c r="F15" s="1240" t="s">
        <v>114</v>
      </c>
      <c r="G15" s="1239" t="s">
        <v>114</v>
      </c>
      <c r="H15" s="1203" t="s">
        <v>114</v>
      </c>
      <c r="I15" s="1204" t="s">
        <v>114</v>
      </c>
      <c r="J15" s="494">
        <v>2600</v>
      </c>
      <c r="K15" s="1230">
        <v>0.108</v>
      </c>
      <c r="L15" s="494">
        <v>2400</v>
      </c>
      <c r="M15" s="1230">
        <v>0.13900000000000001</v>
      </c>
      <c r="N15" s="1240" t="s">
        <v>114</v>
      </c>
      <c r="O15" s="1239" t="s">
        <v>114</v>
      </c>
      <c r="P15" s="623">
        <v>9200</v>
      </c>
      <c r="Q15" s="1234">
        <v>4.7E-2</v>
      </c>
      <c r="R15" s="560"/>
    </row>
    <row r="16" spans="1:18" s="321" customFormat="1">
      <c r="A16" s="67">
        <v>2019</v>
      </c>
      <c r="B16" s="1235" t="s">
        <v>114</v>
      </c>
      <c r="C16" s="1236" t="s">
        <v>114</v>
      </c>
      <c r="D16" s="1237" t="s">
        <v>114</v>
      </c>
      <c r="E16" s="1236" t="s">
        <v>114</v>
      </c>
      <c r="F16" s="1237" t="s">
        <v>114</v>
      </c>
      <c r="G16" s="1236" t="s">
        <v>114</v>
      </c>
      <c r="H16" s="492">
        <v>1900</v>
      </c>
      <c r="I16" s="1229">
        <v>6.0999999999999999E-2</v>
      </c>
      <c r="J16" s="492">
        <v>2000</v>
      </c>
      <c r="K16" s="1229">
        <v>8.1000000000000003E-2</v>
      </c>
      <c r="L16" s="492">
        <v>3400</v>
      </c>
      <c r="M16" s="1229">
        <v>0.17899999999999999</v>
      </c>
      <c r="N16" s="1237" t="s">
        <v>114</v>
      </c>
      <c r="O16" s="1236" t="s">
        <v>114</v>
      </c>
      <c r="P16" s="620">
        <v>11700</v>
      </c>
      <c r="Q16" s="1233">
        <v>6.2E-2</v>
      </c>
      <c r="R16" s="560"/>
    </row>
    <row r="17" spans="1:18" s="321" customFormat="1">
      <c r="A17" s="1225">
        <v>2020</v>
      </c>
      <c r="B17" s="1238" t="s">
        <v>114</v>
      </c>
      <c r="C17" s="1239" t="s">
        <v>114</v>
      </c>
      <c r="D17" s="1240" t="s">
        <v>114</v>
      </c>
      <c r="E17" s="1239" t="s">
        <v>114</v>
      </c>
      <c r="F17" s="1240" t="s">
        <v>114</v>
      </c>
      <c r="G17" s="1239" t="s">
        <v>114</v>
      </c>
      <c r="H17" s="1203" t="s">
        <v>114</v>
      </c>
      <c r="I17" s="1204" t="s">
        <v>114</v>
      </c>
      <c r="J17" s="494">
        <v>2500</v>
      </c>
      <c r="K17" s="1230">
        <v>9.7000000000000003E-2</v>
      </c>
      <c r="L17" s="494">
        <v>2400</v>
      </c>
      <c r="M17" s="1230">
        <v>0.126</v>
      </c>
      <c r="N17" s="1240" t="s">
        <v>114</v>
      </c>
      <c r="O17" s="1239" t="s">
        <v>114</v>
      </c>
      <c r="P17" s="623">
        <v>10800</v>
      </c>
      <c r="Q17" s="1234">
        <v>5.2999999999999999E-2</v>
      </c>
      <c r="R17" s="560"/>
    </row>
    <row r="18" spans="1:18" s="321" customFormat="1" ht="13">
      <c r="A18" s="92">
        <v>2021</v>
      </c>
      <c r="B18" s="1235" t="s">
        <v>114</v>
      </c>
      <c r="C18" s="1236" t="s">
        <v>114</v>
      </c>
      <c r="D18" s="1235" t="s">
        <v>114</v>
      </c>
      <c r="E18" s="1236" t="s">
        <v>114</v>
      </c>
      <c r="F18" s="1235" t="s">
        <v>114</v>
      </c>
      <c r="G18" s="1236" t="s">
        <v>114</v>
      </c>
      <c r="H18" s="1235" t="s">
        <v>114</v>
      </c>
      <c r="I18" s="1236" t="s">
        <v>114</v>
      </c>
      <c r="J18" s="1235" t="s">
        <v>114</v>
      </c>
      <c r="K18" s="1236" t="s">
        <v>114</v>
      </c>
      <c r="L18" s="1235" t="s">
        <v>114</v>
      </c>
      <c r="M18" s="1236" t="s">
        <v>114</v>
      </c>
      <c r="N18" s="1237" t="s">
        <v>114</v>
      </c>
      <c r="O18" s="1236" t="s">
        <v>114</v>
      </c>
      <c r="P18" s="51">
        <v>8900</v>
      </c>
      <c r="Q18" s="1515">
        <v>0.04</v>
      </c>
      <c r="R18" s="45"/>
    </row>
    <row r="19" spans="1:18" ht="13">
      <c r="A19" s="2808" t="s">
        <v>942</v>
      </c>
      <c r="B19" s="2809"/>
      <c r="C19" s="2809"/>
      <c r="D19" s="2809"/>
      <c r="E19" s="2809"/>
      <c r="F19" s="2809"/>
      <c r="G19" s="2809"/>
      <c r="H19" s="2809"/>
      <c r="I19" s="2809"/>
      <c r="J19" s="2809"/>
      <c r="K19" s="2809"/>
      <c r="L19" s="2809"/>
      <c r="M19" s="2809"/>
      <c r="N19" s="2809"/>
      <c r="O19" s="2809"/>
      <c r="P19" s="2809"/>
      <c r="Q19" s="2810"/>
    </row>
    <row r="20" spans="1:18">
      <c r="B20" s="63"/>
      <c r="K20" s="45"/>
      <c r="Q20" s="54"/>
    </row>
    <row r="21" spans="1:18">
      <c r="B21" s="63"/>
      <c r="K21" s="45"/>
      <c r="Q21" s="54"/>
    </row>
    <row r="22" spans="1:18" ht="17.5">
      <c r="A22" s="2811" t="s">
        <v>338</v>
      </c>
      <c r="B22" s="2465" t="s">
        <v>1561</v>
      </c>
      <c r="C22" s="2466"/>
      <c r="D22" s="2466"/>
      <c r="E22" s="2466"/>
      <c r="F22" s="2466"/>
      <c r="G22" s="2466"/>
      <c r="H22" s="2466"/>
      <c r="I22" s="2466"/>
      <c r="J22" s="2466"/>
      <c r="K22" s="2466"/>
      <c r="L22" s="2466"/>
      <c r="M22" s="2466"/>
      <c r="N22" s="2466"/>
      <c r="O22" s="2814"/>
      <c r="P22" s="2562" t="s">
        <v>115</v>
      </c>
      <c r="Q22" s="2815"/>
      <c r="R22" s="29"/>
    </row>
    <row r="23" spans="1:18" ht="17.5">
      <c r="A23" s="2812"/>
      <c r="B23" s="2817" t="s">
        <v>940</v>
      </c>
      <c r="C23" s="2818"/>
      <c r="D23" s="2819" t="s">
        <v>468</v>
      </c>
      <c r="E23" s="2818"/>
      <c r="F23" s="2819" t="s">
        <v>469</v>
      </c>
      <c r="G23" s="2818"/>
      <c r="H23" s="2819" t="s">
        <v>470</v>
      </c>
      <c r="I23" s="2818"/>
      <c r="J23" s="2819" t="s">
        <v>471</v>
      </c>
      <c r="K23" s="2818"/>
      <c r="L23" s="2819" t="s">
        <v>472</v>
      </c>
      <c r="M23" s="2818"/>
      <c r="N23" s="2696" t="s">
        <v>941</v>
      </c>
      <c r="O23" s="2820"/>
      <c r="P23" s="2631"/>
      <c r="Q23" s="2816"/>
      <c r="R23" s="29"/>
    </row>
    <row r="24" spans="1:18" ht="17.5">
      <c r="A24" s="2813"/>
      <c r="B24" s="1197" t="s">
        <v>112</v>
      </c>
      <c r="C24" s="1194" t="s">
        <v>86</v>
      </c>
      <c r="D24" s="1195" t="s">
        <v>112</v>
      </c>
      <c r="E24" s="1196" t="s">
        <v>86</v>
      </c>
      <c r="F24" s="1195" t="s">
        <v>112</v>
      </c>
      <c r="G24" s="1196" t="s">
        <v>86</v>
      </c>
      <c r="H24" s="1195" t="s">
        <v>112</v>
      </c>
      <c r="I24" s="1196" t="s">
        <v>86</v>
      </c>
      <c r="J24" s="1197" t="s">
        <v>112</v>
      </c>
      <c r="K24" s="1194" t="s">
        <v>86</v>
      </c>
      <c r="L24" s="1197" t="s">
        <v>112</v>
      </c>
      <c r="M24" s="1196" t="s">
        <v>86</v>
      </c>
      <c r="N24" s="1195" t="s">
        <v>112</v>
      </c>
      <c r="O24" s="1198" t="s">
        <v>86</v>
      </c>
      <c r="P24" s="1031" t="s">
        <v>112</v>
      </c>
      <c r="Q24" s="1186" t="s">
        <v>86</v>
      </c>
      <c r="R24" s="29"/>
    </row>
    <row r="25" spans="1:18" s="321" customFormat="1">
      <c r="A25" s="900">
        <v>2011</v>
      </c>
      <c r="B25" s="1235" t="s">
        <v>114</v>
      </c>
      <c r="C25" s="1236" t="s">
        <v>114</v>
      </c>
      <c r="D25" s="492">
        <v>6800</v>
      </c>
      <c r="E25" s="1229">
        <v>3.4000000000000002E-2</v>
      </c>
      <c r="F25" s="492">
        <v>3500</v>
      </c>
      <c r="G25" s="1230">
        <v>0.02</v>
      </c>
      <c r="H25" s="492">
        <v>9300</v>
      </c>
      <c r="I25" s="1229">
        <v>5.1999999999999998E-2</v>
      </c>
      <c r="J25" s="492">
        <v>9000</v>
      </c>
      <c r="K25" s="1229">
        <v>5.6000000000000001E-2</v>
      </c>
      <c r="L25" s="492">
        <v>7700</v>
      </c>
      <c r="M25" s="1229">
        <v>7.6999999999999999E-2</v>
      </c>
      <c r="N25" s="492">
        <v>7000</v>
      </c>
      <c r="O25" s="1229">
        <v>6.9000000000000006E-2</v>
      </c>
      <c r="P25" s="620">
        <v>46100</v>
      </c>
      <c r="Q25" s="1233">
        <v>4.3999999999999997E-2</v>
      </c>
      <c r="R25" s="560"/>
    </row>
    <row r="26" spans="1:18" s="321" customFormat="1">
      <c r="A26" s="899">
        <v>2012</v>
      </c>
      <c r="B26" s="1238" t="s">
        <v>114</v>
      </c>
      <c r="C26" s="1239" t="s">
        <v>114</v>
      </c>
      <c r="D26" s="1240" t="s">
        <v>114</v>
      </c>
      <c r="E26" s="1239" t="s">
        <v>114</v>
      </c>
      <c r="F26" s="494">
        <v>3400</v>
      </c>
      <c r="G26" s="1230">
        <v>1.9E-2</v>
      </c>
      <c r="H26" s="494">
        <v>6000</v>
      </c>
      <c r="I26" s="1230">
        <v>3.2000000000000001E-2</v>
      </c>
      <c r="J26" s="494">
        <v>6600</v>
      </c>
      <c r="K26" s="1230">
        <v>3.6999999999999998E-2</v>
      </c>
      <c r="L26" s="494">
        <v>8800</v>
      </c>
      <c r="M26" s="1230">
        <v>7.5999999999999998E-2</v>
      </c>
      <c r="N26" s="494">
        <v>6500</v>
      </c>
      <c r="O26" s="1230">
        <v>6.8000000000000005E-2</v>
      </c>
      <c r="P26" s="623">
        <v>39000</v>
      </c>
      <c r="Q26" s="1234">
        <v>3.5999999999999997E-2</v>
      </c>
      <c r="R26" s="560"/>
    </row>
    <row r="27" spans="1:18" s="321" customFormat="1">
      <c r="A27" s="900">
        <v>2013</v>
      </c>
      <c r="B27" s="1235" t="s">
        <v>114</v>
      </c>
      <c r="C27" s="1236" t="s">
        <v>114</v>
      </c>
      <c r="D27" s="492">
        <v>5300</v>
      </c>
      <c r="E27" s="1229">
        <v>2.7E-2</v>
      </c>
      <c r="F27" s="492">
        <v>3000</v>
      </c>
      <c r="G27" s="1229">
        <v>1.7000000000000001E-2</v>
      </c>
      <c r="H27" s="492">
        <v>9900</v>
      </c>
      <c r="I27" s="1229">
        <v>5.2999999999999999E-2</v>
      </c>
      <c r="J27" s="492">
        <v>10400</v>
      </c>
      <c r="K27" s="1229">
        <v>5.8000000000000003E-2</v>
      </c>
      <c r="L27" s="492">
        <v>9300</v>
      </c>
      <c r="M27" s="1230">
        <v>7.6999999999999999E-2</v>
      </c>
      <c r="N27" s="492">
        <v>7400</v>
      </c>
      <c r="O27" s="1229">
        <v>7.4999999999999997E-2</v>
      </c>
      <c r="P27" s="620">
        <v>51200</v>
      </c>
      <c r="Q27" s="1233">
        <v>4.7E-2</v>
      </c>
      <c r="R27" s="560"/>
    </row>
    <row r="28" spans="1:18" s="321" customFormat="1">
      <c r="A28" s="899">
        <v>2014</v>
      </c>
      <c r="B28" s="1238" t="s">
        <v>114</v>
      </c>
      <c r="C28" s="1239" t="s">
        <v>114</v>
      </c>
      <c r="D28" s="1240" t="s">
        <v>114</v>
      </c>
      <c r="E28" s="1239" t="s">
        <v>114</v>
      </c>
      <c r="F28" s="494">
        <v>3700</v>
      </c>
      <c r="G28" s="1230">
        <v>2.1999999999999999E-2</v>
      </c>
      <c r="H28" s="494">
        <v>4900</v>
      </c>
      <c r="I28" s="1230">
        <v>2.8000000000000001E-2</v>
      </c>
      <c r="J28" s="494">
        <v>10100</v>
      </c>
      <c r="K28" s="1230">
        <v>5.5E-2</v>
      </c>
      <c r="L28" s="494">
        <v>9900</v>
      </c>
      <c r="M28" s="1230">
        <v>0.08</v>
      </c>
      <c r="N28" s="494">
        <v>8700</v>
      </c>
      <c r="O28" s="1230">
        <v>8.5999999999999993E-2</v>
      </c>
      <c r="P28" s="623">
        <v>42100</v>
      </c>
      <c r="Q28" s="1234">
        <v>3.7999999999999999E-2</v>
      </c>
      <c r="R28" s="560"/>
    </row>
    <row r="29" spans="1:18" s="321" customFormat="1">
      <c r="A29" s="900">
        <v>2015</v>
      </c>
      <c r="B29" s="1235" t="s">
        <v>114</v>
      </c>
      <c r="C29" s="1236" t="s">
        <v>114</v>
      </c>
      <c r="D29" s="492">
        <v>5600</v>
      </c>
      <c r="E29" s="1229">
        <v>2.7E-2</v>
      </c>
      <c r="F29" s="1237" t="s">
        <v>114</v>
      </c>
      <c r="G29" s="1236" t="s">
        <v>114</v>
      </c>
      <c r="H29" s="492">
        <v>6900</v>
      </c>
      <c r="I29" s="1229">
        <v>3.9E-2</v>
      </c>
      <c r="J29" s="492">
        <v>10300</v>
      </c>
      <c r="K29" s="1229">
        <v>5.6000000000000001E-2</v>
      </c>
      <c r="L29" s="492">
        <v>9500</v>
      </c>
      <c r="M29" s="1229">
        <v>7.1999999999999995E-2</v>
      </c>
      <c r="N29" s="492">
        <v>7400</v>
      </c>
      <c r="O29" s="1229">
        <v>7.2999999999999995E-2</v>
      </c>
      <c r="P29" s="620">
        <v>48200</v>
      </c>
      <c r="Q29" s="1233">
        <v>4.2999999999999997E-2</v>
      </c>
      <c r="R29" s="560"/>
    </row>
    <row r="30" spans="1:18" s="321" customFormat="1">
      <c r="A30" s="899">
        <v>2016</v>
      </c>
      <c r="B30" s="1238" t="s">
        <v>114</v>
      </c>
      <c r="C30" s="1239" t="s">
        <v>114</v>
      </c>
      <c r="D30" s="494">
        <v>3100</v>
      </c>
      <c r="E30" s="1230">
        <v>1.4999999999999999E-2</v>
      </c>
      <c r="F30" s="494">
        <v>4700</v>
      </c>
      <c r="G30" s="1230">
        <v>2.5999999999999999E-2</v>
      </c>
      <c r="H30" s="494">
        <v>5400</v>
      </c>
      <c r="I30" s="1230">
        <v>3.2000000000000001E-2</v>
      </c>
      <c r="J30" s="494">
        <v>10100</v>
      </c>
      <c r="K30" s="1230">
        <v>5.5E-2</v>
      </c>
      <c r="L30" s="494">
        <v>10700</v>
      </c>
      <c r="M30" s="1230">
        <v>7.8E-2</v>
      </c>
      <c r="N30" s="494">
        <v>9300</v>
      </c>
      <c r="O30" s="1230">
        <v>8.7999999999999995E-2</v>
      </c>
      <c r="P30" s="623">
        <v>45100</v>
      </c>
      <c r="Q30" s="1234">
        <v>0.04</v>
      </c>
      <c r="R30" s="560"/>
    </row>
    <row r="31" spans="1:18" s="321" customFormat="1">
      <c r="A31" s="900">
        <v>2017</v>
      </c>
      <c r="B31" s="1235" t="s">
        <v>114</v>
      </c>
      <c r="C31" s="1236" t="s">
        <v>114</v>
      </c>
      <c r="D31" s="492">
        <v>4700</v>
      </c>
      <c r="E31" s="1229">
        <v>2.1999999999999999E-2</v>
      </c>
      <c r="F31" s="492">
        <v>2300</v>
      </c>
      <c r="G31" s="1229">
        <v>1.2999999999999999E-2</v>
      </c>
      <c r="H31" s="492">
        <v>5500</v>
      </c>
      <c r="I31" s="1229">
        <v>3.4000000000000002E-2</v>
      </c>
      <c r="J31" s="492">
        <v>9900</v>
      </c>
      <c r="K31" s="1229">
        <v>5.6000000000000001E-2</v>
      </c>
      <c r="L31" s="492">
        <v>7600</v>
      </c>
      <c r="M31" s="1229">
        <v>5.3999999999999999E-2</v>
      </c>
      <c r="N31" s="492">
        <v>8700</v>
      </c>
      <c r="O31" s="1229">
        <v>8.1000000000000003E-2</v>
      </c>
      <c r="P31" s="620">
        <v>40800</v>
      </c>
      <c r="Q31" s="1233">
        <v>3.5999999999999997E-2</v>
      </c>
      <c r="R31" s="560"/>
    </row>
    <row r="32" spans="1:18" s="321" customFormat="1">
      <c r="A32" s="899">
        <v>2018</v>
      </c>
      <c r="B32" s="1238" t="s">
        <v>114</v>
      </c>
      <c r="C32" s="1239" t="s">
        <v>114</v>
      </c>
      <c r="D32" s="1240" t="s">
        <v>114</v>
      </c>
      <c r="E32" s="1239" t="s">
        <v>114</v>
      </c>
      <c r="F32" s="494">
        <v>4300</v>
      </c>
      <c r="G32" s="1230">
        <v>2.3E-2</v>
      </c>
      <c r="H32" s="494">
        <v>6100</v>
      </c>
      <c r="I32" s="1230">
        <v>3.9E-2</v>
      </c>
      <c r="J32" s="494">
        <v>10500</v>
      </c>
      <c r="K32" s="1230">
        <v>5.8999999999999997E-2</v>
      </c>
      <c r="L32" s="494">
        <v>10900</v>
      </c>
      <c r="M32" s="1230">
        <v>7.3999999999999996E-2</v>
      </c>
      <c r="N32" s="494">
        <v>9700</v>
      </c>
      <c r="O32" s="1230">
        <v>0.09</v>
      </c>
      <c r="P32" s="623">
        <v>45300</v>
      </c>
      <c r="Q32" s="1234">
        <v>0.04</v>
      </c>
      <c r="R32" s="560"/>
    </row>
    <row r="33" spans="1:18" s="321" customFormat="1">
      <c r="A33" s="317">
        <v>2019</v>
      </c>
      <c r="B33" s="1235" t="s">
        <v>114</v>
      </c>
      <c r="C33" s="1236" t="s">
        <v>114</v>
      </c>
      <c r="D33" s="1237" t="s">
        <v>114</v>
      </c>
      <c r="E33" s="1236" t="s">
        <v>114</v>
      </c>
      <c r="F33" s="1237" t="s">
        <v>114</v>
      </c>
      <c r="G33" s="1236" t="s">
        <v>114</v>
      </c>
      <c r="H33" s="492">
        <v>5000</v>
      </c>
      <c r="I33" s="1229">
        <v>3.1E-2</v>
      </c>
      <c r="J33" s="492">
        <v>9600</v>
      </c>
      <c r="K33" s="1229">
        <v>5.3999999999999999E-2</v>
      </c>
      <c r="L33" s="492">
        <v>10900</v>
      </c>
      <c r="M33" s="1229">
        <v>7.0999999999999994E-2</v>
      </c>
      <c r="N33" s="492">
        <v>8300</v>
      </c>
      <c r="O33" s="1229">
        <v>7.4999999999999997E-2</v>
      </c>
      <c r="P33" s="620">
        <v>47800</v>
      </c>
      <c r="Q33" s="1233">
        <v>4.2999999999999997E-2</v>
      </c>
      <c r="R33" s="560"/>
    </row>
    <row r="34" spans="1:18" s="321" customFormat="1">
      <c r="A34" s="1227">
        <v>2020</v>
      </c>
      <c r="B34" s="1238" t="s">
        <v>114</v>
      </c>
      <c r="C34" s="1239" t="s">
        <v>114</v>
      </c>
      <c r="D34" s="1240" t="s">
        <v>114</v>
      </c>
      <c r="E34" s="1239" t="s">
        <v>114</v>
      </c>
      <c r="F34" s="1240" t="s">
        <v>114</v>
      </c>
      <c r="G34" s="1239" t="s">
        <v>114</v>
      </c>
      <c r="H34" s="494">
        <v>3900</v>
      </c>
      <c r="I34" s="1230">
        <v>2.5000000000000001E-2</v>
      </c>
      <c r="J34" s="494">
        <v>8600</v>
      </c>
      <c r="K34" s="1230">
        <v>4.9000000000000002E-2</v>
      </c>
      <c r="L34" s="494">
        <v>10800</v>
      </c>
      <c r="M34" s="1230">
        <v>6.8000000000000005E-2</v>
      </c>
      <c r="N34" s="494">
        <v>11800</v>
      </c>
      <c r="O34" s="1230">
        <v>0.104</v>
      </c>
      <c r="P34" s="623">
        <v>41400</v>
      </c>
      <c r="Q34" s="1234">
        <v>3.6999999999999998E-2</v>
      </c>
      <c r="R34" s="560"/>
    </row>
    <row r="35" spans="1:18" s="321" customFormat="1" ht="13">
      <c r="A35" s="92">
        <v>2021</v>
      </c>
      <c r="B35" s="1235" t="s">
        <v>114</v>
      </c>
      <c r="C35" s="1236" t="s">
        <v>114</v>
      </c>
      <c r="D35" s="1235" t="s">
        <v>114</v>
      </c>
      <c r="E35" s="1236" t="s">
        <v>114</v>
      </c>
      <c r="F35" s="1235" t="s">
        <v>114</v>
      </c>
      <c r="G35" s="1236" t="s">
        <v>114</v>
      </c>
      <c r="H35" s="51">
        <v>4400</v>
      </c>
      <c r="I35" s="1853">
        <v>2.8000000000000001E-2</v>
      </c>
      <c r="J35" s="1533">
        <v>8600</v>
      </c>
      <c r="K35" s="1853">
        <v>4.8000000000000001E-2</v>
      </c>
      <c r="L35" s="1533">
        <v>10300</v>
      </c>
      <c r="M35" s="1853">
        <v>6.2E-2</v>
      </c>
      <c r="N35" s="1533">
        <v>11400</v>
      </c>
      <c r="O35" s="1853">
        <v>9.4E-2</v>
      </c>
      <c r="P35" s="1533">
        <v>40200</v>
      </c>
      <c r="Q35" s="1515">
        <v>3.5000000000000003E-2</v>
      </c>
      <c r="R35" s="45"/>
    </row>
    <row r="36" spans="1:18" ht="13">
      <c r="A36" s="2808" t="s">
        <v>942</v>
      </c>
      <c r="B36" s="2809"/>
      <c r="C36" s="2809"/>
      <c r="D36" s="2809"/>
      <c r="E36" s="2809"/>
      <c r="F36" s="2809"/>
      <c r="G36" s="2809"/>
      <c r="H36" s="2809"/>
      <c r="I36" s="2809"/>
      <c r="J36" s="2809"/>
      <c r="K36" s="2809"/>
      <c r="L36" s="2809"/>
      <c r="M36" s="2809"/>
      <c r="N36" s="2809"/>
      <c r="O36" s="2809"/>
      <c r="P36" s="2809"/>
      <c r="Q36" s="2810"/>
    </row>
    <row r="38" spans="1:18" ht="14.15" customHeight="1">
      <c r="A38" s="2778" t="s">
        <v>664</v>
      </c>
      <c r="B38" s="2515"/>
      <c r="C38" s="2515"/>
      <c r="D38" s="2515"/>
      <c r="E38" s="2515"/>
      <c r="F38" s="2515"/>
      <c r="G38" s="2515"/>
      <c r="H38" s="2515"/>
      <c r="I38" s="2515"/>
      <c r="J38" s="2515"/>
      <c r="K38" s="2515"/>
      <c r="L38" s="2515"/>
      <c r="M38" s="2515"/>
      <c r="N38" s="2515"/>
      <c r="O38" s="2515"/>
      <c r="P38" s="2515"/>
      <c r="Q38" s="2515"/>
    </row>
    <row r="39" spans="1:18">
      <c r="B39" s="63"/>
      <c r="K39" s="45"/>
      <c r="Q39" s="54"/>
    </row>
    <row r="40" spans="1:18" ht="57" customHeight="1">
      <c r="A40" s="2805" t="s">
        <v>665</v>
      </c>
      <c r="B40" s="2806"/>
      <c r="C40" s="2806"/>
      <c r="D40" s="2806"/>
      <c r="E40" s="2806"/>
      <c r="F40" s="2806"/>
      <c r="G40" s="2806"/>
      <c r="H40" s="2806"/>
      <c r="I40" s="2806"/>
      <c r="J40" s="2806"/>
      <c r="K40" s="2806"/>
      <c r="L40" s="2806"/>
      <c r="M40" s="2806"/>
      <c r="N40" s="2806"/>
      <c r="O40" s="2806"/>
      <c r="P40" s="2806"/>
      <c r="Q40" s="2807"/>
    </row>
  </sheetData>
  <mergeCells count="26">
    <mergeCell ref="A1:Q1"/>
    <mergeCell ref="A3:Q3"/>
    <mergeCell ref="A5:A7"/>
    <mergeCell ref="B5:O5"/>
    <mergeCell ref="P5:Q6"/>
    <mergeCell ref="B6:C6"/>
    <mergeCell ref="D6:E6"/>
    <mergeCell ref="F6:G6"/>
    <mergeCell ref="H6:I6"/>
    <mergeCell ref="J6:K6"/>
    <mergeCell ref="L6:M6"/>
    <mergeCell ref="N6:O6"/>
    <mergeCell ref="A40:Q40"/>
    <mergeCell ref="A19:Q19"/>
    <mergeCell ref="A22:A24"/>
    <mergeCell ref="B22:O22"/>
    <mergeCell ref="P22:Q23"/>
    <mergeCell ref="B23:C23"/>
    <mergeCell ref="D23:E23"/>
    <mergeCell ref="F23:G23"/>
    <mergeCell ref="H23:I23"/>
    <mergeCell ref="J23:K23"/>
    <mergeCell ref="L23:M23"/>
    <mergeCell ref="N23:O23"/>
    <mergeCell ref="A38:Q38"/>
    <mergeCell ref="A36:Q36"/>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7B0BF-DEC4-440F-B803-324C71DDDAE6}">
  <dimension ref="A1:K46"/>
  <sheetViews>
    <sheetView workbookViewId="0">
      <selection sqref="A1:E1"/>
    </sheetView>
  </sheetViews>
  <sheetFormatPr defaultColWidth="9" defaultRowHeight="14"/>
  <cols>
    <col min="1" max="1" width="22.33203125" style="1912" customWidth="1"/>
    <col min="2" max="5" width="10.6640625" style="1912" customWidth="1"/>
    <col min="6" max="9" width="10.25" style="1912" customWidth="1"/>
    <col min="10" max="10" width="9" style="1912"/>
    <col min="11" max="11" width="9" style="1913"/>
    <col min="12" max="16384" width="9" style="1912"/>
  </cols>
  <sheetData>
    <row r="1" spans="1:10" ht="35">
      <c r="A1" s="2774" t="s">
        <v>1666</v>
      </c>
      <c r="B1" s="2774"/>
      <c r="C1" s="2774"/>
      <c r="D1" s="2774"/>
      <c r="E1" s="2774"/>
      <c r="F1" s="1911"/>
      <c r="G1" s="1911"/>
      <c r="H1" s="1911"/>
      <c r="J1" s="44"/>
    </row>
    <row r="3" spans="1:10" ht="17.5">
      <c r="A3" s="2848" t="s">
        <v>1667</v>
      </c>
      <c r="B3" s="2850" t="s">
        <v>1668</v>
      </c>
      <c r="C3" s="2851"/>
      <c r="D3" s="2851"/>
      <c r="E3" s="2851"/>
      <c r="F3" s="29"/>
    </row>
    <row r="4" spans="1:10" ht="17.5">
      <c r="A4" s="2848"/>
      <c r="B4" s="2852" t="s">
        <v>1669</v>
      </c>
      <c r="C4" s="2853"/>
      <c r="D4" s="2854" t="s">
        <v>29</v>
      </c>
      <c r="E4" s="2855"/>
      <c r="F4" s="29"/>
    </row>
    <row r="5" spans="1:10" ht="17.5">
      <c r="A5" s="2849"/>
      <c r="B5" s="1914" t="s">
        <v>1670</v>
      </c>
      <c r="C5" s="654" t="s">
        <v>1671</v>
      </c>
      <c r="D5" s="1914" t="s">
        <v>1670</v>
      </c>
      <c r="E5" s="654" t="s">
        <v>1671</v>
      </c>
      <c r="F5" s="29"/>
    </row>
    <row r="6" spans="1:10">
      <c r="A6" s="1915" t="s">
        <v>1672</v>
      </c>
      <c r="B6" s="1916">
        <v>145</v>
      </c>
      <c r="C6" s="1917">
        <v>167</v>
      </c>
      <c r="D6" s="923">
        <v>17</v>
      </c>
      <c r="E6" s="1918">
        <v>27</v>
      </c>
      <c r="F6" s="1913"/>
    </row>
    <row r="7" spans="1:10">
      <c r="A7" s="1919" t="s">
        <v>1673</v>
      </c>
      <c r="B7" s="1920">
        <v>87</v>
      </c>
      <c r="C7" s="1921">
        <v>94</v>
      </c>
      <c r="D7" s="927">
        <v>29</v>
      </c>
      <c r="E7" s="1922">
        <v>36</v>
      </c>
      <c r="F7" s="1913"/>
    </row>
    <row r="8" spans="1:10">
      <c r="A8" s="1915" t="s">
        <v>1674</v>
      </c>
      <c r="B8" s="1916">
        <v>107</v>
      </c>
      <c r="C8" s="1917">
        <v>122</v>
      </c>
      <c r="D8" s="923">
        <v>77</v>
      </c>
      <c r="E8" s="1918">
        <v>81</v>
      </c>
      <c r="F8" s="1913"/>
    </row>
    <row r="9" spans="1:10" ht="14.5" thickBot="1">
      <c r="A9" s="1919" t="s">
        <v>1675</v>
      </c>
      <c r="B9" s="1923">
        <v>76</v>
      </c>
      <c r="C9" s="1924">
        <v>108</v>
      </c>
      <c r="D9" s="1925">
        <v>16</v>
      </c>
      <c r="E9" s="1926">
        <v>24</v>
      </c>
      <c r="F9" s="1913"/>
    </row>
    <row r="10" spans="1:10">
      <c r="A10" s="1927" t="s">
        <v>1676</v>
      </c>
      <c r="B10" s="1928">
        <v>905</v>
      </c>
      <c r="C10" s="1929">
        <v>1068</v>
      </c>
      <c r="D10" s="1930">
        <v>333</v>
      </c>
      <c r="E10" s="1931">
        <v>397</v>
      </c>
      <c r="F10" s="1913"/>
    </row>
    <row r="11" spans="1:10" ht="11" customHeight="1">
      <c r="A11" s="2847" t="s">
        <v>1677</v>
      </c>
      <c r="B11" s="2847"/>
      <c r="C11" s="2847"/>
      <c r="D11" s="2847"/>
      <c r="E11" s="2847"/>
    </row>
    <row r="12" spans="1:10">
      <c r="A12"/>
      <c r="B12"/>
      <c r="C12"/>
      <c r="D12"/>
      <c r="E12"/>
    </row>
    <row r="13" spans="1:10">
      <c r="A13"/>
      <c r="B13"/>
      <c r="C13"/>
      <c r="D13"/>
      <c r="E13"/>
    </row>
    <row r="14" spans="1:10" ht="17.5">
      <c r="A14" s="2848" t="s">
        <v>1667</v>
      </c>
      <c r="B14" s="2850" t="s">
        <v>386</v>
      </c>
      <c r="C14" s="2851"/>
      <c r="D14" s="2851"/>
      <c r="E14" s="2851"/>
      <c r="F14" s="29"/>
      <c r="G14" s="29"/>
    </row>
    <row r="15" spans="1:10" ht="17.5">
      <c r="A15" s="2848"/>
      <c r="B15" s="2852" t="s">
        <v>1669</v>
      </c>
      <c r="C15" s="2853"/>
      <c r="D15" s="2854" t="s">
        <v>29</v>
      </c>
      <c r="E15" s="2855"/>
      <c r="F15" s="29"/>
      <c r="G15" s="29"/>
    </row>
    <row r="16" spans="1:10" ht="17.5">
      <c r="A16" s="2849"/>
      <c r="B16" s="1914" t="s">
        <v>1670</v>
      </c>
      <c r="C16" s="654" t="s">
        <v>1671</v>
      </c>
      <c r="D16" s="1914" t="s">
        <v>1670</v>
      </c>
      <c r="E16" s="654" t="s">
        <v>1671</v>
      </c>
      <c r="F16" s="29"/>
      <c r="G16" s="29"/>
    </row>
    <row r="17" spans="1:6">
      <c r="A17" s="1915" t="s">
        <v>1672</v>
      </c>
      <c r="B17" s="1932">
        <v>787</v>
      </c>
      <c r="C17" s="1933">
        <v>877</v>
      </c>
      <c r="D17" s="1934">
        <v>84</v>
      </c>
      <c r="E17" s="1918">
        <v>104</v>
      </c>
      <c r="F17" s="1913"/>
    </row>
    <row r="18" spans="1:6">
      <c r="A18" s="1919" t="s">
        <v>1673</v>
      </c>
      <c r="B18" s="1390">
        <v>517</v>
      </c>
      <c r="C18" s="1935">
        <v>494</v>
      </c>
      <c r="D18" s="1936">
        <v>153</v>
      </c>
      <c r="E18" s="1922">
        <v>144</v>
      </c>
      <c r="F18" s="1913"/>
    </row>
    <row r="19" spans="1:6">
      <c r="A19" s="1915" t="s">
        <v>1674</v>
      </c>
      <c r="B19" s="1932">
        <v>550</v>
      </c>
      <c r="C19" s="1937">
        <v>579</v>
      </c>
      <c r="D19" s="1934">
        <v>370</v>
      </c>
      <c r="E19" s="1918">
        <v>379</v>
      </c>
      <c r="F19" s="1913"/>
    </row>
    <row r="20" spans="1:6" ht="14.5" thickBot="1">
      <c r="A20" s="1919" t="s">
        <v>1675</v>
      </c>
      <c r="B20" s="1938">
        <v>556</v>
      </c>
      <c r="C20" s="1939">
        <v>621</v>
      </c>
      <c r="D20" s="1940">
        <v>65</v>
      </c>
      <c r="E20" s="1926">
        <v>76</v>
      </c>
      <c r="F20" s="1913"/>
    </row>
    <row r="21" spans="1:6">
      <c r="A21" s="1927" t="s">
        <v>1676</v>
      </c>
      <c r="B21" s="1941">
        <v>4719</v>
      </c>
      <c r="C21" s="1942">
        <v>5113</v>
      </c>
      <c r="D21" s="1943">
        <v>1528</v>
      </c>
      <c r="E21" s="1944">
        <v>1603</v>
      </c>
      <c r="F21" s="1913"/>
    </row>
    <row r="22" spans="1:6" ht="12" customHeight="1">
      <c r="A22" s="2847" t="s">
        <v>1677</v>
      </c>
      <c r="B22" s="2847"/>
      <c r="C22" s="2847"/>
      <c r="D22" s="2847"/>
      <c r="E22" s="2847"/>
    </row>
    <row r="23" spans="1:6">
      <c r="A23"/>
      <c r="B23"/>
      <c r="C23"/>
      <c r="D23"/>
      <c r="E23"/>
    </row>
    <row r="24" spans="1:6">
      <c r="A24"/>
      <c r="B24"/>
      <c r="C24"/>
      <c r="D24"/>
      <c r="E24"/>
    </row>
    <row r="25" spans="1:6" ht="17.5">
      <c r="A25" s="2848" t="s">
        <v>1667</v>
      </c>
      <c r="B25" s="2850" t="s">
        <v>1678</v>
      </c>
      <c r="C25" s="2851"/>
      <c r="D25" s="2851"/>
      <c r="E25" s="2851"/>
      <c r="F25" s="29"/>
    </row>
    <row r="26" spans="1:6" ht="17.5">
      <c r="A26" s="2848"/>
      <c r="B26" s="2852" t="s">
        <v>1669</v>
      </c>
      <c r="C26" s="2853"/>
      <c r="D26" s="2854" t="s">
        <v>29</v>
      </c>
      <c r="E26" s="2855"/>
      <c r="F26" s="29"/>
    </row>
    <row r="27" spans="1:6" ht="17.5">
      <c r="A27" s="2849"/>
      <c r="B27" s="1914" t="s">
        <v>1670</v>
      </c>
      <c r="C27" s="654" t="s">
        <v>1671</v>
      </c>
      <c r="D27" s="1914" t="s">
        <v>1670</v>
      </c>
      <c r="E27" s="654" t="s">
        <v>1671</v>
      </c>
      <c r="F27" s="29"/>
    </row>
    <row r="28" spans="1:6">
      <c r="A28" s="1915" t="s">
        <v>1672</v>
      </c>
      <c r="B28" s="1932">
        <v>51</v>
      </c>
      <c r="C28" s="1933">
        <v>51</v>
      </c>
      <c r="D28" s="1934">
        <v>6</v>
      </c>
      <c r="E28" s="1945" t="s">
        <v>1679</v>
      </c>
      <c r="F28" s="1913"/>
    </row>
    <row r="29" spans="1:6">
      <c r="A29" s="1919" t="s">
        <v>1673</v>
      </c>
      <c r="B29" s="1390">
        <v>36</v>
      </c>
      <c r="C29" s="1935">
        <v>36</v>
      </c>
      <c r="D29" s="1936">
        <v>15</v>
      </c>
      <c r="E29" s="1922">
        <v>12</v>
      </c>
      <c r="F29" s="1913"/>
    </row>
    <row r="30" spans="1:6">
      <c r="A30" s="1915" t="s">
        <v>1674</v>
      </c>
      <c r="B30" s="1932">
        <v>39</v>
      </c>
      <c r="C30" s="1937">
        <v>38</v>
      </c>
      <c r="D30" s="1934">
        <v>29</v>
      </c>
      <c r="E30" s="1918">
        <v>27</v>
      </c>
      <c r="F30" s="1913"/>
    </row>
    <row r="31" spans="1:6" ht="14.5" thickBot="1">
      <c r="A31" s="1919" t="s">
        <v>1675</v>
      </c>
      <c r="B31" s="1938">
        <v>47</v>
      </c>
      <c r="C31" s="1939">
        <v>48</v>
      </c>
      <c r="D31" s="1940">
        <v>6</v>
      </c>
      <c r="E31" s="1946" t="s">
        <v>1679</v>
      </c>
      <c r="F31" s="1913"/>
    </row>
    <row r="32" spans="1:6">
      <c r="A32" s="1927" t="s">
        <v>1676</v>
      </c>
      <c r="B32" s="1941">
        <v>336</v>
      </c>
      <c r="C32" s="1942">
        <v>353</v>
      </c>
      <c r="D32" s="1943">
        <v>127</v>
      </c>
      <c r="E32" s="1944">
        <v>125</v>
      </c>
      <c r="F32" s="1913"/>
    </row>
    <row r="33" spans="1:7" ht="12" customHeight="1">
      <c r="A33" s="2847" t="s">
        <v>1677</v>
      </c>
      <c r="B33" s="2847"/>
      <c r="C33" s="2847"/>
      <c r="D33" s="2847"/>
      <c r="E33" s="2847"/>
    </row>
    <row r="34" spans="1:7">
      <c r="A34"/>
      <c r="B34"/>
      <c r="C34"/>
      <c r="D34"/>
      <c r="E34"/>
    </row>
    <row r="35" spans="1:7">
      <c r="A35"/>
      <c r="B35"/>
      <c r="C35"/>
      <c r="D35"/>
      <c r="E35"/>
    </row>
    <row r="36" spans="1:7" ht="17.5">
      <c r="A36" s="2848" t="s">
        <v>1667</v>
      </c>
      <c r="B36" s="2850" t="s">
        <v>388</v>
      </c>
      <c r="C36" s="2851"/>
      <c r="D36" s="2851"/>
      <c r="E36" s="2851"/>
      <c r="F36" s="29"/>
      <c r="G36" s="29"/>
    </row>
    <row r="37" spans="1:7" ht="17.5">
      <c r="A37" s="2848"/>
      <c r="B37" s="2852" t="s">
        <v>1669</v>
      </c>
      <c r="C37" s="2853"/>
      <c r="D37" s="2854" t="s">
        <v>29</v>
      </c>
      <c r="E37" s="2855"/>
      <c r="F37" s="29"/>
      <c r="G37" s="29"/>
    </row>
    <row r="38" spans="1:7" ht="17.5">
      <c r="A38" s="2849"/>
      <c r="B38" s="1914" t="s">
        <v>1670</v>
      </c>
      <c r="C38" s="654" t="s">
        <v>1671</v>
      </c>
      <c r="D38" s="1914" t="s">
        <v>1670</v>
      </c>
      <c r="E38" s="654" t="s">
        <v>1671</v>
      </c>
      <c r="F38" s="29"/>
      <c r="G38" s="29"/>
    </row>
    <row r="39" spans="1:7">
      <c r="A39" s="1915" t="s">
        <v>1672</v>
      </c>
      <c r="B39" s="1932">
        <v>125</v>
      </c>
      <c r="C39" s="1947">
        <v>138</v>
      </c>
      <c r="D39" s="492">
        <v>17</v>
      </c>
      <c r="E39" s="1948">
        <v>16</v>
      </c>
      <c r="F39" s="1913"/>
    </row>
    <row r="40" spans="1:7">
      <c r="A40" s="1919" t="s">
        <v>1673</v>
      </c>
      <c r="B40" s="1390">
        <v>82</v>
      </c>
      <c r="C40" s="1935">
        <v>86</v>
      </c>
      <c r="D40" s="494">
        <v>26</v>
      </c>
      <c r="E40" s="1949">
        <v>24</v>
      </c>
      <c r="F40" s="1913"/>
    </row>
    <row r="41" spans="1:7">
      <c r="A41" s="1915" t="s">
        <v>1674</v>
      </c>
      <c r="B41" s="1932">
        <v>80</v>
      </c>
      <c r="C41" s="1950">
        <v>87</v>
      </c>
      <c r="D41" s="492">
        <v>49</v>
      </c>
      <c r="E41" s="1948">
        <v>58</v>
      </c>
      <c r="F41" s="1913"/>
    </row>
    <row r="42" spans="1:7" ht="14.5" thickBot="1">
      <c r="A42" s="1919" t="s">
        <v>1675</v>
      </c>
      <c r="B42" s="1938">
        <v>64</v>
      </c>
      <c r="C42" s="1939">
        <v>78</v>
      </c>
      <c r="D42" s="1951">
        <v>11</v>
      </c>
      <c r="E42" s="1952">
        <v>16</v>
      </c>
      <c r="F42" s="1913"/>
    </row>
    <row r="43" spans="1:7">
      <c r="A43" s="1927" t="s">
        <v>1676</v>
      </c>
      <c r="B43" s="1941">
        <v>744</v>
      </c>
      <c r="C43" s="1953">
        <v>858</v>
      </c>
      <c r="D43" s="502">
        <v>241</v>
      </c>
      <c r="E43" s="1954">
        <v>268</v>
      </c>
      <c r="F43" s="1913"/>
    </row>
    <row r="44" spans="1:7" ht="22" customHeight="1">
      <c r="A44" s="2856" t="s">
        <v>1680</v>
      </c>
      <c r="B44" s="2856"/>
      <c r="C44" s="2856"/>
      <c r="D44" s="2856"/>
      <c r="E44" s="2856"/>
    </row>
    <row r="45" spans="1:7">
      <c r="A45"/>
      <c r="B45"/>
      <c r="C45"/>
      <c r="D45"/>
      <c r="E45"/>
    </row>
    <row r="46" spans="1:7" ht="28" customHeight="1">
      <c r="A46" s="2515" t="s">
        <v>1681</v>
      </c>
      <c r="B46" s="2846"/>
      <c r="C46" s="2846"/>
      <c r="D46" s="2846"/>
      <c r="E46" s="2846"/>
    </row>
  </sheetData>
  <mergeCells count="22">
    <mergeCell ref="A25:A27"/>
    <mergeCell ref="B25:E25"/>
    <mergeCell ref="B26:C26"/>
    <mergeCell ref="D26:E26"/>
    <mergeCell ref="A1:E1"/>
    <mergeCell ref="A3:A5"/>
    <mergeCell ref="B3:E3"/>
    <mergeCell ref="B4:C4"/>
    <mergeCell ref="D4:E4"/>
    <mergeCell ref="A11:E11"/>
    <mergeCell ref="A14:A16"/>
    <mergeCell ref="B14:E14"/>
    <mergeCell ref="B15:C15"/>
    <mergeCell ref="D15:E15"/>
    <mergeCell ref="A22:E22"/>
    <mergeCell ref="A46:E46"/>
    <mergeCell ref="A33:E33"/>
    <mergeCell ref="A36:A38"/>
    <mergeCell ref="B36:E36"/>
    <mergeCell ref="B37:C37"/>
    <mergeCell ref="D37:E37"/>
    <mergeCell ref="A44:E44"/>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0321-8E3A-4E39-A2E9-7DA9C435F988}">
  <dimension ref="A1:K65"/>
  <sheetViews>
    <sheetView workbookViewId="0">
      <selection sqref="A1:H1"/>
    </sheetView>
  </sheetViews>
  <sheetFormatPr defaultRowHeight="13"/>
  <cols>
    <col min="1" max="1" width="9.75" style="1956" customWidth="1"/>
    <col min="2" max="2" width="9.75" style="1959" customWidth="1"/>
    <col min="3" max="3" width="9.75" style="1956" customWidth="1"/>
    <col min="4" max="4" width="9.75" style="1959" customWidth="1"/>
    <col min="5" max="5" width="9.75" style="1956" customWidth="1"/>
    <col min="6" max="6" width="9.75" style="1959" customWidth="1"/>
    <col min="7" max="7" width="9.75" style="1956" customWidth="1"/>
    <col min="8" max="8" width="9.75" style="1959" customWidth="1"/>
    <col min="9" max="16384" width="8.6640625" style="1956"/>
  </cols>
  <sheetData>
    <row r="1" spans="1:10" ht="32.5" customHeight="1">
      <c r="A1" s="2774" t="s">
        <v>1682</v>
      </c>
      <c r="B1" s="2774"/>
      <c r="C1" s="2774"/>
      <c r="D1" s="2774"/>
      <c r="E1" s="2774"/>
      <c r="F1" s="2774"/>
      <c r="G1" s="2774"/>
      <c r="H1" s="2774"/>
      <c r="I1" s="1911"/>
      <c r="J1" s="1911"/>
    </row>
    <row r="2" spans="1:10" ht="17.5">
      <c r="A2" s="1957"/>
      <c r="B2" s="1958"/>
      <c r="C2" s="1957"/>
      <c r="D2" s="1958"/>
      <c r="E2" s="1957"/>
      <c r="F2" s="1958"/>
      <c r="G2" s="1957"/>
    </row>
    <row r="3" spans="1:10" ht="30">
      <c r="A3" s="2870" t="s">
        <v>1683</v>
      </c>
      <c r="B3" s="2871"/>
      <c r="C3" s="2871"/>
      <c r="D3" s="2871"/>
      <c r="E3" s="2872" t="s">
        <v>1684</v>
      </c>
      <c r="F3" s="2873"/>
      <c r="G3" s="2873"/>
      <c r="H3" s="2873"/>
      <c r="I3" s="43"/>
    </row>
    <row r="4" spans="1:10" s="1960" customFormat="1" ht="17.5">
      <c r="A4" s="2874" t="s">
        <v>426</v>
      </c>
      <c r="B4" s="2875"/>
      <c r="C4" s="2535" t="s">
        <v>425</v>
      </c>
      <c r="D4" s="2551"/>
      <c r="E4" s="2876" t="s">
        <v>426</v>
      </c>
      <c r="F4" s="2543"/>
      <c r="G4" s="2877" t="s">
        <v>425</v>
      </c>
      <c r="H4" s="2878"/>
      <c r="I4" s="29"/>
    </row>
    <row r="5" spans="1:10" s="1960" customFormat="1" ht="17.5">
      <c r="A5" s="1961" t="s">
        <v>1685</v>
      </c>
      <c r="B5" s="1962" t="s">
        <v>1686</v>
      </c>
      <c r="C5" s="446" t="s">
        <v>1685</v>
      </c>
      <c r="D5" s="1963" t="s">
        <v>1686</v>
      </c>
      <c r="E5" s="422" t="s">
        <v>1687</v>
      </c>
      <c r="F5" s="1964" t="s">
        <v>1686</v>
      </c>
      <c r="G5" s="423" t="s">
        <v>1687</v>
      </c>
      <c r="H5" s="1965" t="s">
        <v>1686</v>
      </c>
      <c r="I5" s="29"/>
    </row>
    <row r="6" spans="1:10" s="1960" customFormat="1" ht="15">
      <c r="A6" s="2879" t="s">
        <v>1675</v>
      </c>
      <c r="B6" s="2880"/>
      <c r="C6" s="2879" t="s">
        <v>1688</v>
      </c>
      <c r="D6" s="2881"/>
      <c r="E6" s="2880" t="s">
        <v>1674</v>
      </c>
      <c r="F6" s="2882"/>
      <c r="G6" s="2882" t="s">
        <v>1674</v>
      </c>
      <c r="H6" s="2882"/>
      <c r="I6" s="1966"/>
    </row>
    <row r="7" spans="1:10" s="1960" customFormat="1" ht="15">
      <c r="A7" s="1967">
        <v>855</v>
      </c>
      <c r="B7" s="1968">
        <v>0.22800000000000001</v>
      </c>
      <c r="C7" s="1969">
        <v>1233</v>
      </c>
      <c r="D7" s="1970">
        <v>0.33800000000000002</v>
      </c>
      <c r="E7" s="1971">
        <v>314</v>
      </c>
      <c r="F7" s="1968">
        <v>0.24099999999999999</v>
      </c>
      <c r="G7" s="1967">
        <v>230</v>
      </c>
      <c r="H7" s="1972">
        <v>0.21099999999999999</v>
      </c>
      <c r="I7" s="1966"/>
    </row>
    <row r="8" spans="1:10" s="1960" customFormat="1" ht="15">
      <c r="A8" s="2884" t="s">
        <v>1674</v>
      </c>
      <c r="B8" s="2885"/>
      <c r="C8" s="2884" t="s">
        <v>1674</v>
      </c>
      <c r="D8" s="2886"/>
      <c r="E8" s="2885" t="s">
        <v>1675</v>
      </c>
      <c r="F8" s="2887"/>
      <c r="G8" s="2884" t="s">
        <v>1688</v>
      </c>
      <c r="H8" s="2885"/>
      <c r="I8" s="1966"/>
    </row>
    <row r="9" spans="1:10" s="1960" customFormat="1" ht="15">
      <c r="A9" s="1973">
        <v>467</v>
      </c>
      <c r="B9" s="1974">
        <v>0.125</v>
      </c>
      <c r="C9" s="1973">
        <v>359</v>
      </c>
      <c r="D9" s="1975">
        <v>9.8000000000000004E-2</v>
      </c>
      <c r="E9" s="1976">
        <v>125</v>
      </c>
      <c r="F9" s="1974">
        <v>9.6000000000000002E-2</v>
      </c>
      <c r="G9" s="1973">
        <v>155</v>
      </c>
      <c r="H9" s="1977">
        <v>0.14199999999999999</v>
      </c>
      <c r="I9" s="1966"/>
    </row>
    <row r="10" spans="1:10" s="1960" customFormat="1" ht="15">
      <c r="A10" s="2879" t="s">
        <v>1673</v>
      </c>
      <c r="B10" s="2880"/>
      <c r="C10" s="2879" t="s">
        <v>1673</v>
      </c>
      <c r="D10" s="2881"/>
      <c r="E10" s="2880" t="s">
        <v>1673</v>
      </c>
      <c r="F10" s="2882"/>
      <c r="G10" s="2879" t="s">
        <v>1689</v>
      </c>
      <c r="H10" s="2880"/>
      <c r="I10" s="1966"/>
    </row>
    <row r="11" spans="1:10" s="1960" customFormat="1" ht="15">
      <c r="A11" s="1967">
        <v>385</v>
      </c>
      <c r="B11" s="1968">
        <v>0.10299999999999999</v>
      </c>
      <c r="C11" s="1967">
        <v>325</v>
      </c>
      <c r="D11" s="1970">
        <v>8.8999999999999996E-2</v>
      </c>
      <c r="E11" s="1971">
        <v>118</v>
      </c>
      <c r="F11" s="1968">
        <v>9.0999999999999998E-2</v>
      </c>
      <c r="G11" s="1967">
        <v>101</v>
      </c>
      <c r="H11" s="1972">
        <v>9.2999999999999999E-2</v>
      </c>
      <c r="I11" s="1966"/>
    </row>
    <row r="12" spans="1:10" s="1960" customFormat="1" ht="28.5" customHeight="1">
      <c r="A12" s="2884" t="s">
        <v>1690</v>
      </c>
      <c r="B12" s="2885"/>
      <c r="C12" s="2884" t="s">
        <v>1691</v>
      </c>
      <c r="D12" s="2886"/>
      <c r="E12" s="2885" t="s">
        <v>1692</v>
      </c>
      <c r="F12" s="2887"/>
      <c r="G12" s="2884" t="s">
        <v>1673</v>
      </c>
      <c r="H12" s="2885"/>
    </row>
    <row r="13" spans="1:10" s="1960" customFormat="1" ht="15">
      <c r="A13" s="1973">
        <v>264</v>
      </c>
      <c r="B13" s="1974">
        <v>7.0999999999999994E-2</v>
      </c>
      <c r="C13" s="1973">
        <v>286</v>
      </c>
      <c r="D13" s="1975">
        <v>7.9000000000000001E-2</v>
      </c>
      <c r="E13" s="1976">
        <v>103</v>
      </c>
      <c r="F13" s="1974">
        <v>7.9000000000000001E-2</v>
      </c>
      <c r="G13" s="1973">
        <v>98</v>
      </c>
      <c r="H13" s="1977">
        <v>0.09</v>
      </c>
      <c r="I13" s="1966"/>
    </row>
    <row r="14" spans="1:10" s="1960" customFormat="1" ht="29" customHeight="1">
      <c r="A14" s="2879" t="s">
        <v>1693</v>
      </c>
      <c r="B14" s="2880"/>
      <c r="C14" s="2879" t="s">
        <v>1694</v>
      </c>
      <c r="D14" s="2881"/>
      <c r="E14" s="2880" t="s">
        <v>1689</v>
      </c>
      <c r="F14" s="2882"/>
      <c r="G14" s="2879" t="s">
        <v>1692</v>
      </c>
      <c r="H14" s="2880"/>
    </row>
    <row r="15" spans="1:10" s="1960" customFormat="1" ht="15">
      <c r="A15" s="1967">
        <v>209</v>
      </c>
      <c r="B15" s="1968">
        <v>5.6000000000000001E-2</v>
      </c>
      <c r="C15" s="1967">
        <v>160</v>
      </c>
      <c r="D15" s="1970">
        <v>4.3999999999999997E-2</v>
      </c>
      <c r="E15" s="1971">
        <v>100</v>
      </c>
      <c r="F15" s="1968">
        <v>7.6999999999999999E-2</v>
      </c>
      <c r="G15" s="1967">
        <v>49</v>
      </c>
      <c r="H15" s="1972">
        <v>4.4999999999999998E-2</v>
      </c>
      <c r="I15" s="1966"/>
    </row>
    <row r="16" spans="1:10" s="1960" customFormat="1" ht="28" customHeight="1">
      <c r="A16" s="2884" t="s">
        <v>1695</v>
      </c>
      <c r="B16" s="2885"/>
      <c r="C16" s="2884" t="s">
        <v>1690</v>
      </c>
      <c r="D16" s="2886"/>
      <c r="E16" s="2885" t="s">
        <v>1696</v>
      </c>
      <c r="F16" s="2887"/>
      <c r="G16" s="2884" t="s">
        <v>1697</v>
      </c>
      <c r="H16" s="2885"/>
    </row>
    <row r="17" spans="1:9" s="1960" customFormat="1" ht="15">
      <c r="A17" s="1973">
        <v>161</v>
      </c>
      <c r="B17" s="1974">
        <v>4.2999999999999997E-2</v>
      </c>
      <c r="C17" s="1973">
        <v>140</v>
      </c>
      <c r="D17" s="1975">
        <v>3.7999999999999999E-2</v>
      </c>
      <c r="E17" s="1976">
        <v>48</v>
      </c>
      <c r="F17" s="1974">
        <v>3.6999999999999998E-2</v>
      </c>
      <c r="G17" s="1973">
        <v>44</v>
      </c>
      <c r="H17" s="1977">
        <v>0.04</v>
      </c>
      <c r="I17" s="1966"/>
    </row>
    <row r="18" spans="1:9" s="1960" customFormat="1" ht="28.5" customHeight="1">
      <c r="A18" s="2879" t="s">
        <v>1698</v>
      </c>
      <c r="B18" s="2880"/>
      <c r="C18" s="2879" t="s">
        <v>1698</v>
      </c>
      <c r="D18" s="2881"/>
      <c r="E18" s="2880" t="s">
        <v>1698</v>
      </c>
      <c r="F18" s="2882"/>
      <c r="G18" s="2879" t="s">
        <v>1698</v>
      </c>
      <c r="H18" s="2880"/>
    </row>
    <row r="19" spans="1:9" s="1960" customFormat="1" ht="15">
      <c r="A19" s="1967">
        <v>160</v>
      </c>
      <c r="B19" s="1968">
        <v>4.2999999999999997E-2</v>
      </c>
      <c r="C19" s="1967">
        <v>123</v>
      </c>
      <c r="D19" s="1970">
        <v>3.4000000000000002E-2</v>
      </c>
      <c r="E19" s="1971">
        <v>46</v>
      </c>
      <c r="F19" s="1968">
        <v>3.5000000000000003E-2</v>
      </c>
      <c r="G19" s="1967">
        <v>37</v>
      </c>
      <c r="H19" s="1972">
        <v>3.4000000000000002E-2</v>
      </c>
      <c r="I19" s="1966"/>
    </row>
    <row r="20" spans="1:9" s="1960" customFormat="1" ht="15">
      <c r="A20" s="2884" t="s">
        <v>1699</v>
      </c>
      <c r="B20" s="2885"/>
      <c r="C20" s="2884" t="s">
        <v>1689</v>
      </c>
      <c r="D20" s="2886"/>
      <c r="E20" s="2885" t="s">
        <v>1700</v>
      </c>
      <c r="F20" s="2887"/>
      <c r="G20" s="2884" t="s">
        <v>1700</v>
      </c>
      <c r="H20" s="2885"/>
      <c r="I20" s="1966"/>
    </row>
    <row r="21" spans="1:9" s="1960" customFormat="1" ht="15">
      <c r="A21" s="1973">
        <v>159</v>
      </c>
      <c r="B21" s="1974">
        <v>4.2000000000000003E-2</v>
      </c>
      <c r="C21" s="1973">
        <v>120</v>
      </c>
      <c r="D21" s="1975">
        <v>3.3000000000000002E-2</v>
      </c>
      <c r="E21" s="1976">
        <v>42</v>
      </c>
      <c r="F21" s="1974">
        <v>3.2000000000000001E-2</v>
      </c>
      <c r="G21" s="1973">
        <v>32</v>
      </c>
      <c r="H21" s="1977">
        <v>2.9000000000000001E-2</v>
      </c>
      <c r="I21" s="1966"/>
    </row>
    <row r="22" spans="1:9" s="1960" customFormat="1" ht="28" customHeight="1">
      <c r="A22" s="2879" t="s">
        <v>1692</v>
      </c>
      <c r="B22" s="2880"/>
      <c r="C22" s="2879" t="s">
        <v>1701</v>
      </c>
      <c r="D22" s="2881"/>
      <c r="E22" s="2880" t="s">
        <v>1693</v>
      </c>
      <c r="F22" s="2882"/>
      <c r="G22" s="2879" t="s">
        <v>1696</v>
      </c>
      <c r="H22" s="2880"/>
    </row>
    <row r="23" spans="1:9" s="1960" customFormat="1" ht="15">
      <c r="A23" s="1967">
        <v>139</v>
      </c>
      <c r="B23" s="1968">
        <v>3.6999999999999998E-2</v>
      </c>
      <c r="C23" s="1967">
        <v>82</v>
      </c>
      <c r="D23" s="1970">
        <v>2.3E-2</v>
      </c>
      <c r="E23" s="1971">
        <v>41</v>
      </c>
      <c r="F23" s="1968">
        <v>3.1E-2</v>
      </c>
      <c r="G23" s="1967">
        <v>30</v>
      </c>
      <c r="H23" s="1972">
        <v>2.8000000000000001E-2</v>
      </c>
      <c r="I23" s="1966"/>
    </row>
    <row r="24" spans="1:9" s="1960" customFormat="1" ht="29" customHeight="1">
      <c r="A24" s="2884" t="s">
        <v>1689</v>
      </c>
      <c r="B24" s="2885"/>
      <c r="C24" s="2884" t="s">
        <v>1699</v>
      </c>
      <c r="D24" s="2886"/>
      <c r="E24" s="2885" t="s">
        <v>1702</v>
      </c>
      <c r="F24" s="2887"/>
      <c r="G24" s="2884" t="s">
        <v>1703</v>
      </c>
      <c r="H24" s="2885"/>
    </row>
    <row r="25" spans="1:9" s="1960" customFormat="1" ht="15">
      <c r="A25" s="1973">
        <v>131</v>
      </c>
      <c r="B25" s="1974">
        <v>3.5000000000000003E-2</v>
      </c>
      <c r="C25" s="1973">
        <v>76</v>
      </c>
      <c r="D25" s="1975">
        <v>2.1000000000000001E-2</v>
      </c>
      <c r="E25" s="1976">
        <v>39</v>
      </c>
      <c r="F25" s="1974">
        <v>0.03</v>
      </c>
      <c r="G25" s="1973">
        <v>21</v>
      </c>
      <c r="H25" s="1977">
        <v>1.9E-2</v>
      </c>
      <c r="I25" s="1966"/>
    </row>
    <row r="26" spans="1:9" s="1960" customFormat="1" ht="15">
      <c r="A26" s="2879" t="s">
        <v>1676</v>
      </c>
      <c r="B26" s="2880"/>
      <c r="C26" s="2879" t="s">
        <v>1676</v>
      </c>
      <c r="D26" s="2881"/>
      <c r="E26" s="2880" t="s">
        <v>1676</v>
      </c>
      <c r="F26" s="2882"/>
      <c r="G26" s="2879" t="s">
        <v>1676</v>
      </c>
      <c r="H26" s="2880"/>
      <c r="I26" s="1966"/>
    </row>
    <row r="27" spans="1:9" s="1960" customFormat="1" ht="15">
      <c r="A27" s="1969">
        <v>3745</v>
      </c>
      <c r="B27" s="1968">
        <v>1</v>
      </c>
      <c r="C27" s="1969">
        <v>3648</v>
      </c>
      <c r="D27" s="1970">
        <v>1</v>
      </c>
      <c r="E27" s="1978">
        <v>1302</v>
      </c>
      <c r="F27" s="1968">
        <v>1</v>
      </c>
      <c r="G27" s="1979">
        <v>1090</v>
      </c>
      <c r="H27" s="1972">
        <v>1</v>
      </c>
      <c r="I27" s="1966"/>
    </row>
    <row r="28" spans="1:9" ht="12" customHeight="1">
      <c r="A28" s="2883" t="s">
        <v>1677</v>
      </c>
      <c r="B28" s="2883"/>
      <c r="C28" s="2883"/>
      <c r="D28" s="2883"/>
      <c r="E28" s="2883"/>
      <c r="F28" s="2883"/>
      <c r="G28" s="2883"/>
      <c r="H28" s="2883"/>
    </row>
    <row r="30" spans="1:9" ht="27" customHeight="1">
      <c r="A30" s="2515" t="s">
        <v>1704</v>
      </c>
      <c r="B30" s="2515"/>
      <c r="C30" s="2515"/>
      <c r="D30" s="2515"/>
      <c r="E30" s="2515"/>
      <c r="F30" s="2515"/>
      <c r="G30" s="2515"/>
      <c r="H30" s="2515"/>
    </row>
    <row r="33" spans="1:11" ht="35">
      <c r="A33" s="2774" t="s">
        <v>1705</v>
      </c>
      <c r="B33" s="2774"/>
      <c r="C33" s="2774"/>
      <c r="D33" s="2774"/>
      <c r="E33" s="2774"/>
      <c r="F33" s="2774"/>
      <c r="G33" s="2774"/>
      <c r="H33" s="2774"/>
      <c r="I33" s="1911"/>
      <c r="J33" s="1911"/>
      <c r="K33" s="1911"/>
    </row>
    <row r="34" spans="1:11">
      <c r="A34" s="441"/>
      <c r="B34" s="441"/>
      <c r="C34" s="441"/>
      <c r="D34" s="441"/>
      <c r="E34" s="441"/>
      <c r="F34" s="441"/>
      <c r="G34" s="441"/>
      <c r="H34" s="1912"/>
    </row>
    <row r="35" spans="1:11" ht="27.5">
      <c r="A35" s="2870" t="s">
        <v>1683</v>
      </c>
      <c r="B35" s="2871"/>
      <c r="C35" s="2871"/>
      <c r="D35" s="2871"/>
      <c r="E35" s="2872" t="s">
        <v>1684</v>
      </c>
      <c r="F35" s="2873"/>
      <c r="G35" s="2873"/>
      <c r="H35" s="2873"/>
      <c r="I35" s="49"/>
    </row>
    <row r="36" spans="1:11" ht="17.5">
      <c r="A36" s="2874" t="s">
        <v>426</v>
      </c>
      <c r="B36" s="2875"/>
      <c r="C36" s="2535" t="s">
        <v>425</v>
      </c>
      <c r="D36" s="2551"/>
      <c r="E36" s="2876" t="s">
        <v>426</v>
      </c>
      <c r="F36" s="2543"/>
      <c r="G36" s="2877" t="s">
        <v>425</v>
      </c>
      <c r="H36" s="2878"/>
      <c r="I36" s="29"/>
    </row>
    <row r="37" spans="1:11" ht="17.5">
      <c r="A37" s="1961" t="s">
        <v>1685</v>
      </c>
      <c r="B37" s="1962" t="s">
        <v>1686</v>
      </c>
      <c r="C37" s="446" t="s">
        <v>1685</v>
      </c>
      <c r="D37" s="1980" t="s">
        <v>1686</v>
      </c>
      <c r="E37" s="422" t="s">
        <v>1687</v>
      </c>
      <c r="F37" s="1964" t="s">
        <v>1686</v>
      </c>
      <c r="G37" s="423" t="s">
        <v>1687</v>
      </c>
      <c r="H37" s="1965" t="s">
        <v>1686</v>
      </c>
      <c r="I37" s="29"/>
    </row>
    <row r="38" spans="1:11" ht="15">
      <c r="A38" s="2863" t="s">
        <v>1675</v>
      </c>
      <c r="B38" s="2863"/>
      <c r="C38" s="2863" t="s">
        <v>1688</v>
      </c>
      <c r="D38" s="2864"/>
      <c r="E38" s="2867" t="s">
        <v>1674</v>
      </c>
      <c r="F38" s="2863"/>
      <c r="G38" s="2863" t="s">
        <v>1674</v>
      </c>
      <c r="H38" s="2863"/>
      <c r="I38" s="1966"/>
    </row>
    <row r="39" spans="1:11" ht="15">
      <c r="A39" s="1983">
        <v>743</v>
      </c>
      <c r="B39" s="1984">
        <v>0.222</v>
      </c>
      <c r="C39" s="1985">
        <v>1107</v>
      </c>
      <c r="D39" s="1986">
        <v>0.33</v>
      </c>
      <c r="E39" s="1987">
        <v>303</v>
      </c>
      <c r="F39" s="1984">
        <v>0.247</v>
      </c>
      <c r="G39" s="1983">
        <v>223</v>
      </c>
      <c r="H39" s="1984">
        <v>0.223</v>
      </c>
      <c r="I39" s="1966"/>
    </row>
    <row r="40" spans="1:11" ht="15">
      <c r="A40" s="2865" t="s">
        <v>1674</v>
      </c>
      <c r="B40" s="2865"/>
      <c r="C40" s="2865" t="s">
        <v>1674</v>
      </c>
      <c r="D40" s="2866"/>
      <c r="E40" s="2869" t="s">
        <v>1673</v>
      </c>
      <c r="F40" s="2865"/>
      <c r="G40" s="2865" t="s">
        <v>1688</v>
      </c>
      <c r="H40" s="2865"/>
      <c r="I40" s="1966"/>
    </row>
    <row r="41" spans="1:11" ht="15">
      <c r="A41" s="1990">
        <v>435</v>
      </c>
      <c r="B41" s="1991">
        <v>0.13</v>
      </c>
      <c r="C41" s="1990">
        <v>341</v>
      </c>
      <c r="D41" s="1992">
        <v>0.10199999999999999</v>
      </c>
      <c r="E41" s="1993">
        <v>128</v>
      </c>
      <c r="F41" s="1991">
        <v>0.104</v>
      </c>
      <c r="G41" s="1990">
        <v>125</v>
      </c>
      <c r="H41" s="1991">
        <v>0.124</v>
      </c>
      <c r="I41" s="1966"/>
    </row>
    <row r="42" spans="1:11" ht="15">
      <c r="A42" s="2863" t="s">
        <v>1673</v>
      </c>
      <c r="B42" s="2863"/>
      <c r="C42" s="2863" t="s">
        <v>1673</v>
      </c>
      <c r="D42" s="2864"/>
      <c r="E42" s="2867" t="s">
        <v>1675</v>
      </c>
      <c r="F42" s="2863"/>
      <c r="G42" s="2863" t="s">
        <v>1673</v>
      </c>
      <c r="H42" s="2863"/>
      <c r="I42" s="1966"/>
    </row>
    <row r="43" spans="1:11" ht="15">
      <c r="A43" s="1983">
        <v>406</v>
      </c>
      <c r="B43" s="1984">
        <v>0.121</v>
      </c>
      <c r="C43" s="1983">
        <v>315</v>
      </c>
      <c r="D43" s="1986">
        <v>9.4E-2</v>
      </c>
      <c r="E43" s="1987">
        <v>99</v>
      </c>
      <c r="F43" s="1984">
        <v>8.1000000000000003E-2</v>
      </c>
      <c r="G43" s="1983">
        <v>96</v>
      </c>
      <c r="H43" s="1984">
        <v>9.5000000000000001E-2</v>
      </c>
      <c r="I43" s="1966"/>
    </row>
    <row r="44" spans="1:11" ht="15">
      <c r="A44" s="2865" t="s">
        <v>1690</v>
      </c>
      <c r="B44" s="2865"/>
      <c r="C44" s="2865" t="s">
        <v>1706</v>
      </c>
      <c r="D44" s="2866"/>
      <c r="E44" s="2869" t="s">
        <v>1689</v>
      </c>
      <c r="F44" s="2865"/>
      <c r="G44" s="2865" t="s">
        <v>1689</v>
      </c>
      <c r="H44" s="2865"/>
      <c r="I44" s="1966"/>
    </row>
    <row r="45" spans="1:11" ht="15">
      <c r="A45" s="1990">
        <v>204</v>
      </c>
      <c r="B45" s="1991">
        <v>6.0999999999999999E-2</v>
      </c>
      <c r="C45" s="1990">
        <v>248</v>
      </c>
      <c r="D45" s="1992">
        <v>7.3999999999999996E-2</v>
      </c>
      <c r="E45" s="1993">
        <v>94</v>
      </c>
      <c r="F45" s="1991">
        <v>7.6999999999999999E-2</v>
      </c>
      <c r="G45" s="1990">
        <v>88</v>
      </c>
      <c r="H45" s="1991">
        <v>8.6999999999999994E-2</v>
      </c>
      <c r="I45" s="1966"/>
    </row>
    <row r="46" spans="1:11" ht="30.5" customHeight="1">
      <c r="A46" s="2863" t="s">
        <v>1693</v>
      </c>
      <c r="B46" s="2863"/>
      <c r="C46" s="2863" t="s">
        <v>1694</v>
      </c>
      <c r="D46" s="2864"/>
      <c r="E46" s="2867" t="s">
        <v>1692</v>
      </c>
      <c r="F46" s="2863"/>
      <c r="G46" s="2863" t="s">
        <v>1701</v>
      </c>
      <c r="H46" s="2863"/>
      <c r="I46" s="1966"/>
    </row>
    <row r="47" spans="1:11" ht="15">
      <c r="A47" s="1983">
        <v>172</v>
      </c>
      <c r="B47" s="1984">
        <v>5.0999999999999997E-2</v>
      </c>
      <c r="C47" s="1983">
        <v>171</v>
      </c>
      <c r="D47" s="1986">
        <v>5.0999999999999997E-2</v>
      </c>
      <c r="E47" s="1987">
        <v>85</v>
      </c>
      <c r="F47" s="1984">
        <v>6.9000000000000006E-2</v>
      </c>
      <c r="G47" s="1983">
        <v>47</v>
      </c>
      <c r="H47" s="1984">
        <v>4.5999999999999999E-2</v>
      </c>
      <c r="I47" s="1966"/>
    </row>
    <row r="48" spans="1:11" ht="31" customHeight="1">
      <c r="A48" s="2865" t="s">
        <v>1698</v>
      </c>
      <c r="B48" s="2865"/>
      <c r="C48" s="2865" t="s">
        <v>1698</v>
      </c>
      <c r="D48" s="2866"/>
      <c r="E48" s="2869" t="s">
        <v>1698</v>
      </c>
      <c r="F48" s="2865"/>
      <c r="G48" s="2865" t="s">
        <v>1692</v>
      </c>
      <c r="H48" s="2865"/>
      <c r="I48" s="1966"/>
    </row>
    <row r="49" spans="1:9" ht="15">
      <c r="A49" s="1990">
        <v>162</v>
      </c>
      <c r="B49" s="1991">
        <v>4.8000000000000001E-2</v>
      </c>
      <c r="C49" s="1990">
        <v>127</v>
      </c>
      <c r="D49" s="1992">
        <v>3.7999999999999999E-2</v>
      </c>
      <c r="E49" s="1993">
        <v>50</v>
      </c>
      <c r="F49" s="1991">
        <v>4.1000000000000002E-2</v>
      </c>
      <c r="G49" s="1990">
        <v>41</v>
      </c>
      <c r="H49" s="1991">
        <v>4.1000000000000002E-2</v>
      </c>
      <c r="I49" s="1966"/>
    </row>
    <row r="50" spans="1:9" ht="15">
      <c r="A50" s="2863" t="s">
        <v>1699</v>
      </c>
      <c r="B50" s="2863"/>
      <c r="C50" s="2863" t="s">
        <v>1690</v>
      </c>
      <c r="D50" s="2864"/>
      <c r="E50" s="2867" t="s">
        <v>1707</v>
      </c>
      <c r="F50" s="2863"/>
      <c r="G50" s="2863" t="s">
        <v>1706</v>
      </c>
      <c r="H50" s="2863"/>
      <c r="I50" s="1966"/>
    </row>
    <row r="51" spans="1:9" ht="15">
      <c r="A51" s="1983">
        <v>141</v>
      </c>
      <c r="B51" s="1984">
        <v>4.2000000000000003E-2</v>
      </c>
      <c r="C51" s="1983">
        <v>116</v>
      </c>
      <c r="D51" s="1986">
        <v>3.5000000000000003E-2</v>
      </c>
      <c r="E51" s="1987">
        <v>47</v>
      </c>
      <c r="F51" s="1984">
        <v>3.7999999999999999E-2</v>
      </c>
      <c r="G51" s="1983">
        <v>38</v>
      </c>
      <c r="H51" s="1984">
        <v>3.7999999999999999E-2</v>
      </c>
      <c r="I51" s="1966"/>
    </row>
    <row r="52" spans="1:9" ht="30.5" customHeight="1">
      <c r="A52" s="2865" t="s">
        <v>1695</v>
      </c>
      <c r="B52" s="2865"/>
      <c r="C52" s="2865" t="s">
        <v>1689</v>
      </c>
      <c r="D52" s="2866"/>
      <c r="E52" s="2869" t="s">
        <v>1702</v>
      </c>
      <c r="F52" s="2865"/>
      <c r="G52" s="2865" t="s">
        <v>1698</v>
      </c>
      <c r="H52" s="2865"/>
      <c r="I52" s="1966"/>
    </row>
    <row r="53" spans="1:9" ht="15">
      <c r="A53" s="1990">
        <v>136</v>
      </c>
      <c r="B53" s="1991">
        <v>4.1000000000000002E-2</v>
      </c>
      <c r="C53" s="1990">
        <v>108</v>
      </c>
      <c r="D53" s="1992">
        <v>3.2000000000000001E-2</v>
      </c>
      <c r="E53" s="1993">
        <v>41</v>
      </c>
      <c r="F53" s="1991">
        <v>3.3000000000000002E-2</v>
      </c>
      <c r="G53" s="1990">
        <v>37</v>
      </c>
      <c r="H53" s="1991">
        <v>3.6999999999999998E-2</v>
      </c>
      <c r="I53" s="1966"/>
    </row>
    <row r="54" spans="1:9" ht="30" customHeight="1">
      <c r="A54" s="2863" t="s">
        <v>1692</v>
      </c>
      <c r="B54" s="2863"/>
      <c r="C54" s="2863" t="s">
        <v>1708</v>
      </c>
      <c r="D54" s="2864"/>
      <c r="E54" s="2867" t="s">
        <v>1693</v>
      </c>
      <c r="F54" s="2863"/>
      <c r="G54" s="2863" t="s">
        <v>1700</v>
      </c>
      <c r="H54" s="2863"/>
      <c r="I54" s="1966"/>
    </row>
    <row r="55" spans="1:9" ht="15">
      <c r="A55" s="1983">
        <v>130</v>
      </c>
      <c r="B55" s="1984">
        <v>3.9E-2</v>
      </c>
      <c r="C55" s="1983">
        <v>76</v>
      </c>
      <c r="D55" s="1986">
        <v>2.3E-2</v>
      </c>
      <c r="E55" s="1987">
        <v>36</v>
      </c>
      <c r="F55" s="1984">
        <v>2.9000000000000001E-2</v>
      </c>
      <c r="G55" s="1983">
        <v>35</v>
      </c>
      <c r="H55" s="1984">
        <v>3.5000000000000003E-2</v>
      </c>
      <c r="I55" s="1966"/>
    </row>
    <row r="56" spans="1:9" ht="15">
      <c r="A56" s="2865" t="s">
        <v>1689</v>
      </c>
      <c r="B56" s="2865"/>
      <c r="C56" s="2865" t="s">
        <v>1699</v>
      </c>
      <c r="D56" s="2866"/>
      <c r="E56" s="2868" t="s">
        <v>1699</v>
      </c>
      <c r="F56" s="2869"/>
      <c r="G56" s="2865" t="s">
        <v>1696</v>
      </c>
      <c r="H56" s="2865"/>
      <c r="I56" s="1966"/>
    </row>
    <row r="57" spans="1:9" ht="15">
      <c r="A57" s="1990">
        <v>117</v>
      </c>
      <c r="B57" s="1991">
        <v>3.5000000000000003E-2</v>
      </c>
      <c r="C57" s="1990">
        <v>74</v>
      </c>
      <c r="D57" s="1992">
        <v>2.1999999999999999E-2</v>
      </c>
      <c r="E57" s="1993">
        <v>31</v>
      </c>
      <c r="F57" s="1991">
        <v>2.5000000000000001E-2</v>
      </c>
      <c r="G57" s="1990">
        <v>33</v>
      </c>
      <c r="H57" s="1991">
        <v>3.3000000000000002E-2</v>
      </c>
      <c r="I57" s="1966"/>
    </row>
    <row r="58" spans="1:9" ht="15">
      <c r="A58" s="2863" t="s">
        <v>97</v>
      </c>
      <c r="B58" s="2863"/>
      <c r="C58" s="2863" t="s">
        <v>97</v>
      </c>
      <c r="D58" s="2864"/>
      <c r="E58" s="1982" t="s">
        <v>97</v>
      </c>
      <c r="F58" s="1981"/>
      <c r="G58" s="2863" t="s">
        <v>97</v>
      </c>
      <c r="H58" s="2863"/>
      <c r="I58" s="1966"/>
    </row>
    <row r="59" spans="1:9" ht="15">
      <c r="A59" s="1983">
        <v>704</v>
      </c>
      <c r="B59" s="1984">
        <v>0.21</v>
      </c>
      <c r="C59" s="1983">
        <v>595</v>
      </c>
      <c r="D59" s="1986">
        <v>0.17699999999999999</v>
      </c>
      <c r="E59" s="1987">
        <v>265</v>
      </c>
      <c r="F59" s="1984">
        <v>0.217</v>
      </c>
      <c r="G59" s="1983">
        <v>240</v>
      </c>
      <c r="H59" s="1984">
        <v>0.24099999999999999</v>
      </c>
      <c r="I59" s="1966"/>
    </row>
    <row r="60" spans="1:9" ht="15">
      <c r="A60" s="2865" t="s">
        <v>1676</v>
      </c>
      <c r="B60" s="2865"/>
      <c r="C60" s="2865" t="s">
        <v>1676</v>
      </c>
      <c r="D60" s="2866"/>
      <c r="E60" s="1989" t="s">
        <v>1676</v>
      </c>
      <c r="F60" s="1988"/>
      <c r="G60" s="2865" t="s">
        <v>1676</v>
      </c>
      <c r="H60" s="2865"/>
      <c r="I60" s="1966"/>
    </row>
    <row r="61" spans="1:9" ht="15">
      <c r="A61" s="1994">
        <v>3350</v>
      </c>
      <c r="B61" s="1995">
        <v>1</v>
      </c>
      <c r="C61" s="1994">
        <v>3354</v>
      </c>
      <c r="D61" s="1996">
        <v>1</v>
      </c>
      <c r="E61" s="1997">
        <v>1225</v>
      </c>
      <c r="F61" s="1995">
        <v>1</v>
      </c>
      <c r="G61" s="1994">
        <v>1003</v>
      </c>
      <c r="H61" s="1995">
        <v>1</v>
      </c>
      <c r="I61" s="1966"/>
    </row>
    <row r="62" spans="1:9" ht="12" customHeight="1">
      <c r="A62" s="2857" t="s">
        <v>1677</v>
      </c>
      <c r="B62" s="2858"/>
      <c r="C62" s="2858"/>
      <c r="D62" s="2858"/>
      <c r="E62" s="2858"/>
      <c r="F62" s="2858"/>
      <c r="G62" s="2858"/>
      <c r="H62" s="2859"/>
    </row>
    <row r="63" spans="1:9" ht="12" customHeight="1">
      <c r="A63" s="2860" t="s">
        <v>1709</v>
      </c>
      <c r="B63" s="2861"/>
      <c r="C63" s="2861"/>
      <c r="D63" s="2861"/>
      <c r="E63" s="2861"/>
      <c r="F63" s="2861"/>
      <c r="G63" s="2861"/>
      <c r="H63" s="2862"/>
    </row>
    <row r="64" spans="1:9">
      <c r="A64" s="1912"/>
      <c r="B64" s="1912"/>
      <c r="C64" s="1912"/>
      <c r="D64" s="1912"/>
      <c r="E64" s="1912"/>
      <c r="F64" s="1912"/>
      <c r="G64" s="1912"/>
      <c r="H64" s="1912"/>
    </row>
    <row r="65" spans="1:8" ht="26" customHeight="1">
      <c r="A65" s="2464" t="s">
        <v>1710</v>
      </c>
      <c r="B65" s="2464"/>
      <c r="C65" s="2464"/>
      <c r="D65" s="2464"/>
      <c r="E65" s="2464"/>
      <c r="F65" s="2464"/>
      <c r="G65" s="2464"/>
      <c r="H65" s="2464"/>
    </row>
  </sheetData>
  <mergeCells count="109">
    <mergeCell ref="A1:H1"/>
    <mergeCell ref="A3:D3"/>
    <mergeCell ref="E3:H3"/>
    <mergeCell ref="A4:B4"/>
    <mergeCell ref="C4:D4"/>
    <mergeCell ref="E4:F4"/>
    <mergeCell ref="G4:H4"/>
    <mergeCell ref="A10:B10"/>
    <mergeCell ref="C10:D10"/>
    <mergeCell ref="E10:F10"/>
    <mergeCell ref="G10:H10"/>
    <mergeCell ref="A12:B12"/>
    <mergeCell ref="C12:D12"/>
    <mergeCell ref="E12:F12"/>
    <mergeCell ref="G12:H12"/>
    <mergeCell ref="A6:B6"/>
    <mergeCell ref="C6:D6"/>
    <mergeCell ref="E6:F6"/>
    <mergeCell ref="G6:H6"/>
    <mergeCell ref="A8:B8"/>
    <mergeCell ref="C8:D8"/>
    <mergeCell ref="E8:F8"/>
    <mergeCell ref="G8:H8"/>
    <mergeCell ref="A18:B18"/>
    <mergeCell ref="C18:D18"/>
    <mergeCell ref="E18:F18"/>
    <mergeCell ref="G18:H18"/>
    <mergeCell ref="A20:B20"/>
    <mergeCell ref="C20:D20"/>
    <mergeCell ref="E20:F20"/>
    <mergeCell ref="G20:H20"/>
    <mergeCell ref="A14:B14"/>
    <mergeCell ref="C14:D14"/>
    <mergeCell ref="E14:F14"/>
    <mergeCell ref="G14:H14"/>
    <mergeCell ref="A16:B16"/>
    <mergeCell ref="C16:D16"/>
    <mergeCell ref="E16:F16"/>
    <mergeCell ref="G16:H16"/>
    <mergeCell ref="A26:B26"/>
    <mergeCell ref="C26:D26"/>
    <mergeCell ref="E26:F26"/>
    <mergeCell ref="G26:H26"/>
    <mergeCell ref="A28:H28"/>
    <mergeCell ref="A30:H30"/>
    <mergeCell ref="A22:B22"/>
    <mergeCell ref="C22:D22"/>
    <mergeCell ref="E22:F22"/>
    <mergeCell ref="G22:H22"/>
    <mergeCell ref="A24:B24"/>
    <mergeCell ref="C24:D24"/>
    <mergeCell ref="E24:F24"/>
    <mergeCell ref="G24:H24"/>
    <mergeCell ref="A38:B38"/>
    <mergeCell ref="C38:D38"/>
    <mergeCell ref="E38:F38"/>
    <mergeCell ref="G38:H38"/>
    <mergeCell ref="A40:B40"/>
    <mergeCell ref="C40:D40"/>
    <mergeCell ref="E40:F40"/>
    <mergeCell ref="G40:H40"/>
    <mergeCell ref="A33:H33"/>
    <mergeCell ref="A35:D35"/>
    <mergeCell ref="E35:H35"/>
    <mergeCell ref="A36:B36"/>
    <mergeCell ref="C36:D36"/>
    <mergeCell ref="E36:F36"/>
    <mergeCell ref="G36:H36"/>
    <mergeCell ref="A46:B46"/>
    <mergeCell ref="C46:D46"/>
    <mergeCell ref="E46:F46"/>
    <mergeCell ref="G46:H46"/>
    <mergeCell ref="A48:B48"/>
    <mergeCell ref="C48:D48"/>
    <mergeCell ref="E48:F48"/>
    <mergeCell ref="G48:H48"/>
    <mergeCell ref="A42:B42"/>
    <mergeCell ref="C42:D42"/>
    <mergeCell ref="E42:F42"/>
    <mergeCell ref="G42:H42"/>
    <mergeCell ref="A44:B44"/>
    <mergeCell ref="C44:D44"/>
    <mergeCell ref="E44:F44"/>
    <mergeCell ref="G44:H44"/>
    <mergeCell ref="A54:B54"/>
    <mergeCell ref="C54:D54"/>
    <mergeCell ref="E54:F54"/>
    <mergeCell ref="G54:H54"/>
    <mergeCell ref="A56:B56"/>
    <mergeCell ref="C56:D56"/>
    <mergeCell ref="E56:F56"/>
    <mergeCell ref="G56:H56"/>
    <mergeCell ref="A50:B50"/>
    <mergeCell ref="C50:D50"/>
    <mergeCell ref="E50:F50"/>
    <mergeCell ref="G50:H50"/>
    <mergeCell ref="A52:B52"/>
    <mergeCell ref="C52:D52"/>
    <mergeCell ref="E52:F52"/>
    <mergeCell ref="G52:H52"/>
    <mergeCell ref="A62:H62"/>
    <mergeCell ref="A63:H63"/>
    <mergeCell ref="A65:H65"/>
    <mergeCell ref="A58:B58"/>
    <mergeCell ref="C58:D58"/>
    <mergeCell ref="G58:H58"/>
    <mergeCell ref="A60:B60"/>
    <mergeCell ref="C60:D60"/>
    <mergeCell ref="G60:H6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0C0D-35BD-4317-96EC-D7C05D1D327E}">
  <dimension ref="A1:Y30"/>
  <sheetViews>
    <sheetView workbookViewId="0">
      <selection activeCell="K1" sqref="A1:XFD1048576"/>
    </sheetView>
  </sheetViews>
  <sheetFormatPr defaultColWidth="9" defaultRowHeight="14"/>
  <cols>
    <col min="1" max="1" width="13.1640625" style="63" customWidth="1"/>
    <col min="2" max="23" width="9.58203125" style="45" customWidth="1"/>
    <col min="24" max="24" width="11.5" style="45" customWidth="1"/>
    <col min="25" max="25" width="9" style="54"/>
    <col min="26" max="16384" width="9" style="45"/>
  </cols>
  <sheetData>
    <row r="1" spans="1:25" ht="25">
      <c r="A1" s="2477" t="s">
        <v>1467</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44"/>
    </row>
    <row r="3" spans="1:25" ht="20">
      <c r="A3" s="2454" t="s">
        <v>79</v>
      </c>
      <c r="B3" s="2513" t="s">
        <v>166</v>
      </c>
      <c r="C3" s="2514"/>
      <c r="D3" s="2514"/>
      <c r="E3" s="2514"/>
      <c r="F3" s="2514"/>
      <c r="G3" s="2514"/>
      <c r="H3" s="2514"/>
      <c r="I3" s="2514"/>
      <c r="J3" s="2514"/>
      <c r="K3" s="2514"/>
      <c r="L3" s="2514"/>
      <c r="M3" s="2514"/>
      <c r="N3" s="2514"/>
      <c r="O3" s="2514"/>
      <c r="P3" s="2514"/>
      <c r="Q3" s="2514"/>
      <c r="R3" s="2514"/>
      <c r="S3" s="2514"/>
      <c r="T3" s="2514"/>
      <c r="U3" s="2514"/>
      <c r="V3" s="2514"/>
      <c r="W3" s="2514"/>
      <c r="X3" s="2514"/>
      <c r="Y3" s="40"/>
    </row>
    <row r="4" spans="1:25" ht="32.5">
      <c r="A4" s="2455"/>
      <c r="B4" s="2468" t="s">
        <v>1174</v>
      </c>
      <c r="C4" s="2470"/>
      <c r="D4" s="2468" t="s">
        <v>168</v>
      </c>
      <c r="E4" s="2470"/>
      <c r="F4" s="2468" t="s">
        <v>169</v>
      </c>
      <c r="G4" s="2470"/>
      <c r="H4" s="2468" t="s">
        <v>170</v>
      </c>
      <c r="I4" s="2470"/>
      <c r="J4" s="2468" t="s">
        <v>171</v>
      </c>
      <c r="K4" s="2470"/>
      <c r="L4" s="2471" t="s">
        <v>93</v>
      </c>
      <c r="M4" s="2472"/>
      <c r="N4" s="2459" t="s">
        <v>94</v>
      </c>
      <c r="O4" s="2460"/>
      <c r="P4" s="2459" t="s">
        <v>95</v>
      </c>
      <c r="Q4" s="2460"/>
      <c r="R4" s="2459" t="s">
        <v>96</v>
      </c>
      <c r="S4" s="2460"/>
      <c r="T4" s="2468" t="s">
        <v>97</v>
      </c>
      <c r="U4" s="2470"/>
      <c r="V4" s="2459" t="s">
        <v>172</v>
      </c>
      <c r="W4" s="2460"/>
      <c r="X4" s="2462" t="s">
        <v>84</v>
      </c>
      <c r="Y4" s="65"/>
    </row>
    <row r="5" spans="1:25" ht="20">
      <c r="A5" s="2456"/>
      <c r="B5" s="46" t="s">
        <v>99</v>
      </c>
      <c r="C5" s="271" t="s">
        <v>86</v>
      </c>
      <c r="D5" s="46" t="s">
        <v>99</v>
      </c>
      <c r="E5" s="271" t="s">
        <v>86</v>
      </c>
      <c r="F5" s="46" t="s">
        <v>99</v>
      </c>
      <c r="G5" s="271" t="s">
        <v>86</v>
      </c>
      <c r="H5" s="46" t="s">
        <v>99</v>
      </c>
      <c r="I5" s="271" t="s">
        <v>86</v>
      </c>
      <c r="J5" s="46" t="s">
        <v>99</v>
      </c>
      <c r="K5" s="271" t="s">
        <v>86</v>
      </c>
      <c r="L5" s="46" t="s">
        <v>99</v>
      </c>
      <c r="M5" s="271" t="s">
        <v>86</v>
      </c>
      <c r="N5" s="46" t="s">
        <v>99</v>
      </c>
      <c r="O5" s="271" t="s">
        <v>86</v>
      </c>
      <c r="P5" s="46" t="s">
        <v>99</v>
      </c>
      <c r="Q5" s="271" t="s">
        <v>86</v>
      </c>
      <c r="R5" s="46" t="s">
        <v>99</v>
      </c>
      <c r="S5" s="271" t="s">
        <v>86</v>
      </c>
      <c r="T5" s="46" t="s">
        <v>99</v>
      </c>
      <c r="U5" s="271" t="s">
        <v>86</v>
      </c>
      <c r="V5" s="46" t="s">
        <v>99</v>
      </c>
      <c r="W5" s="271" t="s">
        <v>86</v>
      </c>
      <c r="X5" s="2463"/>
      <c r="Y5" s="40"/>
    </row>
    <row r="6" spans="1:25" ht="13">
      <c r="A6" s="317">
        <v>2000</v>
      </c>
      <c r="B6" s="53">
        <v>206</v>
      </c>
      <c r="C6" s="345">
        <f t="shared" ref="C6:C27" si="0">B6/V6</f>
        <v>0.1155356141334829</v>
      </c>
      <c r="D6" s="53">
        <v>895</v>
      </c>
      <c r="E6" s="52">
        <f>D6/V6</f>
        <v>0.50196298373527759</v>
      </c>
      <c r="F6" s="53">
        <v>17</v>
      </c>
      <c r="G6" s="345">
        <f>F6/V6</f>
        <v>9.534492428491307E-3</v>
      </c>
      <c r="H6" s="53">
        <v>335</v>
      </c>
      <c r="I6" s="345">
        <f>H6/V6</f>
        <v>0.18788558609085809</v>
      </c>
      <c r="J6" s="53">
        <v>79</v>
      </c>
      <c r="K6" s="345">
        <f>J6/V6</f>
        <v>4.4307347167694897E-2</v>
      </c>
      <c r="L6" s="53">
        <v>58</v>
      </c>
      <c r="M6" s="345">
        <f>L6/V6</f>
        <v>3.2529444756029167E-2</v>
      </c>
      <c r="N6" s="53">
        <v>23</v>
      </c>
      <c r="O6" s="345">
        <f t="shared" ref="O6:O18" si="1">N6/V6</f>
        <v>1.2899607403252944E-2</v>
      </c>
      <c r="P6" s="53">
        <v>40</v>
      </c>
      <c r="Q6" s="345">
        <f>P6/V6</f>
        <v>2.2434099831744252E-2</v>
      </c>
      <c r="R6" s="334">
        <v>115</v>
      </c>
      <c r="S6" s="345">
        <f>R6/V6</f>
        <v>6.449803701626472E-2</v>
      </c>
      <c r="T6" s="53">
        <v>26</v>
      </c>
      <c r="U6" s="345">
        <f>T6/V6</f>
        <v>1.4582164890633763E-2</v>
      </c>
      <c r="V6" s="53">
        <v>1783</v>
      </c>
      <c r="W6" s="345">
        <f>V6/X6</f>
        <v>0.10108282782470662</v>
      </c>
      <c r="X6" s="1428">
        <v>17639</v>
      </c>
      <c r="Y6" s="45"/>
    </row>
    <row r="7" spans="1:25" ht="13">
      <c r="A7" s="322">
        <v>2001</v>
      </c>
      <c r="B7" s="58">
        <v>181</v>
      </c>
      <c r="C7" s="346">
        <f>B7/V7</f>
        <v>0.10936555891238671</v>
      </c>
      <c r="D7" s="58">
        <v>821</v>
      </c>
      <c r="E7" s="57">
        <f t="shared" ref="E7:E27" si="2">D7/V7</f>
        <v>0.49607250755287008</v>
      </c>
      <c r="F7" s="58">
        <v>19</v>
      </c>
      <c r="G7" s="326">
        <f t="shared" ref="G7:G24" si="3">F7/V7</f>
        <v>1.1480362537764351E-2</v>
      </c>
      <c r="H7" s="58">
        <v>325</v>
      </c>
      <c r="I7" s="326">
        <f t="shared" ref="I7:I27" si="4">H7/V7</f>
        <v>0.19637462235649547</v>
      </c>
      <c r="J7" s="58">
        <v>73</v>
      </c>
      <c r="K7" s="326">
        <f t="shared" ref="K7:K26" si="5">J7/V7</f>
        <v>4.4108761329305135E-2</v>
      </c>
      <c r="L7" s="58">
        <v>38</v>
      </c>
      <c r="M7" s="326">
        <f t="shared" ref="M7:M26" si="6">L7/V7</f>
        <v>2.2960725075528703E-2</v>
      </c>
      <c r="N7" s="58">
        <v>24</v>
      </c>
      <c r="O7" s="346">
        <f>N7/V7</f>
        <v>1.4501510574018127E-2</v>
      </c>
      <c r="P7" s="58">
        <v>30</v>
      </c>
      <c r="Q7" s="326">
        <f t="shared" ref="Q7:Q19" si="7">P7/V7</f>
        <v>1.812688821752266E-2</v>
      </c>
      <c r="R7" s="79">
        <v>129</v>
      </c>
      <c r="S7" s="326">
        <f t="shared" ref="S7:S27" si="8">R7/V7</f>
        <v>7.7945619335347438E-2</v>
      </c>
      <c r="T7" s="58">
        <v>30</v>
      </c>
      <c r="U7" s="326">
        <f t="shared" ref="U7:W27" si="9">T7/V7</f>
        <v>1.812688821752266E-2</v>
      </c>
      <c r="V7" s="58">
        <v>1655</v>
      </c>
      <c r="W7" s="326">
        <f t="shared" si="9"/>
        <v>9.6619767645513457E-2</v>
      </c>
      <c r="X7" s="1403">
        <v>17129</v>
      </c>
      <c r="Y7" s="45"/>
    </row>
    <row r="8" spans="1:25" ht="13">
      <c r="A8" s="317">
        <v>2002</v>
      </c>
      <c r="B8" s="53">
        <v>148</v>
      </c>
      <c r="C8" s="347">
        <f t="shared" si="0"/>
        <v>9.7304404996712696E-2</v>
      </c>
      <c r="D8" s="53">
        <v>765</v>
      </c>
      <c r="E8" s="52">
        <f t="shared" si="2"/>
        <v>0.50295857988165682</v>
      </c>
      <c r="F8" s="53">
        <v>17</v>
      </c>
      <c r="G8" s="345">
        <f t="shared" si="3"/>
        <v>1.1176857330703484E-2</v>
      </c>
      <c r="H8" s="53">
        <v>304</v>
      </c>
      <c r="I8" s="345">
        <f t="shared" si="4"/>
        <v>0.19986850756081526</v>
      </c>
      <c r="J8" s="53">
        <v>81</v>
      </c>
      <c r="K8" s="345">
        <f t="shared" si="5"/>
        <v>5.3254437869822487E-2</v>
      </c>
      <c r="L8" s="53">
        <v>42</v>
      </c>
      <c r="M8" s="345">
        <f t="shared" si="6"/>
        <v>2.7613412228796843E-2</v>
      </c>
      <c r="N8" s="53">
        <v>19</v>
      </c>
      <c r="O8" s="347">
        <f t="shared" si="1"/>
        <v>1.2491781722550954E-2</v>
      </c>
      <c r="P8" s="53">
        <v>21</v>
      </c>
      <c r="Q8" s="345">
        <f t="shared" si="7"/>
        <v>1.3806706114398421E-2</v>
      </c>
      <c r="R8" s="334">
        <v>118</v>
      </c>
      <c r="S8" s="345">
        <f t="shared" si="8"/>
        <v>7.758053911900066E-2</v>
      </c>
      <c r="T8" s="53">
        <v>21</v>
      </c>
      <c r="U8" s="345">
        <f t="shared" si="9"/>
        <v>1.3806706114398421E-2</v>
      </c>
      <c r="V8" s="53">
        <v>1521</v>
      </c>
      <c r="W8" s="345">
        <f t="shared" si="9"/>
        <v>8.6839851555809311E-2</v>
      </c>
      <c r="X8" s="1428">
        <v>17515</v>
      </c>
      <c r="Y8" s="45"/>
    </row>
    <row r="9" spans="1:25" ht="13">
      <c r="A9" s="322">
        <v>2003</v>
      </c>
      <c r="B9" s="58">
        <v>122</v>
      </c>
      <c r="C9" s="346">
        <f t="shared" si="0"/>
        <v>8.2265677680377611E-2</v>
      </c>
      <c r="D9" s="58">
        <v>745</v>
      </c>
      <c r="E9" s="57">
        <f t="shared" si="2"/>
        <v>0.50236008091705997</v>
      </c>
      <c r="F9" s="58">
        <v>17</v>
      </c>
      <c r="G9" s="326">
        <f t="shared" si="3"/>
        <v>1.1463250168577209E-2</v>
      </c>
      <c r="H9" s="58">
        <v>302</v>
      </c>
      <c r="I9" s="326">
        <f t="shared" si="4"/>
        <v>0.20364126770060686</v>
      </c>
      <c r="J9" s="58">
        <v>70</v>
      </c>
      <c r="K9" s="326">
        <f t="shared" si="5"/>
        <v>4.720161834120027E-2</v>
      </c>
      <c r="L9" s="58">
        <v>35</v>
      </c>
      <c r="M9" s="326">
        <f t="shared" si="6"/>
        <v>2.3600809170600135E-2</v>
      </c>
      <c r="N9" s="58">
        <v>25</v>
      </c>
      <c r="O9" s="346">
        <f t="shared" si="1"/>
        <v>1.6857720836142953E-2</v>
      </c>
      <c r="P9" s="58">
        <v>20</v>
      </c>
      <c r="Q9" s="326">
        <f t="shared" si="7"/>
        <v>1.3486176668914362E-2</v>
      </c>
      <c r="R9" s="79">
        <v>128</v>
      </c>
      <c r="S9" s="326">
        <f t="shared" si="8"/>
        <v>8.6311530681051921E-2</v>
      </c>
      <c r="T9" s="58">
        <v>35</v>
      </c>
      <c r="U9" s="326">
        <f t="shared" si="9"/>
        <v>2.3600809170600135E-2</v>
      </c>
      <c r="V9" s="58">
        <v>1483</v>
      </c>
      <c r="W9" s="326">
        <f t="shared" si="9"/>
        <v>8.1748525439611933E-2</v>
      </c>
      <c r="X9" s="1403">
        <v>18141</v>
      </c>
      <c r="Y9" s="45"/>
    </row>
    <row r="10" spans="1:25" ht="13">
      <c r="A10" s="317">
        <v>2004</v>
      </c>
      <c r="B10" s="53">
        <v>124</v>
      </c>
      <c r="C10" s="347">
        <f t="shared" si="0"/>
        <v>8.6170952050034749E-2</v>
      </c>
      <c r="D10" s="53">
        <v>728</v>
      </c>
      <c r="E10" s="52">
        <f t="shared" si="2"/>
        <v>0.50590687977762339</v>
      </c>
      <c r="F10" s="53">
        <v>11</v>
      </c>
      <c r="G10" s="345">
        <f t="shared" si="3"/>
        <v>7.6441973592772756E-3</v>
      </c>
      <c r="H10" s="53">
        <v>269</v>
      </c>
      <c r="I10" s="345">
        <f t="shared" si="4"/>
        <v>0.18693537178596248</v>
      </c>
      <c r="J10" s="53">
        <v>65</v>
      </c>
      <c r="K10" s="345">
        <f t="shared" si="5"/>
        <v>4.5170257123002086E-2</v>
      </c>
      <c r="L10" s="53">
        <v>33</v>
      </c>
      <c r="M10" s="345">
        <f t="shared" si="6"/>
        <v>2.2932592077831826E-2</v>
      </c>
      <c r="N10" s="53">
        <v>15</v>
      </c>
      <c r="O10" s="347">
        <f t="shared" si="1"/>
        <v>1.0423905489923557E-2</v>
      </c>
      <c r="P10" s="53">
        <v>20</v>
      </c>
      <c r="Q10" s="345">
        <f t="shared" si="7"/>
        <v>1.3898540653231411E-2</v>
      </c>
      <c r="R10" s="334">
        <v>146</v>
      </c>
      <c r="S10" s="345">
        <f t="shared" si="8"/>
        <v>0.1014593467685893</v>
      </c>
      <c r="T10" s="53">
        <v>31</v>
      </c>
      <c r="U10" s="345">
        <f t="shared" si="9"/>
        <v>2.1542738012508687E-2</v>
      </c>
      <c r="V10" s="53">
        <v>1439</v>
      </c>
      <c r="W10" s="345">
        <f t="shared" si="9"/>
        <v>7.8651071272409265E-2</v>
      </c>
      <c r="X10" s="1428">
        <v>18296</v>
      </c>
      <c r="Y10" s="45"/>
    </row>
    <row r="11" spans="1:25" ht="13">
      <c r="A11" s="322">
        <v>2005</v>
      </c>
      <c r="B11" s="58">
        <v>110</v>
      </c>
      <c r="C11" s="346">
        <f t="shared" si="0"/>
        <v>7.477906186267845E-2</v>
      </c>
      <c r="D11" s="58">
        <v>771</v>
      </c>
      <c r="E11" s="57">
        <f t="shared" si="2"/>
        <v>0.5241332426920462</v>
      </c>
      <c r="F11" s="58">
        <v>13</v>
      </c>
      <c r="G11" s="326">
        <f t="shared" si="3"/>
        <v>8.8375254928619983E-3</v>
      </c>
      <c r="H11" s="58">
        <v>246</v>
      </c>
      <c r="I11" s="326">
        <f t="shared" si="4"/>
        <v>0.1672331747110809</v>
      </c>
      <c r="J11" s="58">
        <v>73</v>
      </c>
      <c r="K11" s="326">
        <f t="shared" si="5"/>
        <v>4.9626104690686609E-2</v>
      </c>
      <c r="L11" s="58">
        <v>27</v>
      </c>
      <c r="M11" s="326">
        <f t="shared" si="6"/>
        <v>1.8354860639021073E-2</v>
      </c>
      <c r="N11" s="58">
        <v>25</v>
      </c>
      <c r="O11" s="346">
        <f t="shared" si="1"/>
        <v>1.6995241332426921E-2</v>
      </c>
      <c r="P11" s="58">
        <v>21</v>
      </c>
      <c r="Q11" s="326">
        <f t="shared" si="7"/>
        <v>1.4276002719238613E-2</v>
      </c>
      <c r="R11" s="79">
        <v>159</v>
      </c>
      <c r="S11" s="326">
        <f t="shared" si="8"/>
        <v>0.10808973487423522</v>
      </c>
      <c r="T11" s="58">
        <v>29</v>
      </c>
      <c r="U11" s="326">
        <f t="shared" si="9"/>
        <v>1.9714479945615229E-2</v>
      </c>
      <c r="V11" s="58">
        <v>1471</v>
      </c>
      <c r="W11" s="326">
        <f t="shared" si="9"/>
        <v>8.2077893092288801E-2</v>
      </c>
      <c r="X11" s="1403">
        <v>17922</v>
      </c>
      <c r="Y11" s="45"/>
    </row>
    <row r="12" spans="1:25" ht="13">
      <c r="A12" s="317">
        <v>2006</v>
      </c>
      <c r="B12" s="53">
        <v>153</v>
      </c>
      <c r="C12" s="347">
        <f t="shared" si="0"/>
        <v>9.5090118085767561E-2</v>
      </c>
      <c r="D12" s="53">
        <v>818</v>
      </c>
      <c r="E12" s="52">
        <f t="shared" si="2"/>
        <v>0.50839030453697953</v>
      </c>
      <c r="F12" s="53">
        <v>17</v>
      </c>
      <c r="G12" s="345">
        <f t="shared" si="3"/>
        <v>1.0565568676196395E-2</v>
      </c>
      <c r="H12" s="53">
        <v>271</v>
      </c>
      <c r="I12" s="345">
        <f t="shared" si="4"/>
        <v>0.16842759477936606</v>
      </c>
      <c r="J12" s="53">
        <v>66</v>
      </c>
      <c r="K12" s="345">
        <f t="shared" si="5"/>
        <v>4.1019266625233065E-2</v>
      </c>
      <c r="L12" s="53">
        <v>44</v>
      </c>
      <c r="M12" s="345">
        <f t="shared" si="6"/>
        <v>2.7346177750155375E-2</v>
      </c>
      <c r="N12" s="53">
        <v>31</v>
      </c>
      <c r="O12" s="347">
        <f t="shared" si="1"/>
        <v>1.9266625233064015E-2</v>
      </c>
      <c r="P12" s="53">
        <v>17</v>
      </c>
      <c r="Q12" s="345">
        <f t="shared" si="7"/>
        <v>1.0565568676196395E-2</v>
      </c>
      <c r="R12" s="334">
        <v>177</v>
      </c>
      <c r="S12" s="345">
        <f t="shared" si="8"/>
        <v>0.11000621504039776</v>
      </c>
      <c r="T12" s="53">
        <v>21</v>
      </c>
      <c r="U12" s="345">
        <f t="shared" si="9"/>
        <v>1.305158483530143E-2</v>
      </c>
      <c r="V12" s="53">
        <v>1609</v>
      </c>
      <c r="W12" s="345">
        <f t="shared" si="9"/>
        <v>8.4746655430317078E-2</v>
      </c>
      <c r="X12" s="1428">
        <v>18986</v>
      </c>
      <c r="Y12" s="45"/>
    </row>
    <row r="13" spans="1:25" ht="13">
      <c r="A13" s="322">
        <v>2007</v>
      </c>
      <c r="B13" s="58">
        <v>159</v>
      </c>
      <c r="C13" s="346">
        <f t="shared" si="0"/>
        <v>9.9375000000000005E-2</v>
      </c>
      <c r="D13" s="58">
        <v>823</v>
      </c>
      <c r="E13" s="57">
        <f t="shared" si="2"/>
        <v>0.51437500000000003</v>
      </c>
      <c r="F13" s="58">
        <v>14</v>
      </c>
      <c r="G13" s="326">
        <f t="shared" si="3"/>
        <v>8.7500000000000008E-3</v>
      </c>
      <c r="H13" s="58">
        <v>278</v>
      </c>
      <c r="I13" s="326">
        <f t="shared" si="4"/>
        <v>0.17374999999999999</v>
      </c>
      <c r="J13" s="58">
        <v>66</v>
      </c>
      <c r="K13" s="326">
        <f t="shared" si="5"/>
        <v>4.1250000000000002E-2</v>
      </c>
      <c r="L13" s="58">
        <v>26</v>
      </c>
      <c r="M13" s="326">
        <f t="shared" si="6"/>
        <v>1.6250000000000001E-2</v>
      </c>
      <c r="N13" s="58">
        <v>28</v>
      </c>
      <c r="O13" s="346">
        <f t="shared" si="1"/>
        <v>1.7500000000000002E-2</v>
      </c>
      <c r="P13" s="58">
        <v>18</v>
      </c>
      <c r="Q13" s="326">
        <f t="shared" si="7"/>
        <v>1.125E-2</v>
      </c>
      <c r="R13" s="79">
        <v>169</v>
      </c>
      <c r="S13" s="326">
        <f t="shared" si="8"/>
        <v>0.105625</v>
      </c>
      <c r="T13" s="58">
        <v>27</v>
      </c>
      <c r="U13" s="326">
        <f t="shared" si="9"/>
        <v>1.6875000000000001E-2</v>
      </c>
      <c r="V13" s="58">
        <v>1600</v>
      </c>
      <c r="W13" s="326">
        <f t="shared" si="9"/>
        <v>8.3542188805346695E-2</v>
      </c>
      <c r="X13" s="1403">
        <v>19152</v>
      </c>
      <c r="Y13" s="45"/>
    </row>
    <row r="14" spans="1:25" ht="13">
      <c r="A14" s="317">
        <v>2008</v>
      </c>
      <c r="B14" s="53">
        <v>145</v>
      </c>
      <c r="C14" s="347">
        <f t="shared" si="0"/>
        <v>9.011808576755749E-2</v>
      </c>
      <c r="D14" s="53">
        <v>875</v>
      </c>
      <c r="E14" s="52">
        <f t="shared" si="2"/>
        <v>0.54381603480422624</v>
      </c>
      <c r="F14" s="53">
        <v>14</v>
      </c>
      <c r="G14" s="345">
        <f t="shared" si="3"/>
        <v>8.7010565568676201E-3</v>
      </c>
      <c r="H14" s="53">
        <v>263</v>
      </c>
      <c r="I14" s="345">
        <f t="shared" si="4"/>
        <v>0.163455562461156</v>
      </c>
      <c r="J14" s="53">
        <v>47</v>
      </c>
      <c r="K14" s="345">
        <f t="shared" si="5"/>
        <v>2.9210689869484153E-2</v>
      </c>
      <c r="L14" s="53">
        <v>29</v>
      </c>
      <c r="M14" s="345">
        <f t="shared" si="6"/>
        <v>1.8023617153511497E-2</v>
      </c>
      <c r="N14" s="53">
        <v>26</v>
      </c>
      <c r="O14" s="347">
        <f t="shared" si="1"/>
        <v>1.6159105034182723E-2</v>
      </c>
      <c r="P14" s="53">
        <v>19</v>
      </c>
      <c r="Q14" s="345">
        <f t="shared" si="7"/>
        <v>1.1808576755748913E-2</v>
      </c>
      <c r="R14" s="334">
        <v>165</v>
      </c>
      <c r="S14" s="345">
        <f t="shared" si="8"/>
        <v>0.10254816656308266</v>
      </c>
      <c r="T14" s="53">
        <v>39</v>
      </c>
      <c r="U14" s="345">
        <f t="shared" si="9"/>
        <v>2.4238657551274082E-2</v>
      </c>
      <c r="V14" s="53">
        <v>1609</v>
      </c>
      <c r="W14" s="345">
        <f t="shared" si="9"/>
        <v>8.267392868153324E-2</v>
      </c>
      <c r="X14" s="1428">
        <v>19462</v>
      </c>
      <c r="Y14" s="45"/>
    </row>
    <row r="15" spans="1:25" ht="13">
      <c r="A15" s="322">
        <v>2009</v>
      </c>
      <c r="B15" s="58">
        <v>120</v>
      </c>
      <c r="C15" s="346">
        <f t="shared" si="0"/>
        <v>7.7972709551656916E-2</v>
      </c>
      <c r="D15" s="58">
        <v>854</v>
      </c>
      <c r="E15" s="57">
        <f t="shared" si="2"/>
        <v>0.55490578297595838</v>
      </c>
      <c r="F15" s="58">
        <v>20</v>
      </c>
      <c r="G15" s="326">
        <f t="shared" si="3"/>
        <v>1.2995451591942819E-2</v>
      </c>
      <c r="H15" s="58">
        <v>252</v>
      </c>
      <c r="I15" s="326">
        <f t="shared" si="4"/>
        <v>0.16374269005847952</v>
      </c>
      <c r="J15" s="58">
        <v>69</v>
      </c>
      <c r="K15" s="326">
        <f t="shared" si="5"/>
        <v>4.4834307992202727E-2</v>
      </c>
      <c r="L15" s="58">
        <v>27</v>
      </c>
      <c r="M15" s="326">
        <f t="shared" si="6"/>
        <v>1.7543859649122806E-2</v>
      </c>
      <c r="N15" s="58">
        <v>28</v>
      </c>
      <c r="O15" s="346">
        <f t="shared" si="1"/>
        <v>1.8193632228719947E-2</v>
      </c>
      <c r="P15" s="348" t="s">
        <v>114</v>
      </c>
      <c r="Q15" s="326"/>
      <c r="R15" s="79">
        <v>144</v>
      </c>
      <c r="S15" s="326">
        <f t="shared" si="8"/>
        <v>9.3567251461988299E-2</v>
      </c>
      <c r="T15" s="58">
        <v>20</v>
      </c>
      <c r="U15" s="326">
        <f t="shared" si="9"/>
        <v>1.2995451591942819E-2</v>
      </c>
      <c r="V15" s="58">
        <v>1539</v>
      </c>
      <c r="W15" s="326">
        <f t="shared" si="9"/>
        <v>8.1467365412101006E-2</v>
      </c>
      <c r="X15" s="1403">
        <v>18891</v>
      </c>
      <c r="Y15" s="45"/>
    </row>
    <row r="16" spans="1:25" ht="13">
      <c r="A16" s="317">
        <v>2010</v>
      </c>
      <c r="B16" s="75">
        <v>151</v>
      </c>
      <c r="C16" s="347">
        <f t="shared" si="0"/>
        <v>0.11293941660433807</v>
      </c>
      <c r="D16" s="75">
        <v>671</v>
      </c>
      <c r="E16" s="52">
        <f t="shared" si="2"/>
        <v>0.5018698578908003</v>
      </c>
      <c r="F16" s="75">
        <v>26</v>
      </c>
      <c r="G16" s="345">
        <f t="shared" si="3"/>
        <v>1.944652206432311E-2</v>
      </c>
      <c r="H16" s="75">
        <v>206</v>
      </c>
      <c r="I16" s="345">
        <f t="shared" si="4"/>
        <v>0.15407629020194466</v>
      </c>
      <c r="J16" s="75">
        <v>43</v>
      </c>
      <c r="K16" s="345">
        <f t="shared" si="5"/>
        <v>3.2161555721765149E-2</v>
      </c>
      <c r="L16" s="75">
        <v>34</v>
      </c>
      <c r="M16" s="345">
        <f t="shared" si="6"/>
        <v>2.5430067314884067E-2</v>
      </c>
      <c r="N16" s="75">
        <v>17</v>
      </c>
      <c r="O16" s="347">
        <f t="shared" si="1"/>
        <v>1.2715033657442034E-2</v>
      </c>
      <c r="P16" s="75">
        <v>17</v>
      </c>
      <c r="Q16" s="345">
        <f t="shared" si="7"/>
        <v>1.2715033657442034E-2</v>
      </c>
      <c r="R16" s="349">
        <v>152</v>
      </c>
      <c r="S16" s="345">
        <f t="shared" si="8"/>
        <v>0.11368735976065819</v>
      </c>
      <c r="T16" s="75">
        <v>18</v>
      </c>
      <c r="U16" s="345">
        <f t="shared" si="9"/>
        <v>1.3462976813762155E-2</v>
      </c>
      <c r="V16" s="53">
        <v>1337</v>
      </c>
      <c r="W16" s="345">
        <f t="shared" si="9"/>
        <v>7.0561536837660963E-2</v>
      </c>
      <c r="X16" s="1428">
        <v>18948</v>
      </c>
      <c r="Y16" s="45"/>
    </row>
    <row r="17" spans="1:25" ht="13">
      <c r="A17" s="322">
        <v>2011</v>
      </c>
      <c r="B17" s="335">
        <v>109</v>
      </c>
      <c r="C17" s="346">
        <f t="shared" si="0"/>
        <v>9.1519731318219985E-2</v>
      </c>
      <c r="D17" s="335">
        <v>629</v>
      </c>
      <c r="E17" s="57">
        <f t="shared" si="2"/>
        <v>0.52812762384550793</v>
      </c>
      <c r="F17" s="335">
        <v>26</v>
      </c>
      <c r="G17" s="326">
        <f t="shared" si="3"/>
        <v>2.1830394626364401E-2</v>
      </c>
      <c r="H17" s="335">
        <v>172</v>
      </c>
      <c r="I17" s="326">
        <f t="shared" si="4"/>
        <v>0.14441645675902604</v>
      </c>
      <c r="J17" s="335">
        <v>37</v>
      </c>
      <c r="K17" s="326">
        <f t="shared" si="5"/>
        <v>3.1066330814441646E-2</v>
      </c>
      <c r="L17" s="335">
        <v>25</v>
      </c>
      <c r="M17" s="326">
        <f t="shared" si="6"/>
        <v>2.0990764063811923E-2</v>
      </c>
      <c r="N17" s="335">
        <v>15</v>
      </c>
      <c r="O17" s="346">
        <f t="shared" si="1"/>
        <v>1.2594458438287154E-2</v>
      </c>
      <c r="P17" s="335">
        <v>11</v>
      </c>
      <c r="Q17" s="326">
        <f t="shared" si="7"/>
        <v>9.2359361880772466E-3</v>
      </c>
      <c r="R17" s="350">
        <v>148</v>
      </c>
      <c r="S17" s="326">
        <f t="shared" si="8"/>
        <v>0.12426532325776658</v>
      </c>
      <c r="T17" s="335">
        <v>18</v>
      </c>
      <c r="U17" s="326">
        <f t="shared" si="9"/>
        <v>1.5113350125944584E-2</v>
      </c>
      <c r="V17" s="58">
        <v>1191</v>
      </c>
      <c r="W17" s="326">
        <f t="shared" si="9"/>
        <v>6.2780032681461179E-2</v>
      </c>
      <c r="X17" s="1403">
        <v>18971</v>
      </c>
      <c r="Y17" s="45"/>
    </row>
    <row r="18" spans="1:25" ht="13">
      <c r="A18" s="317">
        <v>2012</v>
      </c>
      <c r="B18" s="75">
        <v>89</v>
      </c>
      <c r="C18" s="347">
        <f t="shared" si="0"/>
        <v>8.0762250453720513E-2</v>
      </c>
      <c r="D18" s="75">
        <v>575</v>
      </c>
      <c r="E18" s="52">
        <f t="shared" si="2"/>
        <v>0.52177858439201452</v>
      </c>
      <c r="F18" s="75">
        <v>17</v>
      </c>
      <c r="G18" s="345">
        <f t="shared" si="3"/>
        <v>1.5426497277676952E-2</v>
      </c>
      <c r="H18" s="75">
        <v>158</v>
      </c>
      <c r="I18" s="345">
        <f t="shared" si="4"/>
        <v>0.14337568058076225</v>
      </c>
      <c r="J18" s="75">
        <v>30</v>
      </c>
      <c r="K18" s="345">
        <f t="shared" si="5"/>
        <v>2.7223230490018149E-2</v>
      </c>
      <c r="L18" s="75">
        <v>25</v>
      </c>
      <c r="M18" s="345">
        <f t="shared" si="6"/>
        <v>2.2686025408348458E-2</v>
      </c>
      <c r="N18" s="75">
        <v>15</v>
      </c>
      <c r="O18" s="347">
        <f t="shared" si="1"/>
        <v>1.3611615245009074E-2</v>
      </c>
      <c r="P18" s="75">
        <v>21</v>
      </c>
      <c r="Q18" s="345">
        <f t="shared" si="7"/>
        <v>1.9056261343012703E-2</v>
      </c>
      <c r="R18" s="349">
        <v>147</v>
      </c>
      <c r="S18" s="345">
        <f t="shared" si="8"/>
        <v>0.13339382940108893</v>
      </c>
      <c r="T18" s="75">
        <v>24</v>
      </c>
      <c r="U18" s="345">
        <f t="shared" si="9"/>
        <v>2.1778584392014518E-2</v>
      </c>
      <c r="V18" s="53">
        <v>1102</v>
      </c>
      <c r="W18" s="345">
        <f t="shared" si="9"/>
        <v>5.8045825651830391E-2</v>
      </c>
      <c r="X18" s="1428">
        <v>18985</v>
      </c>
      <c r="Y18" s="45"/>
    </row>
    <row r="19" spans="1:25" ht="13">
      <c r="A19" s="322">
        <v>2013</v>
      </c>
      <c r="B19" s="335">
        <v>97</v>
      </c>
      <c r="C19" s="346">
        <f t="shared" si="0"/>
        <v>9.9691675231243573E-2</v>
      </c>
      <c r="D19" s="335">
        <v>474</v>
      </c>
      <c r="E19" s="57">
        <f t="shared" si="2"/>
        <v>0.48715313463514903</v>
      </c>
      <c r="F19" s="335">
        <v>21</v>
      </c>
      <c r="G19" s="326">
        <f t="shared" si="3"/>
        <v>2.1582733812949641E-2</v>
      </c>
      <c r="H19" s="335">
        <v>148</v>
      </c>
      <c r="I19" s="326">
        <f t="shared" si="4"/>
        <v>0.15210688591983557</v>
      </c>
      <c r="J19" s="335">
        <v>36</v>
      </c>
      <c r="K19" s="326">
        <f t="shared" si="5"/>
        <v>3.6998972250770812E-2</v>
      </c>
      <c r="L19" s="335">
        <v>22</v>
      </c>
      <c r="M19" s="326">
        <f t="shared" si="6"/>
        <v>2.2610483042137718E-2</v>
      </c>
      <c r="N19" s="348" t="s">
        <v>114</v>
      </c>
      <c r="O19" s="324"/>
      <c r="P19" s="335">
        <v>13</v>
      </c>
      <c r="Q19" s="326">
        <f t="shared" si="7"/>
        <v>1.3360739979445015E-2</v>
      </c>
      <c r="R19" s="350">
        <v>147</v>
      </c>
      <c r="S19" s="326">
        <f t="shared" si="8"/>
        <v>0.15107913669064749</v>
      </c>
      <c r="T19" s="335">
        <v>10</v>
      </c>
      <c r="U19" s="326">
        <f t="shared" si="9"/>
        <v>1.0277492291880781E-2</v>
      </c>
      <c r="V19" s="58">
        <v>973</v>
      </c>
      <c r="W19" s="326">
        <f t="shared" si="9"/>
        <v>5.1267190052162917E-2</v>
      </c>
      <c r="X19" s="1403">
        <v>18979</v>
      </c>
      <c r="Y19" s="45"/>
    </row>
    <row r="20" spans="1:25" ht="13">
      <c r="A20" s="317">
        <v>2014</v>
      </c>
      <c r="B20" s="75">
        <v>96</v>
      </c>
      <c r="C20" s="347">
        <f t="shared" si="0"/>
        <v>0.10738255033557047</v>
      </c>
      <c r="D20" s="75">
        <v>431</v>
      </c>
      <c r="E20" s="52">
        <f t="shared" si="2"/>
        <v>0.48210290827740493</v>
      </c>
      <c r="F20" s="75">
        <v>16</v>
      </c>
      <c r="G20" s="345">
        <f t="shared" si="3"/>
        <v>1.7897091722595078E-2</v>
      </c>
      <c r="H20" s="75">
        <v>119</v>
      </c>
      <c r="I20" s="345">
        <f t="shared" si="4"/>
        <v>0.13310961968680091</v>
      </c>
      <c r="J20" s="75">
        <v>26</v>
      </c>
      <c r="K20" s="345">
        <f t="shared" si="5"/>
        <v>2.9082774049217001E-2</v>
      </c>
      <c r="L20" s="75">
        <v>32</v>
      </c>
      <c r="M20" s="345">
        <f t="shared" si="6"/>
        <v>3.5794183445190156E-2</v>
      </c>
      <c r="N20" s="75">
        <v>14</v>
      </c>
      <c r="O20" s="347">
        <f t="shared" ref="O20:O26" si="10">N20/V20</f>
        <v>1.5659955257270694E-2</v>
      </c>
      <c r="P20" s="351" t="s">
        <v>114</v>
      </c>
      <c r="Q20" s="345"/>
      <c r="R20" s="349">
        <v>131</v>
      </c>
      <c r="S20" s="345">
        <f t="shared" si="8"/>
        <v>0.1465324384787472</v>
      </c>
      <c r="T20" s="75">
        <v>19</v>
      </c>
      <c r="U20" s="345">
        <f t="shared" si="9"/>
        <v>2.1252796420581657E-2</v>
      </c>
      <c r="V20" s="53">
        <v>894</v>
      </c>
      <c r="W20" s="345">
        <f t="shared" si="9"/>
        <v>4.8111075234097515E-2</v>
      </c>
      <c r="X20" s="1428">
        <v>18582</v>
      </c>
      <c r="Y20" s="45"/>
    </row>
    <row r="21" spans="1:25" ht="13">
      <c r="A21" s="322">
        <v>2015</v>
      </c>
      <c r="B21" s="335">
        <v>78</v>
      </c>
      <c r="C21" s="346">
        <f t="shared" si="0"/>
        <v>9.8859315589353611E-2</v>
      </c>
      <c r="D21" s="335">
        <v>393</v>
      </c>
      <c r="E21" s="57">
        <f t="shared" si="2"/>
        <v>0.49809885931558934</v>
      </c>
      <c r="F21" s="335">
        <v>15</v>
      </c>
      <c r="G21" s="326">
        <f t="shared" si="3"/>
        <v>1.9011406844106463E-2</v>
      </c>
      <c r="H21" s="335">
        <v>112</v>
      </c>
      <c r="I21" s="326">
        <f t="shared" si="4"/>
        <v>0.14195183776932827</v>
      </c>
      <c r="J21" s="335">
        <v>17</v>
      </c>
      <c r="K21" s="326">
        <f t="shared" si="5"/>
        <v>2.1546261089987327E-2</v>
      </c>
      <c r="L21" s="335">
        <v>17</v>
      </c>
      <c r="M21" s="326">
        <f t="shared" si="6"/>
        <v>2.1546261089987327E-2</v>
      </c>
      <c r="N21" s="335">
        <v>11</v>
      </c>
      <c r="O21" s="346">
        <f t="shared" si="10"/>
        <v>1.3941698352344741E-2</v>
      </c>
      <c r="P21" s="348" t="s">
        <v>114</v>
      </c>
      <c r="Q21" s="326"/>
      <c r="R21" s="350">
        <v>126</v>
      </c>
      <c r="S21" s="326">
        <f t="shared" si="8"/>
        <v>0.1596958174904943</v>
      </c>
      <c r="T21" s="335">
        <v>14</v>
      </c>
      <c r="U21" s="326">
        <f t="shared" si="9"/>
        <v>1.7743979721166033E-2</v>
      </c>
      <c r="V21" s="58">
        <v>789</v>
      </c>
      <c r="W21" s="326">
        <f t="shared" si="9"/>
        <v>4.273874654677428E-2</v>
      </c>
      <c r="X21" s="1403">
        <v>18461</v>
      </c>
      <c r="Y21" s="45"/>
    </row>
    <row r="22" spans="1:25" ht="13">
      <c r="A22" s="317">
        <v>2016</v>
      </c>
      <c r="B22" s="75">
        <v>74</v>
      </c>
      <c r="C22" s="347">
        <f t="shared" si="0"/>
        <v>0.10150891632373114</v>
      </c>
      <c r="D22" s="75">
        <v>334</v>
      </c>
      <c r="E22" s="52">
        <f t="shared" si="2"/>
        <v>0.45816186556927296</v>
      </c>
      <c r="F22" s="75">
        <v>13</v>
      </c>
      <c r="G22" s="345">
        <f t="shared" si="3"/>
        <v>1.7832647462277092E-2</v>
      </c>
      <c r="H22" s="75">
        <v>105</v>
      </c>
      <c r="I22" s="345">
        <f t="shared" si="4"/>
        <v>0.1440329218106996</v>
      </c>
      <c r="J22" s="75">
        <v>10</v>
      </c>
      <c r="K22" s="345">
        <f t="shared" si="5"/>
        <v>1.3717421124828532E-2</v>
      </c>
      <c r="L22" s="75">
        <v>24</v>
      </c>
      <c r="M22" s="345">
        <f t="shared" si="6"/>
        <v>3.292181069958848E-2</v>
      </c>
      <c r="N22" s="75">
        <v>14</v>
      </c>
      <c r="O22" s="347">
        <f t="shared" si="10"/>
        <v>1.9204389574759947E-2</v>
      </c>
      <c r="P22" s="351" t="s">
        <v>114</v>
      </c>
      <c r="Q22" s="345"/>
      <c r="R22" s="349">
        <v>130</v>
      </c>
      <c r="S22" s="345">
        <f t="shared" si="8"/>
        <v>0.17832647462277093</v>
      </c>
      <c r="T22" s="75">
        <v>18</v>
      </c>
      <c r="U22" s="345">
        <f t="shared" si="9"/>
        <v>2.4691358024691357E-2</v>
      </c>
      <c r="V22" s="53">
        <v>729</v>
      </c>
      <c r="W22" s="345">
        <f t="shared" si="9"/>
        <v>4.0349809044113574E-2</v>
      </c>
      <c r="X22" s="1428">
        <v>18067</v>
      </c>
      <c r="Y22" s="45"/>
    </row>
    <row r="23" spans="1:25" ht="13">
      <c r="A23" s="322">
        <v>2017</v>
      </c>
      <c r="B23" s="335">
        <v>71</v>
      </c>
      <c r="C23" s="346">
        <f t="shared" si="0"/>
        <v>0.1</v>
      </c>
      <c r="D23" s="335">
        <v>369</v>
      </c>
      <c r="E23" s="57">
        <f t="shared" si="2"/>
        <v>0.5197183098591549</v>
      </c>
      <c r="F23" s="348" t="s">
        <v>114</v>
      </c>
      <c r="G23" s="326"/>
      <c r="H23" s="335">
        <v>73</v>
      </c>
      <c r="I23" s="326">
        <f t="shared" si="4"/>
        <v>0.10281690140845071</v>
      </c>
      <c r="J23" s="335">
        <v>17</v>
      </c>
      <c r="K23" s="326">
        <f t="shared" si="5"/>
        <v>2.3943661971830985E-2</v>
      </c>
      <c r="L23" s="335">
        <v>25</v>
      </c>
      <c r="M23" s="326">
        <f t="shared" si="6"/>
        <v>3.5211267605633804E-2</v>
      </c>
      <c r="N23" s="335">
        <v>11</v>
      </c>
      <c r="O23" s="346">
        <f t="shared" si="10"/>
        <v>1.5492957746478873E-2</v>
      </c>
      <c r="P23" s="348" t="s">
        <v>114</v>
      </c>
      <c r="Q23" s="326"/>
      <c r="R23" s="350">
        <v>109</v>
      </c>
      <c r="S23" s="326">
        <f t="shared" si="8"/>
        <v>0.15352112676056337</v>
      </c>
      <c r="T23" s="335">
        <v>21</v>
      </c>
      <c r="U23" s="326">
        <f t="shared" si="9"/>
        <v>2.9577464788732393E-2</v>
      </c>
      <c r="V23" s="58">
        <v>710</v>
      </c>
      <c r="W23" s="326">
        <f t="shared" si="9"/>
        <v>4.0515863958000456E-2</v>
      </c>
      <c r="X23" s="1403">
        <v>17524</v>
      </c>
      <c r="Y23" s="45"/>
    </row>
    <row r="24" spans="1:25" ht="13">
      <c r="A24" s="60">
        <v>2018</v>
      </c>
      <c r="B24" s="75">
        <v>70</v>
      </c>
      <c r="C24" s="347">
        <f t="shared" si="0"/>
        <v>0.10903426791277258</v>
      </c>
      <c r="D24" s="75">
        <v>306</v>
      </c>
      <c r="E24" s="52">
        <f t="shared" si="2"/>
        <v>0.47663551401869159</v>
      </c>
      <c r="F24" s="75">
        <v>15</v>
      </c>
      <c r="G24" s="345">
        <f t="shared" si="3"/>
        <v>2.336448598130841E-2</v>
      </c>
      <c r="H24" s="75">
        <v>56</v>
      </c>
      <c r="I24" s="345">
        <f t="shared" si="4"/>
        <v>8.7227414330218064E-2</v>
      </c>
      <c r="J24" s="75">
        <v>14</v>
      </c>
      <c r="K24" s="345">
        <f t="shared" si="5"/>
        <v>2.1806853582554516E-2</v>
      </c>
      <c r="L24" s="75">
        <v>14</v>
      </c>
      <c r="M24" s="345">
        <f t="shared" si="6"/>
        <v>2.1806853582554516E-2</v>
      </c>
      <c r="N24" s="75">
        <v>12</v>
      </c>
      <c r="O24" s="347">
        <f t="shared" si="10"/>
        <v>1.8691588785046728E-2</v>
      </c>
      <c r="P24" s="351" t="s">
        <v>114</v>
      </c>
      <c r="Q24" s="352"/>
      <c r="R24" s="349">
        <v>133</v>
      </c>
      <c r="S24" s="345">
        <f t="shared" si="8"/>
        <v>0.20716510903426791</v>
      </c>
      <c r="T24" s="75">
        <v>14</v>
      </c>
      <c r="U24" s="345">
        <f t="shared" si="9"/>
        <v>2.1806853582554516E-2</v>
      </c>
      <c r="V24" s="53">
        <v>642</v>
      </c>
      <c r="W24" s="345">
        <f t="shared" si="9"/>
        <v>3.7707036297427464E-2</v>
      </c>
      <c r="X24" s="1428">
        <v>17026</v>
      </c>
      <c r="Y24" s="45"/>
    </row>
    <row r="25" spans="1:25" ht="13">
      <c r="A25" s="73">
        <v>2019</v>
      </c>
      <c r="B25" s="350">
        <v>53</v>
      </c>
      <c r="C25" s="346">
        <f t="shared" si="0"/>
        <v>9.1222030981067126E-2</v>
      </c>
      <c r="D25" s="335">
        <v>295</v>
      </c>
      <c r="E25" s="57">
        <f t="shared" si="2"/>
        <v>0.50774526678141141</v>
      </c>
      <c r="F25" s="348" t="s">
        <v>114</v>
      </c>
      <c r="G25" s="353"/>
      <c r="H25" s="350">
        <v>69</v>
      </c>
      <c r="I25" s="326">
        <f t="shared" si="4"/>
        <v>0.11876075731497418</v>
      </c>
      <c r="J25" s="348" t="s">
        <v>114</v>
      </c>
      <c r="K25" s="354"/>
      <c r="L25" s="355">
        <v>16</v>
      </c>
      <c r="M25" s="326">
        <f t="shared" si="6"/>
        <v>2.7538726333907058E-2</v>
      </c>
      <c r="N25" s="335">
        <v>10</v>
      </c>
      <c r="O25" s="346">
        <f t="shared" si="10"/>
        <v>1.7211703958691909E-2</v>
      </c>
      <c r="P25" s="348" t="s">
        <v>114</v>
      </c>
      <c r="Q25" s="326"/>
      <c r="R25" s="350">
        <v>114</v>
      </c>
      <c r="S25" s="326">
        <f t="shared" si="8"/>
        <v>0.19621342512908779</v>
      </c>
      <c r="T25" s="348" t="s">
        <v>114</v>
      </c>
      <c r="U25" s="356"/>
      <c r="V25" s="79">
        <v>581</v>
      </c>
      <c r="W25" s="357">
        <f t="shared" si="9"/>
        <v>3.4511434511434513E-2</v>
      </c>
      <c r="X25" s="1403">
        <v>16835</v>
      </c>
      <c r="Y25" s="45"/>
    </row>
    <row r="26" spans="1:25" s="358" customFormat="1">
      <c r="A26" s="331">
        <v>2020</v>
      </c>
      <c r="B26" s="1696">
        <v>53</v>
      </c>
      <c r="C26" s="1697">
        <f t="shared" si="0"/>
        <v>0.11252653927813164</v>
      </c>
      <c r="D26" s="1698">
        <v>234</v>
      </c>
      <c r="E26" s="1654">
        <f t="shared" si="2"/>
        <v>0.49681528662420382</v>
      </c>
      <c r="F26" s="1699" t="s">
        <v>114</v>
      </c>
      <c r="G26" s="1700"/>
      <c r="H26" s="1696">
        <v>44</v>
      </c>
      <c r="I26" s="1701">
        <f t="shared" si="4"/>
        <v>9.3418259023354558E-2</v>
      </c>
      <c r="J26" s="1702">
        <v>11</v>
      </c>
      <c r="K26" s="1701">
        <f t="shared" si="5"/>
        <v>2.3354564755838639E-2</v>
      </c>
      <c r="L26" s="1702">
        <v>11</v>
      </c>
      <c r="M26" s="1701">
        <f t="shared" si="6"/>
        <v>2.3354564755838639E-2</v>
      </c>
      <c r="N26" s="1702">
        <v>10</v>
      </c>
      <c r="O26" s="1697">
        <f t="shared" si="10"/>
        <v>2.1231422505307854E-2</v>
      </c>
      <c r="P26" s="1699" t="s">
        <v>114</v>
      </c>
      <c r="Q26" s="1703"/>
      <c r="R26" s="1696">
        <v>94</v>
      </c>
      <c r="S26" s="1701">
        <f t="shared" si="8"/>
        <v>0.19957537154989385</v>
      </c>
      <c r="T26" s="1699" t="s">
        <v>114</v>
      </c>
      <c r="U26" s="1703"/>
      <c r="V26" s="1704">
        <v>471</v>
      </c>
      <c r="W26" s="1701">
        <f t="shared" si="9"/>
        <v>2.9796925412791803E-2</v>
      </c>
      <c r="X26" s="1428">
        <v>15807</v>
      </c>
    </row>
    <row r="27" spans="1:25" s="358" customFormat="1">
      <c r="A27" s="1691">
        <v>2021</v>
      </c>
      <c r="B27" s="436">
        <v>52</v>
      </c>
      <c r="C27" s="346">
        <f t="shared" si="0"/>
        <v>0.11255411255411256</v>
      </c>
      <c r="D27" s="494">
        <v>240</v>
      </c>
      <c r="E27" s="57">
        <f t="shared" si="2"/>
        <v>0.51948051948051943</v>
      </c>
      <c r="F27" s="494">
        <v>11</v>
      </c>
      <c r="G27" s="326">
        <f t="shared" ref="G27" si="11">F27/V27</f>
        <v>2.3809523809523808E-2</v>
      </c>
      <c r="H27" s="494">
        <v>45</v>
      </c>
      <c r="I27" s="326">
        <f t="shared" si="4"/>
        <v>9.7402597402597407E-2</v>
      </c>
      <c r="J27" s="901" t="s">
        <v>114</v>
      </c>
      <c r="K27" s="326"/>
      <c r="L27" s="901" t="s">
        <v>114</v>
      </c>
      <c r="M27" s="326"/>
      <c r="N27" s="901" t="s">
        <v>114</v>
      </c>
      <c r="O27" s="326"/>
      <c r="P27" s="901" t="s">
        <v>114</v>
      </c>
      <c r="Q27" s="1705"/>
      <c r="R27" s="494">
        <v>81</v>
      </c>
      <c r="S27" s="326">
        <f t="shared" si="8"/>
        <v>0.17532467532467533</v>
      </c>
      <c r="T27" s="901" t="s">
        <v>114</v>
      </c>
      <c r="U27" s="1705"/>
      <c r="V27" s="494">
        <v>462</v>
      </c>
      <c r="W27" s="357">
        <f t="shared" si="9"/>
        <v>2.9545309202532455E-2</v>
      </c>
      <c r="X27" s="623">
        <v>15637</v>
      </c>
    </row>
    <row r="28" spans="1:25">
      <c r="A28" s="2510" t="s">
        <v>153</v>
      </c>
      <c r="B28" s="2511"/>
      <c r="C28" s="2511"/>
      <c r="D28" s="2511"/>
      <c r="E28" s="2511"/>
      <c r="F28" s="2511"/>
      <c r="G28" s="2511"/>
      <c r="H28" s="2511"/>
      <c r="I28" s="2511"/>
      <c r="J28" s="2511"/>
      <c r="K28" s="2511"/>
      <c r="L28" s="2511"/>
      <c r="M28" s="2511"/>
      <c r="N28" s="2511"/>
      <c r="O28" s="2511"/>
      <c r="P28" s="2511"/>
      <c r="Q28" s="2511"/>
      <c r="R28" s="2511"/>
      <c r="S28" s="2511"/>
      <c r="T28" s="2511"/>
      <c r="U28" s="2511"/>
      <c r="V28" s="2511"/>
      <c r="W28" s="2511"/>
      <c r="X28" s="2512"/>
    </row>
    <row r="29" spans="1:25">
      <c r="A29" s="359"/>
    </row>
    <row r="30" spans="1:25">
      <c r="A30" s="2464" t="s">
        <v>87</v>
      </c>
      <c r="B30" s="2464"/>
      <c r="C30" s="2464"/>
      <c r="D30" s="2464"/>
      <c r="E30" s="2464"/>
      <c r="F30" s="2464"/>
      <c r="G30" s="2464"/>
      <c r="H30" s="2464"/>
      <c r="I30" s="2464"/>
      <c r="J30" s="2464"/>
      <c r="K30" s="2464"/>
      <c r="L30" s="2464"/>
      <c r="M30" s="2464"/>
      <c r="N30" s="2464"/>
      <c r="O30" s="2464"/>
      <c r="P30" s="2464"/>
      <c r="Q30" s="2464"/>
      <c r="R30" s="2464"/>
      <c r="S30" s="2464"/>
      <c r="T30" s="2464"/>
      <c r="U30" s="2464"/>
      <c r="V30" s="2464"/>
    </row>
  </sheetData>
  <mergeCells count="17">
    <mergeCell ref="A1:X1"/>
    <mergeCell ref="A3:A5"/>
    <mergeCell ref="B3:X3"/>
    <mergeCell ref="B4:C4"/>
    <mergeCell ref="D4:E4"/>
    <mergeCell ref="F4:G4"/>
    <mergeCell ref="H4:I4"/>
    <mergeCell ref="J4:K4"/>
    <mergeCell ref="L4:M4"/>
    <mergeCell ref="N4:O4"/>
    <mergeCell ref="A30:V30"/>
    <mergeCell ref="P4:Q4"/>
    <mergeCell ref="R4:S4"/>
    <mergeCell ref="T4:U4"/>
    <mergeCell ref="V4:W4"/>
    <mergeCell ref="A28:X28"/>
    <mergeCell ref="X4:X5"/>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236B7-217F-42D3-A08B-C14EE0CCFAEB}">
  <dimension ref="A1:N50"/>
  <sheetViews>
    <sheetView workbookViewId="0">
      <selection sqref="A1:M1"/>
    </sheetView>
  </sheetViews>
  <sheetFormatPr defaultColWidth="9" defaultRowHeight="14"/>
  <cols>
    <col min="1" max="1" width="30.33203125" style="561" customWidth="1"/>
    <col min="2" max="13" width="10.6640625" style="358" customWidth="1"/>
    <col min="14" max="14" width="9" style="401"/>
    <col min="15" max="16384" width="9" style="358"/>
  </cols>
  <sheetData>
    <row r="1" spans="1:14" ht="25" customHeight="1">
      <c r="A1" s="2774" t="s">
        <v>1711</v>
      </c>
      <c r="B1" s="2774"/>
      <c r="C1" s="2774"/>
      <c r="D1" s="2774"/>
      <c r="E1" s="2774"/>
      <c r="F1" s="2774"/>
      <c r="G1" s="2774"/>
      <c r="H1" s="2774"/>
      <c r="I1" s="2774"/>
      <c r="J1" s="2774"/>
      <c r="K1" s="2774"/>
      <c r="L1" s="2774"/>
      <c r="M1" s="2774"/>
      <c r="N1" s="44"/>
    </row>
    <row r="2" spans="1:14">
      <c r="A2" s="1998"/>
      <c r="B2" s="1998"/>
      <c r="C2" s="1998"/>
      <c r="D2" s="1998"/>
      <c r="E2" s="1998"/>
      <c r="F2" s="1998"/>
      <c r="G2" s="1998"/>
      <c r="H2" s="1998"/>
      <c r="I2" s="1998"/>
      <c r="J2" s="1998"/>
      <c r="K2" s="1998"/>
      <c r="L2" s="1998"/>
    </row>
    <row r="3" spans="1:14" ht="17.5">
      <c r="A3" s="2892" t="s">
        <v>1712</v>
      </c>
      <c r="B3" s="2549" t="s">
        <v>1713</v>
      </c>
      <c r="C3" s="2550"/>
      <c r="D3" s="2550"/>
      <c r="E3" s="2551"/>
      <c r="F3" s="2549" t="s">
        <v>426</v>
      </c>
      <c r="G3" s="2550"/>
      <c r="H3" s="2550"/>
      <c r="I3" s="2551"/>
      <c r="J3" s="2894" t="s">
        <v>425</v>
      </c>
      <c r="K3" s="2895"/>
      <c r="L3" s="2895"/>
      <c r="M3" s="2896"/>
      <c r="N3" s="29"/>
    </row>
    <row r="4" spans="1:14" ht="17.5">
      <c r="A4" s="2892"/>
      <c r="B4" s="2897" t="s">
        <v>1714</v>
      </c>
      <c r="C4" s="2875"/>
      <c r="D4" s="2549" t="s">
        <v>1715</v>
      </c>
      <c r="E4" s="2551"/>
      <c r="F4" s="2897" t="s">
        <v>1714</v>
      </c>
      <c r="G4" s="2875"/>
      <c r="H4" s="2549" t="s">
        <v>1715</v>
      </c>
      <c r="I4" s="2551"/>
      <c r="J4" s="2897" t="s">
        <v>1714</v>
      </c>
      <c r="K4" s="2875"/>
      <c r="L4" s="2549" t="s">
        <v>1715</v>
      </c>
      <c r="M4" s="2888"/>
      <c r="N4" s="29"/>
    </row>
    <row r="5" spans="1:14" ht="17.5">
      <c r="A5" s="2893"/>
      <c r="B5" s="1914" t="s">
        <v>1670</v>
      </c>
      <c r="C5" s="654" t="s">
        <v>1671</v>
      </c>
      <c r="D5" s="1914" t="s">
        <v>1670</v>
      </c>
      <c r="E5" s="654" t="s">
        <v>1671</v>
      </c>
      <c r="F5" s="1914" t="s">
        <v>1670</v>
      </c>
      <c r="G5" s="654" t="s">
        <v>1671</v>
      </c>
      <c r="H5" s="1914" t="s">
        <v>1670</v>
      </c>
      <c r="I5" s="654" t="s">
        <v>1671</v>
      </c>
      <c r="J5" s="1914" t="s">
        <v>1670</v>
      </c>
      <c r="K5" s="654" t="s">
        <v>1671</v>
      </c>
      <c r="L5" s="1914" t="s">
        <v>1670</v>
      </c>
      <c r="M5" s="1999" t="s">
        <v>1671</v>
      </c>
      <c r="N5" s="29"/>
    </row>
    <row r="6" spans="1:14">
      <c r="A6" s="1215" t="s">
        <v>1676</v>
      </c>
      <c r="B6" s="923">
        <v>6704</v>
      </c>
      <c r="C6" s="1917">
        <v>7393</v>
      </c>
      <c r="D6" s="2000">
        <v>416.9</v>
      </c>
      <c r="E6" s="2001">
        <v>415.5</v>
      </c>
      <c r="F6" s="923">
        <v>3350</v>
      </c>
      <c r="G6" s="1917">
        <v>3745</v>
      </c>
      <c r="H6" s="2000">
        <v>444.1</v>
      </c>
      <c r="I6" s="2001">
        <v>439.8</v>
      </c>
      <c r="J6" s="923">
        <v>3354</v>
      </c>
      <c r="K6" s="1917">
        <v>3648</v>
      </c>
      <c r="L6" s="2000">
        <v>402.6</v>
      </c>
      <c r="M6" s="2002">
        <v>402.1</v>
      </c>
    </row>
    <row r="7" spans="1:14">
      <c r="A7" s="1220" t="s">
        <v>1716</v>
      </c>
      <c r="B7" s="927">
        <v>20</v>
      </c>
      <c r="C7" s="1921">
        <v>20</v>
      </c>
      <c r="D7" s="2003">
        <v>1.3</v>
      </c>
      <c r="E7" s="2004">
        <v>1.1000000000000001</v>
      </c>
      <c r="F7" s="927">
        <v>8</v>
      </c>
      <c r="G7" s="2005" t="s">
        <v>1717</v>
      </c>
      <c r="H7" s="2003">
        <v>1</v>
      </c>
      <c r="I7" s="2005" t="s">
        <v>1717</v>
      </c>
      <c r="J7" s="927">
        <v>12</v>
      </c>
      <c r="K7" s="2005" t="s">
        <v>1717</v>
      </c>
      <c r="L7" s="2003">
        <v>1.5</v>
      </c>
      <c r="M7" s="2006" t="s">
        <v>1717</v>
      </c>
    </row>
    <row r="8" spans="1:14">
      <c r="A8" s="1215" t="s">
        <v>1693</v>
      </c>
      <c r="B8" s="923">
        <v>228</v>
      </c>
      <c r="C8" s="1917">
        <v>264</v>
      </c>
      <c r="D8" s="2000">
        <v>13.7</v>
      </c>
      <c r="E8" s="2001">
        <v>14.1</v>
      </c>
      <c r="F8" s="923">
        <v>172</v>
      </c>
      <c r="G8" s="1917">
        <v>209</v>
      </c>
      <c r="H8" s="2000">
        <v>23.3</v>
      </c>
      <c r="I8" s="2001">
        <v>24.9</v>
      </c>
      <c r="J8" s="923">
        <v>56</v>
      </c>
      <c r="K8" s="1917">
        <v>55</v>
      </c>
      <c r="L8" s="2000">
        <v>6.1</v>
      </c>
      <c r="M8" s="2002">
        <v>5.2</v>
      </c>
    </row>
    <row r="9" spans="1:14">
      <c r="A9" s="1220" t="s">
        <v>1718</v>
      </c>
      <c r="B9" s="927">
        <v>11</v>
      </c>
      <c r="C9" s="1921">
        <v>13</v>
      </c>
      <c r="D9" s="2003">
        <v>0.8</v>
      </c>
      <c r="E9" s="2004">
        <v>0.9</v>
      </c>
      <c r="F9" s="927">
        <v>6</v>
      </c>
      <c r="G9" s="2005" t="s">
        <v>1717</v>
      </c>
      <c r="H9" s="2003">
        <v>0.9</v>
      </c>
      <c r="I9" s="2005" t="s">
        <v>1717</v>
      </c>
      <c r="J9" s="2007" t="s">
        <v>1719</v>
      </c>
      <c r="K9" s="2005" t="s">
        <v>1717</v>
      </c>
      <c r="L9" s="2003">
        <v>0.6</v>
      </c>
      <c r="M9" s="2006" t="s">
        <v>1717</v>
      </c>
    </row>
    <row r="10" spans="1:14">
      <c r="A10" s="1215" t="s">
        <v>1720</v>
      </c>
      <c r="B10" s="923">
        <v>63</v>
      </c>
      <c r="C10" s="1917">
        <v>68</v>
      </c>
      <c r="D10" s="2000">
        <v>4.2</v>
      </c>
      <c r="E10" s="2001">
        <v>4.2</v>
      </c>
      <c r="F10" s="923">
        <v>35</v>
      </c>
      <c r="G10" s="1917">
        <v>39</v>
      </c>
      <c r="H10" s="2000">
        <v>4.9000000000000004</v>
      </c>
      <c r="I10" s="2001">
        <v>5.0999999999999996</v>
      </c>
      <c r="J10" s="923">
        <v>28</v>
      </c>
      <c r="K10" s="1917">
        <v>29</v>
      </c>
      <c r="L10" s="2000">
        <v>3.5</v>
      </c>
      <c r="M10" s="2002">
        <v>3.5</v>
      </c>
    </row>
    <row r="11" spans="1:14">
      <c r="A11" s="1220" t="s">
        <v>1672</v>
      </c>
      <c r="B11" s="927">
        <v>1114</v>
      </c>
      <c r="C11" s="2005" t="s">
        <v>1717</v>
      </c>
      <c r="D11" s="2003">
        <v>70.2</v>
      </c>
      <c r="E11" s="2005" t="s">
        <v>1717</v>
      </c>
      <c r="F11" s="927">
        <v>6</v>
      </c>
      <c r="G11" s="2005" t="s">
        <v>1717</v>
      </c>
      <c r="H11" s="2003">
        <v>0.9</v>
      </c>
      <c r="I11" s="2005" t="s">
        <v>1717</v>
      </c>
      <c r="J11" s="927">
        <v>1107</v>
      </c>
      <c r="K11" s="1921">
        <v>1233</v>
      </c>
      <c r="L11" s="2003">
        <v>134.4</v>
      </c>
      <c r="M11" s="2008">
        <v>139.6</v>
      </c>
    </row>
    <row r="12" spans="1:14">
      <c r="A12" s="1215" t="s">
        <v>1721</v>
      </c>
      <c r="B12" s="923">
        <v>52</v>
      </c>
      <c r="C12" s="2009" t="s">
        <v>1717</v>
      </c>
      <c r="D12" s="2000">
        <v>7.4</v>
      </c>
      <c r="E12" s="2009" t="s">
        <v>1717</v>
      </c>
      <c r="F12" s="2010" t="s">
        <v>1717</v>
      </c>
      <c r="G12" s="2009" t="s">
        <v>1717</v>
      </c>
      <c r="H12" s="2010" t="s">
        <v>1717</v>
      </c>
      <c r="I12" s="2009" t="s">
        <v>1717</v>
      </c>
      <c r="J12" s="923">
        <v>52</v>
      </c>
      <c r="K12" s="1917">
        <v>50</v>
      </c>
      <c r="L12" s="2000">
        <v>7.4</v>
      </c>
      <c r="M12" s="2002">
        <v>6.9</v>
      </c>
    </row>
    <row r="13" spans="1:14">
      <c r="A13" s="1220" t="s">
        <v>1673</v>
      </c>
      <c r="B13" s="927">
        <v>722</v>
      </c>
      <c r="C13" s="1921">
        <v>710</v>
      </c>
      <c r="D13" s="2003">
        <v>44.3</v>
      </c>
      <c r="E13" s="2004">
        <v>40.1</v>
      </c>
      <c r="F13" s="927">
        <v>406</v>
      </c>
      <c r="G13" s="1921">
        <v>385</v>
      </c>
      <c r="H13" s="2003">
        <v>53.1</v>
      </c>
      <c r="I13" s="2004">
        <v>46</v>
      </c>
      <c r="J13" s="927">
        <v>316</v>
      </c>
      <c r="K13" s="1921">
        <v>325</v>
      </c>
      <c r="L13" s="2003">
        <v>36.4</v>
      </c>
      <c r="M13" s="2008">
        <v>34.6</v>
      </c>
    </row>
    <row r="14" spans="1:14">
      <c r="A14" s="1215" t="s">
        <v>1706</v>
      </c>
      <c r="B14" s="923">
        <v>248</v>
      </c>
      <c r="C14" s="2009" t="s">
        <v>1717</v>
      </c>
      <c r="D14" s="2000">
        <v>30.4</v>
      </c>
      <c r="E14" s="2009" t="s">
        <v>1717</v>
      </c>
      <c r="F14" s="2010" t="s">
        <v>1717</v>
      </c>
      <c r="G14" s="2009" t="s">
        <v>1717</v>
      </c>
      <c r="H14" s="2010" t="s">
        <v>1717</v>
      </c>
      <c r="I14" s="2009" t="s">
        <v>1717</v>
      </c>
      <c r="J14" s="923">
        <v>248</v>
      </c>
      <c r="K14" s="1917">
        <v>286</v>
      </c>
      <c r="L14" s="2000">
        <v>30.4</v>
      </c>
      <c r="M14" s="2002">
        <v>32.4</v>
      </c>
    </row>
    <row r="15" spans="1:14">
      <c r="A15" s="1220" t="s">
        <v>1702</v>
      </c>
      <c r="B15" s="927">
        <v>57</v>
      </c>
      <c r="C15" s="1921">
        <v>65</v>
      </c>
      <c r="D15" s="2003">
        <v>3.5</v>
      </c>
      <c r="E15" s="2004">
        <v>3.5</v>
      </c>
      <c r="F15" s="927">
        <v>47</v>
      </c>
      <c r="G15" s="1921">
        <v>52</v>
      </c>
      <c r="H15" s="2003">
        <v>6.2</v>
      </c>
      <c r="I15" s="2004">
        <v>6</v>
      </c>
      <c r="J15" s="927">
        <v>10</v>
      </c>
      <c r="K15" s="1921">
        <v>14</v>
      </c>
      <c r="L15" s="2003">
        <v>1.1000000000000001</v>
      </c>
      <c r="M15" s="2008">
        <v>1.3</v>
      </c>
    </row>
    <row r="16" spans="1:14">
      <c r="A16" s="1215" t="s">
        <v>1722</v>
      </c>
      <c r="B16" s="923">
        <v>10</v>
      </c>
      <c r="C16" s="2009" t="s">
        <v>1717</v>
      </c>
      <c r="D16" s="2000">
        <v>0.7</v>
      </c>
      <c r="E16" s="2009" t="s">
        <v>1717</v>
      </c>
      <c r="F16" s="923">
        <v>5</v>
      </c>
      <c r="G16" s="2009" t="s">
        <v>1717</v>
      </c>
      <c r="H16" s="2000">
        <v>0.7</v>
      </c>
      <c r="I16" s="2009" t="s">
        <v>1717</v>
      </c>
      <c r="J16" s="2011" t="s">
        <v>1719</v>
      </c>
      <c r="K16" s="2009" t="s">
        <v>1717</v>
      </c>
      <c r="L16" s="2000">
        <v>0.6</v>
      </c>
      <c r="M16" s="2012" t="s">
        <v>1717</v>
      </c>
    </row>
    <row r="17" spans="1:13">
      <c r="A17" s="1220" t="s">
        <v>1723</v>
      </c>
      <c r="B17" s="927">
        <v>16</v>
      </c>
      <c r="C17" s="1921">
        <v>18</v>
      </c>
      <c r="D17" s="2003">
        <v>1</v>
      </c>
      <c r="E17" s="2004">
        <v>1</v>
      </c>
      <c r="F17" s="927">
        <v>7</v>
      </c>
      <c r="G17" s="2005" t="s">
        <v>1717</v>
      </c>
      <c r="H17" s="2003">
        <v>1</v>
      </c>
      <c r="I17" s="2005" t="s">
        <v>1717</v>
      </c>
      <c r="J17" s="927">
        <v>8</v>
      </c>
      <c r="K17" s="2005" t="s">
        <v>1717</v>
      </c>
      <c r="L17" s="2003">
        <v>0.9</v>
      </c>
      <c r="M17" s="2006" t="s">
        <v>1717</v>
      </c>
    </row>
    <row r="18" spans="1:13">
      <c r="A18" s="1215" t="s">
        <v>1724</v>
      </c>
      <c r="B18" s="923">
        <v>25</v>
      </c>
      <c r="C18" s="1917">
        <v>24</v>
      </c>
      <c r="D18" s="2000">
        <v>1.8</v>
      </c>
      <c r="E18" s="2001">
        <v>1.6</v>
      </c>
      <c r="F18" s="923">
        <v>14</v>
      </c>
      <c r="G18" s="2009" t="s">
        <v>1717</v>
      </c>
      <c r="H18" s="2000">
        <v>2</v>
      </c>
      <c r="I18" s="2009" t="s">
        <v>1717</v>
      </c>
      <c r="J18" s="923">
        <v>11</v>
      </c>
      <c r="K18" s="2009" t="s">
        <v>1717</v>
      </c>
      <c r="L18" s="2000">
        <v>1.7</v>
      </c>
      <c r="M18" s="2012" t="s">
        <v>1717</v>
      </c>
    </row>
    <row r="19" spans="1:13">
      <c r="A19" s="1220" t="s">
        <v>1699</v>
      </c>
      <c r="B19" s="927">
        <v>215</v>
      </c>
      <c r="C19" s="1921">
        <v>234</v>
      </c>
      <c r="D19" s="2003">
        <v>13.5</v>
      </c>
      <c r="E19" s="2004">
        <v>13.3</v>
      </c>
      <c r="F19" s="927">
        <v>141</v>
      </c>
      <c r="G19" s="1921">
        <v>159</v>
      </c>
      <c r="H19" s="2003">
        <v>18.8</v>
      </c>
      <c r="I19" s="2004">
        <v>18.8</v>
      </c>
      <c r="J19" s="927">
        <v>74</v>
      </c>
      <c r="K19" s="1921">
        <v>76</v>
      </c>
      <c r="L19" s="2003">
        <v>8.8000000000000007</v>
      </c>
      <c r="M19" s="2008">
        <v>8.4</v>
      </c>
    </row>
    <row r="20" spans="1:13">
      <c r="A20" s="1215" t="s">
        <v>1725</v>
      </c>
      <c r="B20" s="923">
        <v>41</v>
      </c>
      <c r="C20" s="1917">
        <v>37</v>
      </c>
      <c r="D20" s="2000">
        <v>2.4</v>
      </c>
      <c r="E20" s="2001">
        <v>1.9</v>
      </c>
      <c r="F20" s="923">
        <v>35</v>
      </c>
      <c r="G20" s="2009" t="s">
        <v>1717</v>
      </c>
      <c r="H20" s="2000">
        <v>4.4000000000000004</v>
      </c>
      <c r="I20" s="2009" t="s">
        <v>1717</v>
      </c>
      <c r="J20" s="923">
        <v>6</v>
      </c>
      <c r="K20" s="2009" t="s">
        <v>1717</v>
      </c>
      <c r="L20" s="2000">
        <v>0.6</v>
      </c>
      <c r="M20" s="2012" t="s">
        <v>1717</v>
      </c>
    </row>
    <row r="21" spans="1:13">
      <c r="A21" s="1220" t="s">
        <v>1696</v>
      </c>
      <c r="B21" s="927">
        <v>183</v>
      </c>
      <c r="C21" s="1921">
        <v>180</v>
      </c>
      <c r="D21" s="2003">
        <v>11.9</v>
      </c>
      <c r="E21" s="2004">
        <v>10.5</v>
      </c>
      <c r="F21" s="927">
        <v>107</v>
      </c>
      <c r="G21" s="1921">
        <v>109</v>
      </c>
      <c r="H21" s="2003">
        <v>14.9</v>
      </c>
      <c r="I21" s="2004">
        <v>13.5</v>
      </c>
      <c r="J21" s="927">
        <v>76</v>
      </c>
      <c r="K21" s="1921">
        <v>70</v>
      </c>
      <c r="L21" s="2003">
        <v>9.5</v>
      </c>
      <c r="M21" s="2008">
        <v>7.9</v>
      </c>
    </row>
    <row r="22" spans="1:13">
      <c r="A22" s="1215" t="s">
        <v>1692</v>
      </c>
      <c r="B22" s="923">
        <v>184</v>
      </c>
      <c r="C22" s="1917">
        <v>200</v>
      </c>
      <c r="D22" s="2000">
        <v>11</v>
      </c>
      <c r="E22" s="2001">
        <v>10.6</v>
      </c>
      <c r="F22" s="923">
        <v>130</v>
      </c>
      <c r="G22" s="1917">
        <v>139</v>
      </c>
      <c r="H22" s="2000">
        <v>16.600000000000001</v>
      </c>
      <c r="I22" s="2001">
        <v>16</v>
      </c>
      <c r="J22" s="923">
        <v>54</v>
      </c>
      <c r="K22" s="1917">
        <v>61</v>
      </c>
      <c r="L22" s="2000">
        <v>5.9</v>
      </c>
      <c r="M22" s="2002">
        <v>5.9</v>
      </c>
    </row>
    <row r="23" spans="1:13">
      <c r="A23" s="1220" t="s">
        <v>1674</v>
      </c>
      <c r="B23" s="927">
        <v>776</v>
      </c>
      <c r="C23" s="1921">
        <v>826</v>
      </c>
      <c r="D23" s="2003">
        <v>47.2</v>
      </c>
      <c r="E23" s="2004">
        <v>44.1</v>
      </c>
      <c r="F23" s="927">
        <v>435</v>
      </c>
      <c r="G23" s="1921">
        <v>467</v>
      </c>
      <c r="H23" s="2003">
        <v>58</v>
      </c>
      <c r="I23" s="2004">
        <v>54.5</v>
      </c>
      <c r="J23" s="927">
        <v>341</v>
      </c>
      <c r="K23" s="1921">
        <v>359</v>
      </c>
      <c r="L23" s="2003">
        <v>38.700000000000003</v>
      </c>
      <c r="M23" s="2008">
        <v>35.5</v>
      </c>
    </row>
    <row r="24" spans="1:13">
      <c r="A24" s="1215" t="s">
        <v>1690</v>
      </c>
      <c r="B24" s="923">
        <v>320</v>
      </c>
      <c r="C24" s="1917">
        <v>404</v>
      </c>
      <c r="D24" s="2000">
        <v>20.2</v>
      </c>
      <c r="E24" s="2001">
        <v>22.9</v>
      </c>
      <c r="F24" s="923">
        <v>204</v>
      </c>
      <c r="G24" s="1917">
        <v>264</v>
      </c>
      <c r="H24" s="2000">
        <v>27</v>
      </c>
      <c r="I24" s="2001">
        <v>31.2</v>
      </c>
      <c r="J24" s="923">
        <v>116</v>
      </c>
      <c r="K24" s="1917">
        <v>140</v>
      </c>
      <c r="L24" s="2000">
        <v>14.6</v>
      </c>
      <c r="M24" s="2002">
        <v>15.8</v>
      </c>
    </row>
    <row r="25" spans="1:13">
      <c r="A25" s="1220" t="s">
        <v>1726</v>
      </c>
      <c r="B25" s="927">
        <v>92</v>
      </c>
      <c r="C25" s="1921">
        <v>89</v>
      </c>
      <c r="D25" s="2003">
        <v>5.6</v>
      </c>
      <c r="E25" s="2004">
        <v>4.8</v>
      </c>
      <c r="F25" s="927">
        <v>53</v>
      </c>
      <c r="G25" s="1921">
        <v>51</v>
      </c>
      <c r="H25" s="2003">
        <v>7.1</v>
      </c>
      <c r="I25" s="2004">
        <v>5.9</v>
      </c>
      <c r="J25" s="927">
        <v>38</v>
      </c>
      <c r="K25" s="1921">
        <v>39</v>
      </c>
      <c r="L25" s="2003">
        <v>4.3</v>
      </c>
      <c r="M25" s="2008">
        <v>4</v>
      </c>
    </row>
    <row r="26" spans="1:13">
      <c r="A26" s="1215" t="s">
        <v>1698</v>
      </c>
      <c r="B26" s="923">
        <v>289</v>
      </c>
      <c r="C26" s="1917">
        <v>283</v>
      </c>
      <c r="D26" s="2000">
        <v>18</v>
      </c>
      <c r="E26" s="2001">
        <v>15.9</v>
      </c>
      <c r="F26" s="923">
        <v>162</v>
      </c>
      <c r="G26" s="1917">
        <v>160</v>
      </c>
      <c r="H26" s="2000">
        <v>21.8</v>
      </c>
      <c r="I26" s="2001">
        <v>19.100000000000001</v>
      </c>
      <c r="J26" s="923">
        <v>127</v>
      </c>
      <c r="K26" s="1917">
        <v>123</v>
      </c>
      <c r="L26" s="2000">
        <v>14.9</v>
      </c>
      <c r="M26" s="2002">
        <v>13.1</v>
      </c>
    </row>
    <row r="27" spans="1:13">
      <c r="A27" s="1220" t="s">
        <v>1727</v>
      </c>
      <c r="B27" s="2006" t="s">
        <v>1717</v>
      </c>
      <c r="C27" s="1921">
        <v>12</v>
      </c>
      <c r="D27" s="2013" t="s">
        <v>1717</v>
      </c>
      <c r="E27" s="2004">
        <v>0.6</v>
      </c>
      <c r="F27" s="2013" t="s">
        <v>1717</v>
      </c>
      <c r="G27" s="2005" t="s">
        <v>1717</v>
      </c>
      <c r="H27" s="2013" t="s">
        <v>1717</v>
      </c>
      <c r="I27" s="2005" t="s">
        <v>1717</v>
      </c>
      <c r="J27" s="2013" t="s">
        <v>1717</v>
      </c>
      <c r="K27" s="2005" t="s">
        <v>1717</v>
      </c>
      <c r="L27" s="2013" t="s">
        <v>1717</v>
      </c>
      <c r="M27" s="2006" t="s">
        <v>1717</v>
      </c>
    </row>
    <row r="28" spans="1:13">
      <c r="A28" s="1215" t="s">
        <v>1695</v>
      </c>
      <c r="B28" s="923">
        <v>193</v>
      </c>
      <c r="C28" s="1917">
        <v>234</v>
      </c>
      <c r="D28" s="2000">
        <v>11.9</v>
      </c>
      <c r="E28" s="2001">
        <v>13.3</v>
      </c>
      <c r="F28" s="923">
        <v>136</v>
      </c>
      <c r="G28" s="1917">
        <v>161</v>
      </c>
      <c r="H28" s="2000">
        <v>17.5</v>
      </c>
      <c r="I28" s="2001">
        <v>19</v>
      </c>
      <c r="J28" s="923">
        <v>57</v>
      </c>
      <c r="K28" s="1917">
        <v>74</v>
      </c>
      <c r="L28" s="2000">
        <v>6.8</v>
      </c>
      <c r="M28" s="2002">
        <v>8.1</v>
      </c>
    </row>
    <row r="29" spans="1:13">
      <c r="A29" s="1220" t="s">
        <v>1728</v>
      </c>
      <c r="B29" s="927">
        <v>29</v>
      </c>
      <c r="C29" s="1921">
        <v>41</v>
      </c>
      <c r="D29" s="2003">
        <v>1.8</v>
      </c>
      <c r="E29" s="2004">
        <v>2.2000000000000002</v>
      </c>
      <c r="F29" s="927">
        <v>16</v>
      </c>
      <c r="G29" s="1921">
        <v>24</v>
      </c>
      <c r="H29" s="2003">
        <v>2.2000000000000002</v>
      </c>
      <c r="I29" s="2004">
        <v>2.9</v>
      </c>
      <c r="J29" s="927">
        <v>13</v>
      </c>
      <c r="K29" s="1921">
        <v>17</v>
      </c>
      <c r="L29" s="2003">
        <v>1.4</v>
      </c>
      <c r="M29" s="2008">
        <v>1.6</v>
      </c>
    </row>
    <row r="30" spans="1:13">
      <c r="A30" s="1215" t="s">
        <v>1729</v>
      </c>
      <c r="B30" s="2012" t="s">
        <v>1717</v>
      </c>
      <c r="C30" s="1917">
        <v>26</v>
      </c>
      <c r="D30" s="2010" t="s">
        <v>1717</v>
      </c>
      <c r="E30" s="2001">
        <v>1.3</v>
      </c>
      <c r="F30" s="2010" t="s">
        <v>1717</v>
      </c>
      <c r="G30" s="1917">
        <v>16</v>
      </c>
      <c r="H30" s="2010" t="s">
        <v>1717</v>
      </c>
      <c r="I30" s="2001">
        <v>1.8</v>
      </c>
      <c r="J30" s="2010" t="s">
        <v>1717</v>
      </c>
      <c r="K30" s="1917">
        <v>10</v>
      </c>
      <c r="L30" s="2010" t="s">
        <v>1717</v>
      </c>
      <c r="M30" s="2002">
        <v>1</v>
      </c>
    </row>
    <row r="31" spans="1:13">
      <c r="A31" s="1220" t="s">
        <v>1730</v>
      </c>
      <c r="B31" s="2006" t="s">
        <v>1717</v>
      </c>
      <c r="C31" s="1921">
        <v>14</v>
      </c>
      <c r="D31" s="2013" t="s">
        <v>1717</v>
      </c>
      <c r="E31" s="2004">
        <v>0.9</v>
      </c>
      <c r="F31" s="2013" t="s">
        <v>1717</v>
      </c>
      <c r="G31" s="2005" t="s">
        <v>1717</v>
      </c>
      <c r="H31" s="2013" t="s">
        <v>1717</v>
      </c>
      <c r="I31" s="2005" t="s">
        <v>1717</v>
      </c>
      <c r="J31" s="2013" t="s">
        <v>1717</v>
      </c>
      <c r="K31" s="2005" t="s">
        <v>1717</v>
      </c>
      <c r="L31" s="2013" t="s">
        <v>1717</v>
      </c>
      <c r="M31" s="2006" t="s">
        <v>1717</v>
      </c>
    </row>
    <row r="32" spans="1:13">
      <c r="A32" s="1215" t="s">
        <v>1731</v>
      </c>
      <c r="B32" s="2012" t="s">
        <v>1717</v>
      </c>
      <c r="C32" s="2009" t="s">
        <v>1717</v>
      </c>
      <c r="D32" s="2010" t="s">
        <v>1717</v>
      </c>
      <c r="E32" s="2009" t="s">
        <v>1717</v>
      </c>
      <c r="F32" s="2010" t="s">
        <v>1717</v>
      </c>
      <c r="G32" s="2009" t="s">
        <v>1717</v>
      </c>
      <c r="H32" s="2010" t="s">
        <v>1717</v>
      </c>
      <c r="I32" s="2009" t="s">
        <v>1717</v>
      </c>
      <c r="J32" s="2010" t="s">
        <v>1717</v>
      </c>
      <c r="K32" s="1917">
        <v>28</v>
      </c>
      <c r="L32" s="2010" t="s">
        <v>1717</v>
      </c>
      <c r="M32" s="2002">
        <v>3.1</v>
      </c>
    </row>
    <row r="33" spans="1:13">
      <c r="A33" s="1220" t="s">
        <v>1732</v>
      </c>
      <c r="B33" s="2006" t="s">
        <v>1717</v>
      </c>
      <c r="C33" s="1921">
        <v>34</v>
      </c>
      <c r="D33" s="2013" t="s">
        <v>1717</v>
      </c>
      <c r="E33" s="2004">
        <v>1.8</v>
      </c>
      <c r="F33" s="2013" t="s">
        <v>1717</v>
      </c>
      <c r="G33" s="1921">
        <v>22</v>
      </c>
      <c r="H33" s="2013" t="s">
        <v>1717</v>
      </c>
      <c r="I33" s="2004">
        <v>2.6</v>
      </c>
      <c r="J33" s="2013" t="s">
        <v>1717</v>
      </c>
      <c r="K33" s="1921">
        <v>12</v>
      </c>
      <c r="L33" s="2013" t="s">
        <v>1717</v>
      </c>
      <c r="M33" s="2008">
        <v>1.2</v>
      </c>
    </row>
    <row r="34" spans="1:13">
      <c r="A34" s="1215" t="s">
        <v>1701</v>
      </c>
      <c r="B34" s="923">
        <v>76</v>
      </c>
      <c r="C34" s="2009" t="s">
        <v>1717</v>
      </c>
      <c r="D34" s="2000">
        <v>9.6999999999999993</v>
      </c>
      <c r="E34" s="2009" t="s">
        <v>1717</v>
      </c>
      <c r="F34" s="2010" t="s">
        <v>1717</v>
      </c>
      <c r="G34" s="2009" t="s">
        <v>1717</v>
      </c>
      <c r="H34" s="2010" t="s">
        <v>1717</v>
      </c>
      <c r="I34" s="2009" t="s">
        <v>1717</v>
      </c>
      <c r="J34" s="923">
        <v>76</v>
      </c>
      <c r="K34" s="1917">
        <v>82</v>
      </c>
      <c r="L34" s="2000">
        <v>9.6999999999999993</v>
      </c>
      <c r="M34" s="2002">
        <v>9.6999999999999993</v>
      </c>
    </row>
    <row r="35" spans="1:13">
      <c r="A35" s="1220" t="s">
        <v>1689</v>
      </c>
      <c r="B35" s="927">
        <v>225</v>
      </c>
      <c r="C35" s="1921">
        <v>251</v>
      </c>
      <c r="D35" s="2003">
        <v>13.6</v>
      </c>
      <c r="E35" s="2004">
        <v>13.6</v>
      </c>
      <c r="F35" s="927">
        <v>117</v>
      </c>
      <c r="G35" s="1921">
        <v>131</v>
      </c>
      <c r="H35" s="2003">
        <v>15.5</v>
      </c>
      <c r="I35" s="2004">
        <v>15.4</v>
      </c>
      <c r="J35" s="927">
        <v>108</v>
      </c>
      <c r="K35" s="1921">
        <v>120</v>
      </c>
      <c r="L35" s="2003">
        <v>12</v>
      </c>
      <c r="M35" s="2008">
        <v>11.9</v>
      </c>
    </row>
    <row r="36" spans="1:13">
      <c r="A36" s="1215" t="s">
        <v>1733</v>
      </c>
      <c r="B36" s="2011" t="s">
        <v>1719</v>
      </c>
      <c r="C36" s="2009" t="s">
        <v>1717</v>
      </c>
      <c r="D36" s="2000">
        <v>0.5</v>
      </c>
      <c r="E36" s="2009" t="s">
        <v>1717</v>
      </c>
      <c r="F36" s="2011" t="s">
        <v>1719</v>
      </c>
      <c r="G36" s="2009" t="s">
        <v>1717</v>
      </c>
      <c r="H36" s="2000">
        <v>0.5</v>
      </c>
      <c r="I36" s="2009" t="s">
        <v>1717</v>
      </c>
      <c r="J36" s="2010" t="s">
        <v>1717</v>
      </c>
      <c r="K36" s="2009" t="s">
        <v>1717</v>
      </c>
      <c r="L36" s="2010" t="s">
        <v>1717</v>
      </c>
      <c r="M36" s="2012" t="s">
        <v>1717</v>
      </c>
    </row>
    <row r="37" spans="1:13">
      <c r="A37" s="1220" t="s">
        <v>1675</v>
      </c>
      <c r="B37" s="927">
        <v>743</v>
      </c>
      <c r="C37" s="2005" t="s">
        <v>1717</v>
      </c>
      <c r="D37" s="2003">
        <v>96.5</v>
      </c>
      <c r="E37" s="2005" t="s">
        <v>1717</v>
      </c>
      <c r="F37" s="927">
        <v>743</v>
      </c>
      <c r="G37" s="1921">
        <v>855</v>
      </c>
      <c r="H37" s="2003">
        <v>96.5</v>
      </c>
      <c r="I37" s="2004">
        <v>95.6</v>
      </c>
      <c r="J37" s="2013" t="s">
        <v>1717</v>
      </c>
      <c r="K37" s="2005" t="s">
        <v>1717</v>
      </c>
      <c r="L37" s="2013" t="s">
        <v>1717</v>
      </c>
      <c r="M37" s="2006" t="s">
        <v>1717</v>
      </c>
    </row>
    <row r="38" spans="1:13">
      <c r="A38" s="1215" t="s">
        <v>1734</v>
      </c>
      <c r="B38" s="923">
        <v>27</v>
      </c>
      <c r="C38" s="1917">
        <v>36</v>
      </c>
      <c r="D38" s="2000">
        <v>1.6</v>
      </c>
      <c r="E38" s="2001">
        <v>1.9</v>
      </c>
      <c r="F38" s="923">
        <v>15</v>
      </c>
      <c r="G38" s="1917">
        <v>21</v>
      </c>
      <c r="H38" s="2000">
        <v>2</v>
      </c>
      <c r="I38" s="2001">
        <v>2.4</v>
      </c>
      <c r="J38" s="923">
        <v>11</v>
      </c>
      <c r="K38" s="1917">
        <v>15</v>
      </c>
      <c r="L38" s="2000">
        <v>1.2</v>
      </c>
      <c r="M38" s="2002">
        <v>1.6</v>
      </c>
    </row>
    <row r="39" spans="1:13">
      <c r="A39" s="1220" t="s">
        <v>1735</v>
      </c>
      <c r="B39" s="927">
        <v>52</v>
      </c>
      <c r="C39" s="1921">
        <v>62</v>
      </c>
      <c r="D39" s="2003">
        <v>3.4</v>
      </c>
      <c r="E39" s="2004">
        <v>3.6</v>
      </c>
      <c r="F39" s="927">
        <v>29</v>
      </c>
      <c r="G39" s="1921">
        <v>36</v>
      </c>
      <c r="H39" s="2003">
        <v>3.8</v>
      </c>
      <c r="I39" s="2004">
        <v>4.5999999999999996</v>
      </c>
      <c r="J39" s="927">
        <v>23</v>
      </c>
      <c r="K39" s="1921">
        <v>25</v>
      </c>
      <c r="L39" s="2003">
        <v>3</v>
      </c>
      <c r="M39" s="2008">
        <v>2.8</v>
      </c>
    </row>
    <row r="40" spans="1:13">
      <c r="A40" s="1215" t="s">
        <v>1700</v>
      </c>
      <c r="B40" s="923">
        <v>156</v>
      </c>
      <c r="C40" s="1917">
        <v>154</v>
      </c>
      <c r="D40" s="2000">
        <v>9.4</v>
      </c>
      <c r="E40" s="2001">
        <v>8.3000000000000007</v>
      </c>
      <c r="F40" s="923">
        <v>90</v>
      </c>
      <c r="G40" s="1917">
        <v>92</v>
      </c>
      <c r="H40" s="2000">
        <v>12.1</v>
      </c>
      <c r="I40" s="2001">
        <v>11.1</v>
      </c>
      <c r="J40" s="923">
        <v>67</v>
      </c>
      <c r="K40" s="1917">
        <v>61</v>
      </c>
      <c r="L40" s="2000">
        <v>7.3</v>
      </c>
      <c r="M40" s="2002">
        <v>6.1</v>
      </c>
    </row>
    <row r="41" spans="1:13">
      <c r="A41" s="1220" t="s">
        <v>1736</v>
      </c>
      <c r="B41" s="927">
        <v>36</v>
      </c>
      <c r="C41" s="2005" t="s">
        <v>1717</v>
      </c>
      <c r="D41" s="2003">
        <v>5.3</v>
      </c>
      <c r="E41" s="2005" t="s">
        <v>1717</v>
      </c>
      <c r="F41" s="927">
        <v>36</v>
      </c>
      <c r="G41" s="1921">
        <v>42</v>
      </c>
      <c r="H41" s="2003">
        <v>5.3</v>
      </c>
      <c r="I41" s="2004">
        <v>5.9</v>
      </c>
      <c r="J41" s="2013" t="s">
        <v>1717</v>
      </c>
      <c r="K41" s="2005" t="s">
        <v>1717</v>
      </c>
      <c r="L41" s="2013" t="s">
        <v>1717</v>
      </c>
      <c r="M41" s="2006" t="s">
        <v>1717</v>
      </c>
    </row>
    <row r="42" spans="1:13">
      <c r="A42" s="1215" t="s">
        <v>1694</v>
      </c>
      <c r="B42" s="923">
        <v>229</v>
      </c>
      <c r="C42" s="1917">
        <v>209</v>
      </c>
      <c r="D42" s="2000">
        <v>15.9</v>
      </c>
      <c r="E42" s="2001">
        <v>14</v>
      </c>
      <c r="F42" s="923">
        <v>59</v>
      </c>
      <c r="G42" s="1917">
        <v>49</v>
      </c>
      <c r="H42" s="2000">
        <v>8</v>
      </c>
      <c r="I42" s="2001">
        <v>6.5</v>
      </c>
      <c r="J42" s="923">
        <v>171</v>
      </c>
      <c r="K42" s="1917">
        <v>160</v>
      </c>
      <c r="L42" s="2000">
        <v>24.1</v>
      </c>
      <c r="M42" s="2002">
        <v>21.7</v>
      </c>
    </row>
    <row r="43" spans="1:13">
      <c r="A43" s="1220" t="s">
        <v>1737</v>
      </c>
      <c r="B43" s="927">
        <v>5</v>
      </c>
      <c r="C43" s="1921">
        <v>11</v>
      </c>
      <c r="D43" s="2003">
        <v>0.6</v>
      </c>
      <c r="E43" s="2004">
        <v>0.6</v>
      </c>
      <c r="F43" s="2013" t="s">
        <v>1717</v>
      </c>
      <c r="G43" s="2005" t="s">
        <v>1717</v>
      </c>
      <c r="H43" s="2013" t="s">
        <v>1717</v>
      </c>
      <c r="I43" s="2005" t="s">
        <v>1717</v>
      </c>
      <c r="J43" s="927">
        <v>5</v>
      </c>
      <c r="K43" s="2005"/>
      <c r="L43" s="2003">
        <v>0.6</v>
      </c>
      <c r="M43" s="2006"/>
    </row>
    <row r="44" spans="1:13">
      <c r="A44" s="2014" t="s">
        <v>1738</v>
      </c>
      <c r="B44" s="923">
        <v>18</v>
      </c>
      <c r="C44" s="2009" t="s">
        <v>1717</v>
      </c>
      <c r="D44" s="2000">
        <v>1.9</v>
      </c>
      <c r="E44" s="2009" t="s">
        <v>1717</v>
      </c>
      <c r="F44" s="2010" t="s">
        <v>1717</v>
      </c>
      <c r="G44" s="2009" t="s">
        <v>1717</v>
      </c>
      <c r="H44" s="2010" t="s">
        <v>1717</v>
      </c>
      <c r="I44" s="2009" t="s">
        <v>1717</v>
      </c>
      <c r="J44" s="923">
        <v>18</v>
      </c>
      <c r="K44" s="1917">
        <v>18</v>
      </c>
      <c r="L44" s="2000">
        <v>1.9</v>
      </c>
      <c r="M44" s="2002">
        <v>1.8</v>
      </c>
    </row>
    <row r="45" spans="1:13">
      <c r="A45" s="2015" t="s">
        <v>1739</v>
      </c>
      <c r="B45" s="2006" t="s">
        <v>1717</v>
      </c>
      <c r="C45" s="1921">
        <v>272</v>
      </c>
      <c r="D45" s="2013" t="s">
        <v>1717</v>
      </c>
      <c r="E45" s="2004">
        <v>14.9</v>
      </c>
      <c r="F45" s="2013" t="s">
        <v>1717</v>
      </c>
      <c r="G45" s="1921">
        <v>164</v>
      </c>
      <c r="H45" s="2013" t="s">
        <v>1717</v>
      </c>
      <c r="I45" s="2004">
        <v>19.7</v>
      </c>
      <c r="J45" s="2013" t="s">
        <v>1717</v>
      </c>
      <c r="K45" s="1921">
        <v>109</v>
      </c>
      <c r="L45" s="2013" t="s">
        <v>1717</v>
      </c>
      <c r="M45" s="2008">
        <v>10.9</v>
      </c>
    </row>
    <row r="46" spans="1:13" ht="12" customHeight="1">
      <c r="A46" s="2857" t="s">
        <v>1740</v>
      </c>
      <c r="B46" s="2858"/>
      <c r="C46" s="2858"/>
      <c r="D46" s="2858"/>
      <c r="E46" s="2858"/>
      <c r="F46" s="2858"/>
      <c r="G46" s="2858"/>
      <c r="H46" s="2858"/>
      <c r="I46" s="2858"/>
      <c r="J46" s="2858"/>
      <c r="K46" s="2858"/>
      <c r="L46" s="2858"/>
      <c r="M46" s="2859"/>
    </row>
    <row r="47" spans="1:13" ht="12" customHeight="1">
      <c r="A47" s="2889" t="s">
        <v>1741</v>
      </c>
      <c r="B47" s="2890"/>
      <c r="C47" s="2890"/>
      <c r="D47" s="2890"/>
      <c r="E47" s="2890"/>
      <c r="F47" s="2890"/>
      <c r="G47" s="2890"/>
      <c r="H47" s="2890"/>
      <c r="I47" s="2890"/>
      <c r="J47" s="2890"/>
      <c r="K47" s="2890"/>
      <c r="L47" s="2890"/>
      <c r="M47" s="2891"/>
    </row>
    <row r="48" spans="1:13" ht="12" customHeight="1">
      <c r="A48" s="2860" t="s">
        <v>1742</v>
      </c>
      <c r="B48" s="2861"/>
      <c r="C48" s="2861"/>
      <c r="D48" s="2861"/>
      <c r="E48" s="2861"/>
      <c r="F48" s="2861"/>
      <c r="G48" s="2861"/>
      <c r="H48" s="2861"/>
      <c r="I48" s="2861"/>
      <c r="J48" s="2861"/>
      <c r="K48" s="2861"/>
      <c r="L48" s="2861"/>
      <c r="M48" s="2862"/>
    </row>
    <row r="49" spans="1:12">
      <c r="A49" s="2016"/>
      <c r="B49" s="2017"/>
      <c r="C49" s="2017"/>
      <c r="D49" s="2017"/>
      <c r="E49" s="2017"/>
      <c r="F49" s="2017"/>
      <c r="G49" s="2017"/>
      <c r="H49" s="2017"/>
      <c r="I49" s="2017"/>
      <c r="J49" s="2017"/>
      <c r="K49" s="2017"/>
      <c r="L49" s="2017"/>
    </row>
    <row r="50" spans="1:12">
      <c r="A50" s="2464" t="s">
        <v>1743</v>
      </c>
      <c r="B50" s="2464"/>
      <c r="C50" s="2464"/>
      <c r="D50" s="2464"/>
      <c r="E50" s="2464"/>
      <c r="F50" s="2464"/>
      <c r="G50" s="2464"/>
      <c r="H50" s="2464"/>
      <c r="I50" s="2464"/>
      <c r="J50" s="2464"/>
      <c r="K50" s="2464"/>
      <c r="L50" s="2464"/>
    </row>
  </sheetData>
  <mergeCells count="15">
    <mergeCell ref="A1:M1"/>
    <mergeCell ref="A3:A5"/>
    <mergeCell ref="B3:E3"/>
    <mergeCell ref="F3:I3"/>
    <mergeCell ref="J3:M3"/>
    <mergeCell ref="B4:C4"/>
    <mergeCell ref="D4:E4"/>
    <mergeCell ref="F4:G4"/>
    <mergeCell ref="H4:I4"/>
    <mergeCell ref="J4:K4"/>
    <mergeCell ref="L4:M4"/>
    <mergeCell ref="A46:M46"/>
    <mergeCell ref="A47:M47"/>
    <mergeCell ref="A48:M48"/>
    <mergeCell ref="A50:L5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F3CC-7936-408E-9666-D592E145151C}">
  <dimension ref="A1:N45"/>
  <sheetViews>
    <sheetView workbookViewId="0">
      <selection sqref="A1:M1"/>
    </sheetView>
  </sheetViews>
  <sheetFormatPr defaultColWidth="9" defaultRowHeight="14"/>
  <cols>
    <col min="1" max="1" width="30.08203125" style="2021" customWidth="1"/>
    <col min="2" max="13" width="10.6640625" style="1956" customWidth="1"/>
    <col min="14" max="14" width="9" style="1960"/>
    <col min="15" max="16384" width="9" style="1956"/>
  </cols>
  <sheetData>
    <row r="1" spans="1:14" ht="25" customHeight="1">
      <c r="A1" s="2904" t="s">
        <v>1744</v>
      </c>
      <c r="B1" s="2904"/>
      <c r="C1" s="2904"/>
      <c r="D1" s="2904"/>
      <c r="E1" s="2904"/>
      <c r="F1" s="2904"/>
      <c r="G1" s="2904"/>
      <c r="H1" s="2904"/>
      <c r="I1" s="2904"/>
      <c r="J1" s="2904"/>
      <c r="K1" s="2904"/>
      <c r="L1" s="2904"/>
      <c r="M1" s="2904"/>
      <c r="N1" s="44"/>
    </row>
    <row r="2" spans="1:14">
      <c r="A2" s="441"/>
      <c r="B2" s="441"/>
      <c r="C2" s="441"/>
      <c r="D2" s="441"/>
      <c r="E2" s="441"/>
      <c r="F2" s="441"/>
      <c r="G2" s="441"/>
      <c r="H2" s="441"/>
      <c r="I2" s="441"/>
      <c r="J2" s="441"/>
      <c r="K2" s="441"/>
      <c r="L2" s="441"/>
    </row>
    <row r="3" spans="1:14" ht="17.5">
      <c r="A3" s="2905" t="s">
        <v>1712</v>
      </c>
      <c r="B3" s="2549" t="s">
        <v>1713</v>
      </c>
      <c r="C3" s="2550"/>
      <c r="D3" s="2550"/>
      <c r="E3" s="2551"/>
      <c r="F3" s="2549" t="s">
        <v>426</v>
      </c>
      <c r="G3" s="2550"/>
      <c r="H3" s="2550"/>
      <c r="I3" s="2551"/>
      <c r="J3" s="2894" t="s">
        <v>425</v>
      </c>
      <c r="K3" s="2895"/>
      <c r="L3" s="2895"/>
      <c r="M3" s="2896"/>
      <c r="N3" s="29"/>
    </row>
    <row r="4" spans="1:14" ht="17.5">
      <c r="A4" s="2892"/>
      <c r="B4" s="2897" t="s">
        <v>1714</v>
      </c>
      <c r="C4" s="2875"/>
      <c r="D4" s="2549" t="s">
        <v>1745</v>
      </c>
      <c r="E4" s="2551"/>
      <c r="F4" s="2897" t="s">
        <v>1714</v>
      </c>
      <c r="G4" s="2875"/>
      <c r="H4" s="2549" t="s">
        <v>1745</v>
      </c>
      <c r="I4" s="2551"/>
      <c r="J4" s="2897" t="s">
        <v>1714</v>
      </c>
      <c r="K4" s="2875"/>
      <c r="L4" s="2549" t="s">
        <v>1745</v>
      </c>
      <c r="M4" s="2888"/>
      <c r="N4" s="29"/>
    </row>
    <row r="5" spans="1:14" ht="17.5">
      <c r="A5" s="2893"/>
      <c r="B5" s="1914" t="s">
        <v>1670</v>
      </c>
      <c r="C5" s="654" t="s">
        <v>1671</v>
      </c>
      <c r="D5" s="1914" t="s">
        <v>1670</v>
      </c>
      <c r="E5" s="654" t="s">
        <v>1671</v>
      </c>
      <c r="F5" s="1914" t="s">
        <v>1670</v>
      </c>
      <c r="G5" s="654" t="s">
        <v>1671</v>
      </c>
      <c r="H5" s="1914" t="s">
        <v>1670</v>
      </c>
      <c r="I5" s="654" t="s">
        <v>1671</v>
      </c>
      <c r="J5" s="1914" t="s">
        <v>1670</v>
      </c>
      <c r="K5" s="654" t="s">
        <v>1671</v>
      </c>
      <c r="L5" s="1914" t="s">
        <v>1670</v>
      </c>
      <c r="M5" s="1999" t="s">
        <v>1671</v>
      </c>
      <c r="N5" s="29"/>
    </row>
    <row r="6" spans="1:14">
      <c r="A6" s="1215" t="s">
        <v>1676</v>
      </c>
      <c r="B6" s="923">
        <v>2229</v>
      </c>
      <c r="C6" s="1917">
        <v>2393</v>
      </c>
      <c r="D6" s="2000">
        <v>134.6</v>
      </c>
      <c r="E6" s="2001">
        <v>127.2</v>
      </c>
      <c r="F6" s="923">
        <v>1226</v>
      </c>
      <c r="G6" s="1917">
        <v>1302</v>
      </c>
      <c r="H6" s="2000">
        <v>165</v>
      </c>
      <c r="I6" s="2001">
        <v>153.4</v>
      </c>
      <c r="J6" s="923">
        <v>1003</v>
      </c>
      <c r="K6" s="1917">
        <v>1090</v>
      </c>
      <c r="L6" s="2000">
        <v>111.5</v>
      </c>
      <c r="M6" s="2002">
        <v>106.9</v>
      </c>
    </row>
    <row r="7" spans="1:14">
      <c r="A7" s="1220" t="s">
        <v>1716</v>
      </c>
      <c r="B7" s="2007" t="s">
        <v>1719</v>
      </c>
      <c r="C7" s="2005" t="s">
        <v>1717</v>
      </c>
      <c r="D7" s="2003">
        <v>0.1</v>
      </c>
      <c r="E7" s="2005" t="s">
        <v>1717</v>
      </c>
      <c r="F7" s="927" t="s">
        <v>1746</v>
      </c>
      <c r="G7" s="2005" t="s">
        <v>1717</v>
      </c>
      <c r="H7" s="2003" t="s">
        <v>1746</v>
      </c>
      <c r="I7" s="2005" t="s">
        <v>1717</v>
      </c>
      <c r="J7" s="927" t="s">
        <v>1746</v>
      </c>
      <c r="K7" s="2005" t="s">
        <v>1717</v>
      </c>
      <c r="L7" s="2003" t="s">
        <v>1746</v>
      </c>
      <c r="M7" s="2006" t="s">
        <v>1717</v>
      </c>
    </row>
    <row r="8" spans="1:14">
      <c r="A8" s="1215" t="s">
        <v>1693</v>
      </c>
      <c r="B8" s="923">
        <v>46</v>
      </c>
      <c r="C8" s="1917">
        <v>55</v>
      </c>
      <c r="D8" s="2000">
        <v>2.7</v>
      </c>
      <c r="E8" s="2001">
        <v>2.8</v>
      </c>
      <c r="F8" s="923">
        <v>36</v>
      </c>
      <c r="G8" s="1917">
        <v>41</v>
      </c>
      <c r="H8" s="2000">
        <v>5</v>
      </c>
      <c r="I8" s="2001">
        <v>4.9000000000000004</v>
      </c>
      <c r="J8" s="923">
        <v>10</v>
      </c>
      <c r="K8" s="1917">
        <v>14</v>
      </c>
      <c r="L8" s="2000">
        <v>1</v>
      </c>
      <c r="M8" s="2002">
        <v>1.3</v>
      </c>
    </row>
    <row r="9" spans="1:14">
      <c r="A9" s="1220" t="s">
        <v>1718</v>
      </c>
      <c r="B9" s="927">
        <v>6</v>
      </c>
      <c r="C9" s="2005" t="s">
        <v>1717</v>
      </c>
      <c r="D9" s="2003">
        <v>0.4</v>
      </c>
      <c r="E9" s="2005" t="s">
        <v>1717</v>
      </c>
      <c r="F9" s="2007" t="s">
        <v>1719</v>
      </c>
      <c r="G9" s="2005" t="s">
        <v>1717</v>
      </c>
      <c r="H9" s="2003">
        <v>0.4</v>
      </c>
      <c r="I9" s="2005" t="s">
        <v>1717</v>
      </c>
      <c r="J9" s="2007" t="s">
        <v>1719</v>
      </c>
      <c r="K9" s="2005" t="s">
        <v>1717</v>
      </c>
      <c r="L9" s="2003">
        <v>0.4</v>
      </c>
      <c r="M9" s="2006" t="s">
        <v>1717</v>
      </c>
    </row>
    <row r="10" spans="1:14">
      <c r="A10" s="1215" t="s">
        <v>1720</v>
      </c>
      <c r="B10" s="923">
        <v>41</v>
      </c>
      <c r="C10" s="1917">
        <v>50</v>
      </c>
      <c r="D10" s="2000">
        <v>2.5</v>
      </c>
      <c r="E10" s="2001">
        <v>2.8</v>
      </c>
      <c r="F10" s="923">
        <v>23</v>
      </c>
      <c r="G10" s="1917">
        <v>29</v>
      </c>
      <c r="H10" s="2000">
        <v>2.9</v>
      </c>
      <c r="I10" s="2001">
        <v>3.5</v>
      </c>
      <c r="J10" s="923">
        <v>18</v>
      </c>
      <c r="K10" s="1917">
        <v>21</v>
      </c>
      <c r="L10" s="2000">
        <v>2.1</v>
      </c>
      <c r="M10" s="2002">
        <v>2.2999999999999998</v>
      </c>
    </row>
    <row r="11" spans="1:14">
      <c r="A11" s="1220" t="s">
        <v>1672</v>
      </c>
      <c r="B11" s="927">
        <v>127</v>
      </c>
      <c r="C11" s="2005" t="s">
        <v>1717</v>
      </c>
      <c r="D11" s="2003">
        <v>7.9</v>
      </c>
      <c r="E11" s="2005" t="s">
        <v>1717</v>
      </c>
      <c r="F11" s="2007" t="s">
        <v>1719</v>
      </c>
      <c r="G11" s="2005" t="s">
        <v>1717</v>
      </c>
      <c r="H11" s="2003">
        <v>0.4</v>
      </c>
      <c r="I11" s="2005" t="s">
        <v>1717</v>
      </c>
      <c r="J11" s="927">
        <v>125</v>
      </c>
      <c r="K11" s="1921">
        <v>155</v>
      </c>
      <c r="L11" s="2003">
        <v>14.5</v>
      </c>
      <c r="M11" s="2008">
        <v>15.8</v>
      </c>
    </row>
    <row r="12" spans="1:14">
      <c r="A12" s="1215" t="s">
        <v>1721</v>
      </c>
      <c r="B12" s="923">
        <v>16</v>
      </c>
      <c r="C12" s="2009" t="s">
        <v>1717</v>
      </c>
      <c r="D12" s="2000">
        <v>2</v>
      </c>
      <c r="E12" s="2009" t="s">
        <v>1717</v>
      </c>
      <c r="F12" s="2010" t="s">
        <v>1717</v>
      </c>
      <c r="G12" s="2009" t="s">
        <v>1717</v>
      </c>
      <c r="H12" s="2010" t="s">
        <v>1717</v>
      </c>
      <c r="I12" s="2009" t="s">
        <v>1717</v>
      </c>
      <c r="J12" s="923">
        <v>16</v>
      </c>
      <c r="K12" s="1917">
        <v>13</v>
      </c>
      <c r="L12" s="2000">
        <v>2</v>
      </c>
      <c r="M12" s="2002">
        <v>1.5</v>
      </c>
    </row>
    <row r="13" spans="1:14">
      <c r="A13" s="1220" t="s">
        <v>1673</v>
      </c>
      <c r="B13" s="927">
        <v>224</v>
      </c>
      <c r="C13" s="1921">
        <v>216</v>
      </c>
      <c r="D13" s="2003">
        <v>13.5</v>
      </c>
      <c r="E13" s="2004">
        <v>11.5</v>
      </c>
      <c r="F13" s="927">
        <v>128</v>
      </c>
      <c r="G13" s="1921">
        <v>118</v>
      </c>
      <c r="H13" s="2003">
        <v>17</v>
      </c>
      <c r="I13" s="2004">
        <v>13.9</v>
      </c>
      <c r="J13" s="927">
        <v>96</v>
      </c>
      <c r="K13" s="1921">
        <v>98</v>
      </c>
      <c r="L13" s="2003">
        <v>10.6</v>
      </c>
      <c r="M13" s="2008">
        <v>9.5</v>
      </c>
    </row>
    <row r="14" spans="1:14">
      <c r="A14" s="1215" t="s">
        <v>1691</v>
      </c>
      <c r="B14" s="923">
        <v>38</v>
      </c>
      <c r="C14" s="2009" t="s">
        <v>1717</v>
      </c>
      <c r="D14" s="2000">
        <v>4.3</v>
      </c>
      <c r="E14" s="2009" t="s">
        <v>1717</v>
      </c>
      <c r="F14" s="2010" t="s">
        <v>1717</v>
      </c>
      <c r="G14" s="2009" t="s">
        <v>1717</v>
      </c>
      <c r="H14" s="2010" t="s">
        <v>1717</v>
      </c>
      <c r="I14" s="2009" t="s">
        <v>1717</v>
      </c>
      <c r="J14" s="923">
        <v>38</v>
      </c>
      <c r="K14" s="1917">
        <v>44</v>
      </c>
      <c r="L14" s="2000">
        <v>4.3</v>
      </c>
      <c r="M14" s="2002">
        <v>4.7</v>
      </c>
    </row>
    <row r="15" spans="1:14">
      <c r="A15" s="1220" t="s">
        <v>1702</v>
      </c>
      <c r="B15" s="927">
        <v>49</v>
      </c>
      <c r="C15" s="1921">
        <v>53</v>
      </c>
      <c r="D15" s="2003">
        <v>2.9</v>
      </c>
      <c r="E15" s="2004">
        <v>2.8</v>
      </c>
      <c r="F15" s="927">
        <v>41</v>
      </c>
      <c r="G15" s="1921">
        <v>39</v>
      </c>
      <c r="H15" s="2003">
        <v>5.4</v>
      </c>
      <c r="I15" s="2004">
        <v>4.5</v>
      </c>
      <c r="J15" s="927">
        <v>8</v>
      </c>
      <c r="K15" s="1921">
        <v>14</v>
      </c>
      <c r="L15" s="2003">
        <v>0.8</v>
      </c>
      <c r="M15" s="2008">
        <v>1.3</v>
      </c>
    </row>
    <row r="16" spans="1:14">
      <c r="A16" s="1215" t="s">
        <v>1722</v>
      </c>
      <c r="B16" s="923" t="s">
        <v>1746</v>
      </c>
      <c r="C16" s="2009" t="s">
        <v>1717</v>
      </c>
      <c r="D16" s="2000" t="s">
        <v>1746</v>
      </c>
      <c r="E16" s="2009" t="s">
        <v>1717</v>
      </c>
      <c r="F16" s="2010" t="s">
        <v>1717</v>
      </c>
      <c r="G16" s="2009" t="s">
        <v>1717</v>
      </c>
      <c r="H16" s="2010" t="s">
        <v>1717</v>
      </c>
      <c r="I16" s="2009" t="s">
        <v>1717</v>
      </c>
      <c r="J16" s="923" t="s">
        <v>1746</v>
      </c>
      <c r="K16" s="2009" t="s">
        <v>1717</v>
      </c>
      <c r="L16" s="2000" t="s">
        <v>1746</v>
      </c>
      <c r="M16" s="2012" t="s">
        <v>1717</v>
      </c>
    </row>
    <row r="17" spans="1:13">
      <c r="A17" s="1220" t="s">
        <v>1723</v>
      </c>
      <c r="B17" s="927">
        <v>6</v>
      </c>
      <c r="C17" s="1921">
        <v>10</v>
      </c>
      <c r="D17" s="2003">
        <v>0.3</v>
      </c>
      <c r="E17" s="2004">
        <v>0.5</v>
      </c>
      <c r="F17" s="2007" t="s">
        <v>1719</v>
      </c>
      <c r="G17" s="2005" t="s">
        <v>1717</v>
      </c>
      <c r="H17" s="2003">
        <v>0.3</v>
      </c>
      <c r="I17" s="2005" t="s">
        <v>1717</v>
      </c>
      <c r="J17" s="2007" t="s">
        <v>1719</v>
      </c>
      <c r="K17" s="2005" t="s">
        <v>1717</v>
      </c>
      <c r="L17" s="2003">
        <v>0.3</v>
      </c>
      <c r="M17" s="2006" t="s">
        <v>1717</v>
      </c>
    </row>
    <row r="18" spans="1:13">
      <c r="A18" s="1215" t="s">
        <v>1724</v>
      </c>
      <c r="B18" s="2011" t="s">
        <v>1719</v>
      </c>
      <c r="C18" s="2009" t="s">
        <v>1717</v>
      </c>
      <c r="D18" s="2000">
        <v>0.2</v>
      </c>
      <c r="E18" s="2009" t="s">
        <v>1717</v>
      </c>
      <c r="F18" s="923" t="s">
        <v>1746</v>
      </c>
      <c r="G18" s="2009" t="s">
        <v>1717</v>
      </c>
      <c r="H18" s="2000" t="s">
        <v>1746</v>
      </c>
      <c r="I18" s="2009" t="s">
        <v>1717</v>
      </c>
      <c r="J18" s="923" t="s">
        <v>1746</v>
      </c>
      <c r="K18" s="2009" t="s">
        <v>1717</v>
      </c>
      <c r="L18" s="2000" t="s">
        <v>1746</v>
      </c>
      <c r="M18" s="2012" t="s">
        <v>1717</v>
      </c>
    </row>
    <row r="19" spans="1:13">
      <c r="A19" s="1220" t="s">
        <v>1699</v>
      </c>
      <c r="B19" s="927">
        <v>45</v>
      </c>
      <c r="C19" s="1921">
        <v>48</v>
      </c>
      <c r="D19" s="2003">
        <v>2.6</v>
      </c>
      <c r="E19" s="2004">
        <v>2.6</v>
      </c>
      <c r="F19" s="927">
        <v>31</v>
      </c>
      <c r="G19" s="1921">
        <v>33</v>
      </c>
      <c r="H19" s="2003">
        <v>4.0999999999999996</v>
      </c>
      <c r="I19" s="2004">
        <v>3.8</v>
      </c>
      <c r="J19" s="927">
        <v>13</v>
      </c>
      <c r="K19" s="1921">
        <v>16</v>
      </c>
      <c r="L19" s="2003">
        <v>1.5</v>
      </c>
      <c r="M19" s="2008">
        <v>1.6</v>
      </c>
    </row>
    <row r="20" spans="1:13">
      <c r="A20" s="1215" t="s">
        <v>1725</v>
      </c>
      <c r="B20" s="923">
        <v>13</v>
      </c>
      <c r="C20" s="1917">
        <v>12</v>
      </c>
      <c r="D20" s="2000">
        <v>0.8</v>
      </c>
      <c r="E20" s="2001">
        <v>0.6</v>
      </c>
      <c r="F20" s="923">
        <v>12</v>
      </c>
      <c r="G20" s="2009" t="s">
        <v>1717</v>
      </c>
      <c r="H20" s="2000">
        <v>1.6</v>
      </c>
      <c r="I20" s="2009" t="s">
        <v>1717</v>
      </c>
      <c r="J20" s="923" t="s">
        <v>1746</v>
      </c>
      <c r="K20" s="2009" t="s">
        <v>1717</v>
      </c>
      <c r="L20" s="2000" t="s">
        <v>1746</v>
      </c>
      <c r="M20" s="2012" t="s">
        <v>1717</v>
      </c>
    </row>
    <row r="21" spans="1:13">
      <c r="A21" s="1220" t="s">
        <v>1696</v>
      </c>
      <c r="B21" s="927">
        <v>80</v>
      </c>
      <c r="C21" s="1921">
        <v>78</v>
      </c>
      <c r="D21" s="2003">
        <v>5</v>
      </c>
      <c r="E21" s="2004">
        <v>4.3</v>
      </c>
      <c r="F21" s="927">
        <v>47</v>
      </c>
      <c r="G21" s="1921">
        <v>48</v>
      </c>
      <c r="H21" s="2003">
        <v>6.6</v>
      </c>
      <c r="I21" s="2004">
        <v>6</v>
      </c>
      <c r="J21" s="927">
        <v>33</v>
      </c>
      <c r="K21" s="1921">
        <v>30</v>
      </c>
      <c r="L21" s="2003">
        <v>3.8</v>
      </c>
      <c r="M21" s="2008">
        <v>2.9</v>
      </c>
    </row>
    <row r="22" spans="1:13">
      <c r="A22" s="1215" t="s">
        <v>1692</v>
      </c>
      <c r="B22" s="923">
        <v>126</v>
      </c>
      <c r="C22" s="1917">
        <v>152</v>
      </c>
      <c r="D22" s="2000">
        <v>7.5</v>
      </c>
      <c r="E22" s="2001">
        <v>8</v>
      </c>
      <c r="F22" s="923">
        <v>85</v>
      </c>
      <c r="G22" s="1917">
        <v>103</v>
      </c>
      <c r="H22" s="2000">
        <v>11</v>
      </c>
      <c r="I22" s="2001">
        <v>11.9</v>
      </c>
      <c r="J22" s="923">
        <v>41</v>
      </c>
      <c r="K22" s="1917">
        <v>49</v>
      </c>
      <c r="L22" s="2000">
        <v>4.3</v>
      </c>
      <c r="M22" s="2002">
        <v>4.5999999999999996</v>
      </c>
    </row>
    <row r="23" spans="1:13">
      <c r="A23" s="1220" t="s">
        <v>1674</v>
      </c>
      <c r="B23" s="927">
        <v>526</v>
      </c>
      <c r="C23" s="1921">
        <v>544</v>
      </c>
      <c r="D23" s="2003">
        <v>31.9</v>
      </c>
      <c r="E23" s="2004">
        <v>28.8</v>
      </c>
      <c r="F23" s="927">
        <v>303</v>
      </c>
      <c r="G23" s="1921">
        <v>314</v>
      </c>
      <c r="H23" s="2003">
        <v>41</v>
      </c>
      <c r="I23" s="2004">
        <v>36.9</v>
      </c>
      <c r="J23" s="927">
        <v>223</v>
      </c>
      <c r="K23" s="1921">
        <v>230</v>
      </c>
      <c r="L23" s="2003">
        <v>24.8</v>
      </c>
      <c r="M23" s="2008">
        <v>22.3</v>
      </c>
    </row>
    <row r="24" spans="1:13">
      <c r="A24" s="1215" t="s">
        <v>1690</v>
      </c>
      <c r="B24" s="923">
        <v>26</v>
      </c>
      <c r="C24" s="1917">
        <v>25</v>
      </c>
      <c r="D24" s="2000">
        <v>1.5</v>
      </c>
      <c r="E24" s="2001">
        <v>1.3</v>
      </c>
      <c r="F24" s="923">
        <v>17</v>
      </c>
      <c r="G24" s="2009" t="s">
        <v>1717</v>
      </c>
      <c r="H24" s="2000">
        <v>2.2999999999999998</v>
      </c>
      <c r="I24" s="2009" t="s">
        <v>1717</v>
      </c>
      <c r="J24" s="923">
        <v>9</v>
      </c>
      <c r="K24" s="2009" t="s">
        <v>1717</v>
      </c>
      <c r="L24" s="2000">
        <v>0.9</v>
      </c>
      <c r="M24" s="2012" t="s">
        <v>1717</v>
      </c>
    </row>
    <row r="25" spans="1:13">
      <c r="A25" s="1220" t="s">
        <v>1726</v>
      </c>
      <c r="B25" s="927">
        <v>39</v>
      </c>
      <c r="C25" s="1921">
        <v>46</v>
      </c>
      <c r="D25" s="2003">
        <v>2.2999999999999998</v>
      </c>
      <c r="E25" s="2004">
        <v>2.4</v>
      </c>
      <c r="F25" s="927">
        <v>24</v>
      </c>
      <c r="G25" s="1921">
        <v>26</v>
      </c>
      <c r="H25" s="2003">
        <v>3.2</v>
      </c>
      <c r="I25" s="2004">
        <v>3.1</v>
      </c>
      <c r="J25" s="927">
        <v>15</v>
      </c>
      <c r="K25" s="1921">
        <v>20</v>
      </c>
      <c r="L25" s="2003">
        <v>1.7</v>
      </c>
      <c r="M25" s="2008">
        <v>1.9</v>
      </c>
    </row>
    <row r="26" spans="1:13">
      <c r="A26" s="1215" t="s">
        <v>1698</v>
      </c>
      <c r="B26" s="923">
        <v>88</v>
      </c>
      <c r="C26" s="1917">
        <v>83</v>
      </c>
      <c r="D26" s="2000">
        <v>5.3</v>
      </c>
      <c r="E26" s="2001">
        <v>4.4000000000000004</v>
      </c>
      <c r="F26" s="923">
        <v>50</v>
      </c>
      <c r="G26" s="1917">
        <v>46</v>
      </c>
      <c r="H26" s="2000">
        <v>6.9</v>
      </c>
      <c r="I26" s="2001">
        <v>5.5</v>
      </c>
      <c r="J26" s="923">
        <v>37</v>
      </c>
      <c r="K26" s="1917">
        <v>37</v>
      </c>
      <c r="L26" s="2000">
        <v>4</v>
      </c>
      <c r="M26" s="2002">
        <v>3.4</v>
      </c>
    </row>
    <row r="27" spans="1:13">
      <c r="A27" s="1220" t="s">
        <v>1747</v>
      </c>
      <c r="B27" s="2013" t="s">
        <v>1717</v>
      </c>
      <c r="C27" s="1921">
        <v>13</v>
      </c>
      <c r="D27" s="2013" t="s">
        <v>1717</v>
      </c>
      <c r="E27" s="2004">
        <v>0.7</v>
      </c>
      <c r="F27" s="2013" t="s">
        <v>1717</v>
      </c>
      <c r="G27" s="2005" t="s">
        <v>1717</v>
      </c>
      <c r="H27" s="2013" t="s">
        <v>1717</v>
      </c>
      <c r="I27" s="2005" t="s">
        <v>1717</v>
      </c>
      <c r="J27" s="2013" t="s">
        <v>1717</v>
      </c>
      <c r="K27" s="2005" t="s">
        <v>1717</v>
      </c>
      <c r="L27" s="2013" t="s">
        <v>1717</v>
      </c>
      <c r="M27" s="2006" t="s">
        <v>1717</v>
      </c>
    </row>
    <row r="28" spans="1:13">
      <c r="A28" s="1215" t="s">
        <v>1695</v>
      </c>
      <c r="B28" s="923">
        <v>41</v>
      </c>
      <c r="C28" s="1917">
        <v>53</v>
      </c>
      <c r="D28" s="2000">
        <v>2.5</v>
      </c>
      <c r="E28" s="2001">
        <v>2.8</v>
      </c>
      <c r="F28" s="923">
        <v>28</v>
      </c>
      <c r="G28" s="1917">
        <v>35</v>
      </c>
      <c r="H28" s="2000">
        <v>3.7</v>
      </c>
      <c r="I28" s="2001">
        <v>4.0999999999999996</v>
      </c>
      <c r="J28" s="923">
        <v>13</v>
      </c>
      <c r="K28" s="1917">
        <v>17</v>
      </c>
      <c r="L28" s="2000">
        <v>1.4</v>
      </c>
      <c r="M28" s="2002">
        <v>1.8</v>
      </c>
    </row>
    <row r="29" spans="1:13">
      <c r="A29" s="1220" t="s">
        <v>1728</v>
      </c>
      <c r="B29" s="927">
        <v>7</v>
      </c>
      <c r="C29" s="2005" t="s">
        <v>1717</v>
      </c>
      <c r="D29" s="2003">
        <v>0.4</v>
      </c>
      <c r="E29" s="2005" t="s">
        <v>1717</v>
      </c>
      <c r="F29" s="2007" t="s">
        <v>1719</v>
      </c>
      <c r="G29" s="2005" t="s">
        <v>1717</v>
      </c>
      <c r="H29" s="2003">
        <v>0.6</v>
      </c>
      <c r="I29" s="2005" t="s">
        <v>1717</v>
      </c>
      <c r="J29" s="2007" t="s">
        <v>1719</v>
      </c>
      <c r="K29" s="2005" t="s">
        <v>1717</v>
      </c>
      <c r="L29" s="2003">
        <v>0.3</v>
      </c>
      <c r="M29" s="2006" t="s">
        <v>1717</v>
      </c>
    </row>
    <row r="30" spans="1:13">
      <c r="A30" s="1215" t="s">
        <v>1729</v>
      </c>
      <c r="B30" s="2010" t="s">
        <v>1717</v>
      </c>
      <c r="C30" s="1917">
        <v>11</v>
      </c>
      <c r="D30" s="2010" t="s">
        <v>1717</v>
      </c>
      <c r="E30" s="2001">
        <v>0.6</v>
      </c>
      <c r="F30" s="2010" t="s">
        <v>1717</v>
      </c>
      <c r="G30" s="2009" t="s">
        <v>1717</v>
      </c>
      <c r="H30" s="2010" t="s">
        <v>1717</v>
      </c>
      <c r="I30" s="2009" t="s">
        <v>1717</v>
      </c>
      <c r="J30" s="2010" t="s">
        <v>1717</v>
      </c>
      <c r="K30" s="2009" t="s">
        <v>1717</v>
      </c>
      <c r="L30" s="2010" t="s">
        <v>1717</v>
      </c>
      <c r="M30" s="2012" t="s">
        <v>1717</v>
      </c>
    </row>
    <row r="31" spans="1:13">
      <c r="A31" s="1220" t="s">
        <v>1701</v>
      </c>
      <c r="B31" s="927">
        <v>47</v>
      </c>
      <c r="C31" s="2005" t="s">
        <v>1717</v>
      </c>
      <c r="D31" s="2003">
        <v>5.3</v>
      </c>
      <c r="E31" s="2005" t="s">
        <v>1717</v>
      </c>
      <c r="F31" s="2013" t="s">
        <v>1717</v>
      </c>
      <c r="G31" s="2005" t="s">
        <v>1717</v>
      </c>
      <c r="H31" s="2013" t="s">
        <v>1717</v>
      </c>
      <c r="I31" s="2005" t="s">
        <v>1717</v>
      </c>
      <c r="J31" s="927">
        <v>47</v>
      </c>
      <c r="K31" s="1921">
        <v>44</v>
      </c>
      <c r="L31" s="2003">
        <v>5.3</v>
      </c>
      <c r="M31" s="2008">
        <v>4.5</v>
      </c>
    </row>
    <row r="32" spans="1:13">
      <c r="A32" s="1215" t="s">
        <v>1689</v>
      </c>
      <c r="B32" s="923">
        <v>182</v>
      </c>
      <c r="C32" s="1917">
        <v>201</v>
      </c>
      <c r="D32" s="2000">
        <v>10.9</v>
      </c>
      <c r="E32" s="2001">
        <v>10.6</v>
      </c>
      <c r="F32" s="923">
        <v>94</v>
      </c>
      <c r="G32" s="1917">
        <v>100</v>
      </c>
      <c r="H32" s="2000">
        <v>12.4</v>
      </c>
      <c r="I32" s="2001">
        <v>11.7</v>
      </c>
      <c r="J32" s="923">
        <v>88</v>
      </c>
      <c r="K32" s="1917">
        <v>101</v>
      </c>
      <c r="L32" s="2000">
        <v>9.5</v>
      </c>
      <c r="M32" s="2002">
        <v>9.6</v>
      </c>
    </row>
    <row r="33" spans="1:13">
      <c r="A33" s="1220" t="s">
        <v>1675</v>
      </c>
      <c r="B33" s="927">
        <v>99</v>
      </c>
      <c r="C33" s="2005" t="s">
        <v>1717</v>
      </c>
      <c r="D33" s="2003">
        <v>13.7</v>
      </c>
      <c r="E33" s="2005" t="s">
        <v>1717</v>
      </c>
      <c r="F33" s="927">
        <v>99</v>
      </c>
      <c r="G33" s="1921">
        <v>125</v>
      </c>
      <c r="H33" s="2003">
        <v>13.7</v>
      </c>
      <c r="I33" s="2004">
        <v>14.8</v>
      </c>
      <c r="J33" s="2013" t="s">
        <v>1717</v>
      </c>
      <c r="K33" s="2005" t="s">
        <v>1717</v>
      </c>
      <c r="L33" s="2013" t="s">
        <v>1717</v>
      </c>
      <c r="M33" s="2006" t="s">
        <v>1717</v>
      </c>
    </row>
    <row r="34" spans="1:13">
      <c r="A34" s="1215" t="s">
        <v>1734</v>
      </c>
      <c r="B34" s="923">
        <v>6</v>
      </c>
      <c r="C34" s="2009" t="s">
        <v>1717</v>
      </c>
      <c r="D34" s="2000">
        <v>0.4</v>
      </c>
      <c r="E34" s="2009" t="s">
        <v>1717</v>
      </c>
      <c r="F34" s="2011" t="s">
        <v>1719</v>
      </c>
      <c r="G34" s="2009" t="s">
        <v>1717</v>
      </c>
      <c r="H34" s="2000">
        <v>0.4</v>
      </c>
      <c r="I34" s="2009" t="s">
        <v>1717</v>
      </c>
      <c r="J34" s="923" t="s">
        <v>1719</v>
      </c>
      <c r="K34" s="2009" t="s">
        <v>1717</v>
      </c>
      <c r="L34" s="2000">
        <v>0.3</v>
      </c>
      <c r="M34" s="2012" t="s">
        <v>1717</v>
      </c>
    </row>
    <row r="35" spans="1:13">
      <c r="A35" s="1220" t="s">
        <v>1735</v>
      </c>
      <c r="B35" s="927">
        <v>23</v>
      </c>
      <c r="C35" s="1921">
        <v>23</v>
      </c>
      <c r="D35" s="2003">
        <v>1.4</v>
      </c>
      <c r="E35" s="2004">
        <v>1.3</v>
      </c>
      <c r="F35" s="927">
        <v>11</v>
      </c>
      <c r="G35" s="1921">
        <v>12</v>
      </c>
      <c r="H35" s="2003">
        <v>1.5</v>
      </c>
      <c r="I35" s="2004">
        <v>1.6</v>
      </c>
      <c r="J35" s="927">
        <v>12</v>
      </c>
      <c r="K35" s="1921">
        <v>10</v>
      </c>
      <c r="L35" s="2003">
        <v>1.4</v>
      </c>
      <c r="M35" s="2008">
        <v>1.1000000000000001</v>
      </c>
    </row>
    <row r="36" spans="1:13">
      <c r="A36" s="1215" t="s">
        <v>1700</v>
      </c>
      <c r="B36" s="923">
        <v>82</v>
      </c>
      <c r="C36" s="1917">
        <v>73</v>
      </c>
      <c r="D36" s="2000">
        <v>4.9000000000000004</v>
      </c>
      <c r="E36" s="2001">
        <v>3.8</v>
      </c>
      <c r="F36" s="923">
        <v>47</v>
      </c>
      <c r="G36" s="1917">
        <v>42</v>
      </c>
      <c r="H36" s="2000">
        <v>6.5</v>
      </c>
      <c r="I36" s="2001">
        <v>5</v>
      </c>
      <c r="J36" s="923">
        <v>35</v>
      </c>
      <c r="K36" s="1917">
        <v>32</v>
      </c>
      <c r="L36" s="2000">
        <v>3.6</v>
      </c>
      <c r="M36" s="2002">
        <v>2.9</v>
      </c>
    </row>
    <row r="37" spans="1:13">
      <c r="A37" s="1220" t="s">
        <v>1694</v>
      </c>
      <c r="B37" s="927">
        <v>13</v>
      </c>
      <c r="C37" s="1921">
        <v>11</v>
      </c>
      <c r="D37" s="2003">
        <v>0.8</v>
      </c>
      <c r="E37" s="2004">
        <v>0.6</v>
      </c>
      <c r="F37" s="927">
        <v>5</v>
      </c>
      <c r="G37" s="2005" t="s">
        <v>1717</v>
      </c>
      <c r="H37" s="2003">
        <v>0.7</v>
      </c>
      <c r="I37" s="2005" t="s">
        <v>1717</v>
      </c>
      <c r="J37" s="927">
        <v>8</v>
      </c>
      <c r="K37" s="2005" t="s">
        <v>1717</v>
      </c>
      <c r="L37" s="2003">
        <v>0.9</v>
      </c>
      <c r="M37" s="2006" t="s">
        <v>1717</v>
      </c>
    </row>
    <row r="38" spans="1:13">
      <c r="A38" s="1215" t="s">
        <v>1738</v>
      </c>
      <c r="B38" s="2018" t="s">
        <v>1746</v>
      </c>
      <c r="C38" s="2009" t="s">
        <v>1717</v>
      </c>
      <c r="D38" s="2000">
        <v>0.3</v>
      </c>
      <c r="E38" s="2009" t="s">
        <v>1717</v>
      </c>
      <c r="F38" s="2010" t="s">
        <v>1717</v>
      </c>
      <c r="G38" s="2019"/>
      <c r="H38" s="2010" t="s">
        <v>1717</v>
      </c>
      <c r="I38" s="2009" t="s">
        <v>1717</v>
      </c>
      <c r="J38" s="2011" t="s">
        <v>1719</v>
      </c>
      <c r="K38" s="2009" t="s">
        <v>1717</v>
      </c>
      <c r="L38" s="2000">
        <v>0.3</v>
      </c>
      <c r="M38" s="2012" t="s">
        <v>1717</v>
      </c>
    </row>
    <row r="39" spans="1:13">
      <c r="A39" s="2015" t="s">
        <v>1739</v>
      </c>
      <c r="B39" s="2013" t="s">
        <v>1717</v>
      </c>
      <c r="C39" s="1921">
        <v>252</v>
      </c>
      <c r="D39" s="2013" t="s">
        <v>1717</v>
      </c>
      <c r="E39" s="2004">
        <v>13.3</v>
      </c>
      <c r="F39" s="2013" t="s">
        <v>1717</v>
      </c>
      <c r="G39" s="1921">
        <v>137</v>
      </c>
      <c r="H39" s="2013" t="s">
        <v>1717</v>
      </c>
      <c r="I39" s="2004">
        <v>16.100000000000001</v>
      </c>
      <c r="J39" s="2013" t="s">
        <v>1717</v>
      </c>
      <c r="K39" s="1921">
        <v>115</v>
      </c>
      <c r="L39" s="2013" t="s">
        <v>1717</v>
      </c>
      <c r="M39" s="2008">
        <v>11.1</v>
      </c>
    </row>
    <row r="40" spans="1:13" ht="12" customHeight="1">
      <c r="A40" s="2857" t="s">
        <v>1740</v>
      </c>
      <c r="B40" s="2858"/>
      <c r="C40" s="2858"/>
      <c r="D40" s="2858"/>
      <c r="E40" s="2858"/>
      <c r="F40" s="2858"/>
      <c r="G40" s="2858"/>
      <c r="H40" s="2858"/>
      <c r="I40" s="2858"/>
      <c r="J40" s="2858"/>
      <c r="K40" s="2858"/>
      <c r="L40" s="2858"/>
      <c r="M40" s="2859"/>
    </row>
    <row r="41" spans="1:13" ht="12" customHeight="1">
      <c r="A41" s="2889" t="s">
        <v>1748</v>
      </c>
      <c r="B41" s="2890"/>
      <c r="C41" s="2890"/>
      <c r="D41" s="2890"/>
      <c r="E41" s="2890"/>
      <c r="F41" s="2890"/>
      <c r="G41" s="2890"/>
      <c r="H41" s="2890"/>
      <c r="I41" s="2890"/>
      <c r="J41" s="2890"/>
      <c r="K41" s="2890"/>
      <c r="L41" s="2890"/>
      <c r="M41" s="2891"/>
    </row>
    <row r="42" spans="1:13" ht="12" customHeight="1">
      <c r="A42" s="2898" t="s">
        <v>1749</v>
      </c>
      <c r="B42" s="2899"/>
      <c r="C42" s="2899"/>
      <c r="D42" s="2899"/>
      <c r="E42" s="2899"/>
      <c r="F42" s="2899"/>
      <c r="G42" s="2899"/>
      <c r="H42" s="2899"/>
      <c r="I42" s="2899"/>
      <c r="J42" s="2899"/>
      <c r="K42" s="2899"/>
      <c r="L42" s="2899"/>
      <c r="M42" s="2900"/>
    </row>
    <row r="43" spans="1:13" ht="12" customHeight="1">
      <c r="A43" s="2901" t="s">
        <v>1750</v>
      </c>
      <c r="B43" s="2902"/>
      <c r="C43" s="2902"/>
      <c r="D43" s="2902"/>
      <c r="E43" s="2902"/>
      <c r="F43" s="2902"/>
      <c r="G43" s="2902"/>
      <c r="H43" s="2902"/>
      <c r="I43" s="2902"/>
      <c r="J43" s="2902"/>
      <c r="K43" s="2902"/>
      <c r="L43" s="2902"/>
      <c r="M43" s="2903"/>
    </row>
    <row r="44" spans="1:13">
      <c r="A44" s="2016"/>
      <c r="B44" s="2017"/>
      <c r="C44" s="2017"/>
      <c r="D44" s="2017"/>
      <c r="E44" s="2017"/>
      <c r="F44" s="2017"/>
      <c r="G44" s="2017"/>
      <c r="H44" s="2017"/>
      <c r="I44" s="2017"/>
      <c r="J44" s="2017"/>
      <c r="K44" s="2017"/>
      <c r="L44" s="2017"/>
    </row>
    <row r="45" spans="1:13">
      <c r="A45" s="2464" t="s">
        <v>1751</v>
      </c>
      <c r="B45" s="2464"/>
      <c r="C45" s="2464"/>
      <c r="D45" s="2464"/>
      <c r="E45" s="2464"/>
      <c r="F45" s="2464"/>
      <c r="G45" s="2464"/>
      <c r="H45" s="2464"/>
      <c r="I45" s="2464"/>
      <c r="J45" s="2464"/>
      <c r="K45" s="2464"/>
      <c r="L45" s="2464"/>
      <c r="M45" s="2464"/>
    </row>
  </sheetData>
  <mergeCells count="16">
    <mergeCell ref="A45:M45"/>
    <mergeCell ref="A1:M1"/>
    <mergeCell ref="A3:A5"/>
    <mergeCell ref="B3:E3"/>
    <mergeCell ref="F3:I3"/>
    <mergeCell ref="J3:M3"/>
    <mergeCell ref="B4:C4"/>
    <mergeCell ref="D4:E4"/>
    <mergeCell ref="F4:G4"/>
    <mergeCell ref="H4:I4"/>
    <mergeCell ref="J4:K4"/>
    <mergeCell ref="L4:M4"/>
    <mergeCell ref="A40:M40"/>
    <mergeCell ref="A41:M41"/>
    <mergeCell ref="A42:M42"/>
    <mergeCell ref="A43:M4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2800-7029-4F2F-9E5D-37BA974BB316}">
  <dimension ref="A1:G17"/>
  <sheetViews>
    <sheetView workbookViewId="0">
      <selection sqref="A1:E1"/>
    </sheetView>
  </sheetViews>
  <sheetFormatPr defaultColWidth="9" defaultRowHeight="14"/>
  <cols>
    <col min="1" max="1" width="16.5" style="2023" customWidth="1"/>
    <col min="2" max="5" width="11.08203125" style="2023" customWidth="1"/>
    <col min="6" max="6" width="12" style="2023" customWidth="1"/>
    <col min="7" max="7" width="12" style="2032" customWidth="1"/>
    <col min="8" max="8" width="13.58203125" style="2023" customWidth="1"/>
    <col min="9" max="16384" width="9" style="2023"/>
  </cols>
  <sheetData>
    <row r="1" spans="1:7" ht="35">
      <c r="A1" s="2904" t="s">
        <v>1752</v>
      </c>
      <c r="B1" s="2774"/>
      <c r="C1" s="2774"/>
      <c r="D1" s="2774"/>
      <c r="E1" s="2774"/>
      <c r="F1" s="1911"/>
      <c r="G1" s="2022"/>
    </row>
    <row r="2" spans="1:7">
      <c r="A2" s="2024"/>
      <c r="B2" s="2025"/>
      <c r="C2" s="2025"/>
      <c r="D2" s="2025"/>
      <c r="E2" s="2025"/>
      <c r="F2" s="2025"/>
      <c r="G2" s="2026"/>
    </row>
    <row r="3" spans="1:7" ht="17.5">
      <c r="A3" s="2905" t="s">
        <v>1753</v>
      </c>
      <c r="B3" s="2482" t="s">
        <v>1754</v>
      </c>
      <c r="C3" s="2483"/>
      <c r="D3" s="2483"/>
      <c r="E3" s="2484"/>
      <c r="F3" s="29"/>
      <c r="G3" s="29"/>
    </row>
    <row r="4" spans="1:7" ht="17.5">
      <c r="A4" s="2892"/>
      <c r="B4" s="2913" t="s">
        <v>426</v>
      </c>
      <c r="C4" s="2914"/>
      <c r="D4" s="2913" t="s">
        <v>425</v>
      </c>
      <c r="E4" s="2915"/>
      <c r="F4" s="29"/>
      <c r="G4" s="29"/>
    </row>
    <row r="5" spans="1:7" ht="25">
      <c r="A5" s="2893"/>
      <c r="B5" s="2027" t="s">
        <v>1669</v>
      </c>
      <c r="C5" s="271" t="s">
        <v>1755</v>
      </c>
      <c r="D5" s="2027" t="s">
        <v>1669</v>
      </c>
      <c r="E5" s="272" t="s">
        <v>1755</v>
      </c>
      <c r="F5" s="44"/>
      <c r="G5" s="29"/>
    </row>
    <row r="6" spans="1:7">
      <c r="A6" s="2028" t="s">
        <v>1756</v>
      </c>
      <c r="B6" s="2029">
        <v>1824</v>
      </c>
      <c r="C6" s="2030">
        <v>447</v>
      </c>
      <c r="D6" s="2029">
        <v>1603</v>
      </c>
      <c r="E6" s="2031">
        <v>361</v>
      </c>
      <c r="F6" s="2025"/>
    </row>
    <row r="7" spans="1:7">
      <c r="A7" s="2033" t="s">
        <v>1757</v>
      </c>
      <c r="B7" s="2034">
        <v>2480</v>
      </c>
      <c r="C7" s="2004">
        <v>521</v>
      </c>
      <c r="D7" s="2034">
        <v>1919</v>
      </c>
      <c r="E7" s="2008">
        <v>366.5</v>
      </c>
      <c r="F7" s="2025"/>
    </row>
    <row r="8" spans="1:7">
      <c r="A8" s="2028" t="s">
        <v>1758</v>
      </c>
      <c r="B8" s="2029">
        <v>2626</v>
      </c>
      <c r="C8" s="2035">
        <v>487.2</v>
      </c>
      <c r="D8" s="2029">
        <v>2293</v>
      </c>
      <c r="E8" s="2031">
        <v>380.2</v>
      </c>
      <c r="F8" s="2025"/>
    </row>
    <row r="9" spans="1:7">
      <c r="A9" s="2033" t="s">
        <v>1759</v>
      </c>
      <c r="B9" s="2034">
        <v>2897</v>
      </c>
      <c r="C9" s="2004">
        <v>488.6</v>
      </c>
      <c r="D9" s="2034">
        <v>2624</v>
      </c>
      <c r="E9" s="2008">
        <v>386.4</v>
      </c>
      <c r="F9" s="2025"/>
    </row>
    <row r="10" spans="1:7">
      <c r="A10" s="2028" t="s">
        <v>1760</v>
      </c>
      <c r="B10" s="2029">
        <v>3337</v>
      </c>
      <c r="C10" s="2035">
        <v>499.5</v>
      </c>
      <c r="D10" s="2029">
        <v>2956</v>
      </c>
      <c r="E10" s="2031">
        <v>388.5</v>
      </c>
      <c r="F10" s="2025"/>
    </row>
    <row r="11" spans="1:7">
      <c r="A11" s="2036" t="s">
        <v>1670</v>
      </c>
      <c r="B11" s="2034">
        <v>3450</v>
      </c>
      <c r="C11" s="2004">
        <v>456</v>
      </c>
      <c r="D11" s="2034">
        <v>3429</v>
      </c>
      <c r="E11" s="2008">
        <v>409.3</v>
      </c>
      <c r="F11" s="2025"/>
    </row>
    <row r="12" spans="1:7">
      <c r="A12" s="2037" t="s">
        <v>1671</v>
      </c>
      <c r="B12" s="2029">
        <v>3745</v>
      </c>
      <c r="C12" s="2035">
        <v>439.8</v>
      </c>
      <c r="D12" s="2029">
        <v>3648</v>
      </c>
      <c r="E12" s="2031">
        <v>402.1</v>
      </c>
      <c r="F12" s="2025"/>
    </row>
    <row r="13" spans="1:7" ht="12" customHeight="1">
      <c r="A13" s="2906" t="s">
        <v>1740</v>
      </c>
      <c r="B13" s="2907"/>
      <c r="C13" s="2907"/>
      <c r="D13" s="2907"/>
      <c r="E13" s="2908"/>
      <c r="F13" s="2025"/>
    </row>
    <row r="14" spans="1:7" ht="12" customHeight="1">
      <c r="A14" s="2906" t="s">
        <v>1741</v>
      </c>
      <c r="B14" s="2907"/>
      <c r="C14" s="2907"/>
      <c r="D14" s="2907"/>
      <c r="E14" s="2908"/>
      <c r="F14" s="2025"/>
    </row>
    <row r="15" spans="1:7" ht="12" customHeight="1">
      <c r="A15" s="2909" t="s">
        <v>1761</v>
      </c>
      <c r="B15" s="2910"/>
      <c r="C15" s="2910"/>
      <c r="D15" s="2910"/>
      <c r="E15" s="2911"/>
      <c r="F15" s="2025"/>
    </row>
    <row r="16" spans="1:7">
      <c r="A16" s="2024"/>
      <c r="B16" s="2025"/>
      <c r="C16" s="2025"/>
      <c r="D16" s="2025"/>
      <c r="E16" s="2025"/>
      <c r="F16" s="2025"/>
    </row>
    <row r="17" spans="1:6" ht="28.5" customHeight="1">
      <c r="A17" s="2912" t="s">
        <v>1762</v>
      </c>
      <c r="B17" s="2912"/>
      <c r="C17" s="2912"/>
      <c r="D17" s="2912"/>
      <c r="E17" s="2912"/>
      <c r="F17" s="2025"/>
    </row>
  </sheetData>
  <mergeCells count="9">
    <mergeCell ref="A14:E14"/>
    <mergeCell ref="A15:E15"/>
    <mergeCell ref="A17:E17"/>
    <mergeCell ref="A1:E1"/>
    <mergeCell ref="A3:A5"/>
    <mergeCell ref="B3:E3"/>
    <mergeCell ref="B4:C4"/>
    <mergeCell ref="D4:E4"/>
    <mergeCell ref="A13:E13"/>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FDB2-2872-425B-B971-55BB340CBE88}">
  <dimension ref="A1:G17"/>
  <sheetViews>
    <sheetView workbookViewId="0">
      <selection sqref="A1:E1"/>
    </sheetView>
  </sheetViews>
  <sheetFormatPr defaultColWidth="9" defaultRowHeight="14"/>
  <cols>
    <col min="1" max="1" width="15.83203125" style="2023" customWidth="1"/>
    <col min="2" max="5" width="10.75" style="2023" customWidth="1"/>
    <col min="6" max="6" width="11.5" style="2023" customWidth="1"/>
    <col min="7" max="7" width="11.5" style="2032" customWidth="1"/>
    <col min="8" max="8" width="14" style="2023" customWidth="1"/>
    <col min="9" max="12" width="16.08203125" style="2023" customWidth="1"/>
    <col min="13" max="16384" width="9" style="2023"/>
  </cols>
  <sheetData>
    <row r="1" spans="1:7" ht="35">
      <c r="A1" s="2904" t="s">
        <v>1763</v>
      </c>
      <c r="B1" s="2774"/>
      <c r="C1" s="2774"/>
      <c r="D1" s="2774"/>
      <c r="E1" s="2774"/>
      <c r="F1" s="1911"/>
      <c r="G1" s="401"/>
    </row>
    <row r="3" spans="1:7" ht="17.5">
      <c r="A3" s="2494" t="s">
        <v>1753</v>
      </c>
      <c r="B3" s="2482" t="s">
        <v>1764</v>
      </c>
      <c r="C3" s="2483"/>
      <c r="D3" s="2483"/>
      <c r="E3" s="2484"/>
      <c r="F3" s="29"/>
      <c r="G3" s="29"/>
    </row>
    <row r="4" spans="1:7" ht="17.5">
      <c r="A4" s="2495"/>
      <c r="B4" s="2468" t="s">
        <v>426</v>
      </c>
      <c r="C4" s="2470"/>
      <c r="D4" s="2468" t="s">
        <v>425</v>
      </c>
      <c r="E4" s="2668"/>
      <c r="F4" s="29"/>
      <c r="G4" s="29"/>
    </row>
    <row r="5" spans="1:7" ht="25">
      <c r="A5" s="2496"/>
      <c r="B5" s="46" t="s">
        <v>29</v>
      </c>
      <c r="C5" s="271" t="s">
        <v>1765</v>
      </c>
      <c r="D5" s="46" t="s">
        <v>29</v>
      </c>
      <c r="E5" s="272" t="s">
        <v>1765</v>
      </c>
      <c r="F5" s="44"/>
      <c r="G5" s="29"/>
    </row>
    <row r="6" spans="1:7">
      <c r="A6" s="2028" t="s">
        <v>1756</v>
      </c>
      <c r="B6" s="2038">
        <v>841</v>
      </c>
      <c r="C6" s="2039">
        <v>214.7</v>
      </c>
      <c r="D6" s="2038">
        <v>580</v>
      </c>
      <c r="E6" s="2040">
        <v>135.6</v>
      </c>
    </row>
    <row r="7" spans="1:7">
      <c r="A7" s="2033" t="s">
        <v>1757</v>
      </c>
      <c r="B7" s="2041">
        <v>956</v>
      </c>
      <c r="C7" s="2042">
        <v>207.9</v>
      </c>
      <c r="D7" s="2041">
        <v>705</v>
      </c>
      <c r="E7" s="2043">
        <v>137.4</v>
      </c>
    </row>
    <row r="8" spans="1:7">
      <c r="A8" s="2028" t="s">
        <v>1758</v>
      </c>
      <c r="B8" s="2038">
        <v>1041</v>
      </c>
      <c r="C8" s="2039">
        <v>199.8</v>
      </c>
      <c r="D8" s="2038">
        <v>792</v>
      </c>
      <c r="E8" s="2040">
        <v>131.19999999999999</v>
      </c>
    </row>
    <row r="9" spans="1:7">
      <c r="A9" s="2033" t="s">
        <v>1759</v>
      </c>
      <c r="B9" s="2041">
        <v>1101</v>
      </c>
      <c r="C9" s="2042">
        <v>189.2</v>
      </c>
      <c r="D9" s="2041">
        <v>859</v>
      </c>
      <c r="E9" s="2043">
        <v>123</v>
      </c>
    </row>
    <row r="10" spans="1:7">
      <c r="A10" s="2028" t="s">
        <v>1760</v>
      </c>
      <c r="B10" s="2038">
        <v>1182</v>
      </c>
      <c r="C10" s="2039">
        <v>181</v>
      </c>
      <c r="D10" s="2038">
        <v>943</v>
      </c>
      <c r="E10" s="2040">
        <v>117</v>
      </c>
    </row>
    <row r="11" spans="1:7">
      <c r="A11" s="2033" t="s">
        <v>1670</v>
      </c>
      <c r="B11" s="2041">
        <v>1229</v>
      </c>
      <c r="C11" s="2042">
        <v>164.6</v>
      </c>
      <c r="D11" s="2041">
        <v>1005</v>
      </c>
      <c r="E11" s="2043">
        <v>111.4</v>
      </c>
    </row>
    <row r="12" spans="1:7">
      <c r="A12" s="2044" t="s">
        <v>1671</v>
      </c>
      <c r="B12" s="2038">
        <v>1302</v>
      </c>
      <c r="C12" s="2039">
        <v>153.4</v>
      </c>
      <c r="D12" s="2038">
        <v>1090</v>
      </c>
      <c r="E12" s="2040">
        <v>106.9</v>
      </c>
    </row>
    <row r="13" spans="1:7" ht="12" customHeight="1">
      <c r="A13" s="2916" t="s">
        <v>1740</v>
      </c>
      <c r="B13" s="2917"/>
      <c r="C13" s="2917"/>
      <c r="D13" s="2917"/>
      <c r="E13" s="2918"/>
    </row>
    <row r="14" spans="1:7" ht="12" customHeight="1">
      <c r="A14" s="2906" t="s">
        <v>1741</v>
      </c>
      <c r="B14" s="2907"/>
      <c r="C14" s="2907"/>
      <c r="D14" s="2907"/>
      <c r="E14" s="2908"/>
    </row>
    <row r="15" spans="1:7" ht="12" customHeight="1">
      <c r="A15" s="2909" t="s">
        <v>1761</v>
      </c>
      <c r="B15" s="2910"/>
      <c r="C15" s="2910"/>
      <c r="D15" s="2910"/>
      <c r="E15" s="2911"/>
    </row>
    <row r="17" spans="1:5" ht="27.5" customHeight="1">
      <c r="A17" s="2912" t="s">
        <v>1762</v>
      </c>
      <c r="B17" s="2912"/>
      <c r="C17" s="2912"/>
      <c r="D17" s="2912"/>
      <c r="E17" s="2912"/>
    </row>
  </sheetData>
  <mergeCells count="9">
    <mergeCell ref="A14:E14"/>
    <mergeCell ref="A15:E15"/>
    <mergeCell ref="A17:E17"/>
    <mergeCell ref="A1:E1"/>
    <mergeCell ref="A3:A5"/>
    <mergeCell ref="B3:E3"/>
    <mergeCell ref="B4:C4"/>
    <mergeCell ref="D4:E4"/>
    <mergeCell ref="A13:E1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5907-0976-4997-B27F-F27B71F80AB5}">
  <dimension ref="A1:I40"/>
  <sheetViews>
    <sheetView workbookViewId="0">
      <selection sqref="A1:F1"/>
    </sheetView>
  </sheetViews>
  <sheetFormatPr defaultColWidth="9" defaultRowHeight="13"/>
  <cols>
    <col min="1" max="1" width="25.75" style="1912" customWidth="1"/>
    <col min="2" max="3" width="11.83203125" style="1912" customWidth="1"/>
    <col min="4" max="4" width="26.6640625" style="1912" customWidth="1"/>
    <col min="5" max="6" width="11.83203125" style="1912" customWidth="1"/>
    <col min="7" max="16384" width="9" style="1912"/>
  </cols>
  <sheetData>
    <row r="1" spans="1:8" ht="25">
      <c r="A1" s="2774" t="s">
        <v>1766</v>
      </c>
      <c r="B1" s="2774"/>
      <c r="C1" s="2774"/>
      <c r="D1" s="2774"/>
      <c r="E1" s="2774"/>
      <c r="F1" s="2774"/>
      <c r="G1" s="44"/>
      <c r="H1" s="44"/>
    </row>
    <row r="2" spans="1:8">
      <c r="A2" s="358"/>
      <c r="B2" s="358"/>
      <c r="C2" s="358"/>
      <c r="D2" s="358"/>
      <c r="E2" s="358"/>
      <c r="F2" s="358"/>
    </row>
    <row r="3" spans="1:8" ht="20">
      <c r="A3" s="2514" t="s">
        <v>1767</v>
      </c>
      <c r="B3" s="2514"/>
      <c r="C3" s="2514"/>
      <c r="D3" s="2514"/>
      <c r="E3" s="2514"/>
      <c r="F3" s="2943"/>
      <c r="G3" s="2045"/>
      <c r="H3" s="2045"/>
    </row>
    <row r="4" spans="1:8" ht="17.5">
      <c r="A4" s="2944" t="s">
        <v>1712</v>
      </c>
      <c r="B4" s="2897" t="s">
        <v>426</v>
      </c>
      <c r="C4" s="2875"/>
      <c r="D4" s="2945" t="s">
        <v>1712</v>
      </c>
      <c r="E4" s="2875" t="s">
        <v>425</v>
      </c>
      <c r="F4" s="2947"/>
      <c r="G4" s="29"/>
      <c r="H4" s="29"/>
    </row>
    <row r="5" spans="1:8" ht="27.5">
      <c r="A5" s="2926"/>
      <c r="B5" s="422" t="s">
        <v>1768</v>
      </c>
      <c r="C5" s="271" t="s">
        <v>1769</v>
      </c>
      <c r="D5" s="2946"/>
      <c r="E5" s="909" t="s">
        <v>1768</v>
      </c>
      <c r="F5" s="271" t="s">
        <v>1769</v>
      </c>
      <c r="H5" s="49"/>
    </row>
    <row r="6" spans="1:8" ht="14">
      <c r="A6" s="1215" t="s">
        <v>1770</v>
      </c>
      <c r="B6" s="2046">
        <v>46</v>
      </c>
      <c r="C6" s="2047">
        <v>43.5</v>
      </c>
      <c r="D6" s="2048" t="s">
        <v>1771</v>
      </c>
      <c r="E6" s="2046">
        <v>139.6</v>
      </c>
      <c r="F6" s="2049">
        <v>126.9</v>
      </c>
      <c r="H6" s="1913"/>
    </row>
    <row r="7" spans="1:8" ht="14">
      <c r="A7" s="1220" t="s">
        <v>1772</v>
      </c>
      <c r="B7" s="2050">
        <v>16</v>
      </c>
      <c r="C7" s="2042">
        <v>13.1</v>
      </c>
      <c r="D7" s="2051" t="s">
        <v>1692</v>
      </c>
      <c r="E7" s="2050">
        <v>5.9</v>
      </c>
      <c r="F7" s="2043">
        <v>4.7</v>
      </c>
      <c r="H7" s="1913"/>
    </row>
    <row r="8" spans="1:8" ht="14">
      <c r="A8" s="1215" t="s">
        <v>1773</v>
      </c>
      <c r="B8" s="2046">
        <v>31.2</v>
      </c>
      <c r="C8" s="2047">
        <v>28.9</v>
      </c>
      <c r="D8" s="2048" t="s">
        <v>1774</v>
      </c>
      <c r="E8" s="2046">
        <v>8.1</v>
      </c>
      <c r="F8" s="2049">
        <v>6.5</v>
      </c>
      <c r="H8" s="1913"/>
    </row>
    <row r="9" spans="1:8" ht="14">
      <c r="A9" s="1220" t="s">
        <v>1775</v>
      </c>
      <c r="B9" s="2050">
        <v>2.9</v>
      </c>
      <c r="C9" s="2042">
        <v>2.1</v>
      </c>
      <c r="D9" s="2052" t="s">
        <v>1729</v>
      </c>
      <c r="E9" s="2050">
        <v>1</v>
      </c>
      <c r="F9" s="2043">
        <v>0.6</v>
      </c>
      <c r="H9" s="1913"/>
    </row>
    <row r="10" spans="1:8" ht="14">
      <c r="A10" s="1215" t="s">
        <v>1729</v>
      </c>
      <c r="B10" s="2046">
        <v>1.8</v>
      </c>
      <c r="C10" s="2047">
        <v>0.8</v>
      </c>
      <c r="D10" s="2053" t="s">
        <v>1776</v>
      </c>
      <c r="E10" s="2046">
        <v>3.1</v>
      </c>
      <c r="F10" s="2049">
        <v>1.7</v>
      </c>
      <c r="H10" s="1913"/>
    </row>
    <row r="11" spans="1:8" ht="14">
      <c r="A11" s="2054" t="s">
        <v>1777</v>
      </c>
      <c r="B11" s="2055">
        <v>11.1</v>
      </c>
      <c r="C11" s="2056">
        <v>8.6999999999999993</v>
      </c>
      <c r="D11" s="2052" t="s">
        <v>1777</v>
      </c>
      <c r="E11" s="2050">
        <v>6.1</v>
      </c>
      <c r="F11" s="2043">
        <v>4.5999999999999996</v>
      </c>
      <c r="H11" s="1913"/>
    </row>
    <row r="12" spans="1:8" ht="14">
      <c r="A12" s="2037"/>
      <c r="B12" s="2057"/>
      <c r="C12" s="2001"/>
      <c r="D12" s="2058" t="s">
        <v>1778</v>
      </c>
      <c r="E12" s="2059">
        <v>32.4</v>
      </c>
      <c r="F12" s="2060">
        <v>27.4</v>
      </c>
      <c r="H12" s="1913"/>
    </row>
    <row r="13" spans="1:8" ht="12" customHeight="1">
      <c r="A13" s="2932" t="s">
        <v>1677</v>
      </c>
      <c r="B13" s="2933"/>
      <c r="C13" s="2933"/>
      <c r="D13" s="2933"/>
      <c r="E13" s="2933"/>
      <c r="F13" s="2934"/>
    </row>
    <row r="14" spans="1:8" ht="12" customHeight="1">
      <c r="A14" s="2935" t="s">
        <v>1779</v>
      </c>
      <c r="B14" s="2936"/>
      <c r="C14" s="2936"/>
      <c r="D14" s="2936"/>
      <c r="E14" s="2936"/>
      <c r="F14" s="2937"/>
    </row>
    <row r="15" spans="1:8" ht="12" customHeight="1">
      <c r="A15" s="2935" t="s">
        <v>1748</v>
      </c>
      <c r="B15" s="2936"/>
      <c r="C15" s="2936"/>
      <c r="D15" s="2936"/>
      <c r="E15" s="2936"/>
      <c r="F15" s="2937"/>
    </row>
    <row r="16" spans="1:8" ht="12" customHeight="1">
      <c r="A16" s="2938" t="s">
        <v>1780</v>
      </c>
      <c r="B16" s="2939"/>
      <c r="C16" s="2939"/>
      <c r="D16" s="2939"/>
      <c r="E16" s="2939"/>
      <c r="F16" s="2940"/>
    </row>
    <row r="17" spans="1:9">
      <c r="A17" s="441"/>
      <c r="B17" s="2017"/>
      <c r="C17" s="2017"/>
      <c r="D17" s="2017"/>
      <c r="E17" s="2017"/>
      <c r="F17" s="2017"/>
    </row>
    <row r="18" spans="1:9" ht="13" customHeight="1">
      <c r="A18" s="2941" t="s">
        <v>1781</v>
      </c>
      <c r="B18" s="2941"/>
      <c r="C18" s="2941"/>
      <c r="D18" s="2941"/>
      <c r="E18" s="2941"/>
      <c r="F18" s="2941"/>
      <c r="G18" s="2061"/>
      <c r="H18" s="2061"/>
      <c r="I18" s="2061"/>
    </row>
    <row r="19" spans="1:9">
      <c r="A19" s="441"/>
      <c r="B19" s="2017"/>
      <c r="C19" s="2017"/>
      <c r="D19" s="2017"/>
      <c r="E19" s="2017"/>
      <c r="F19" s="2017"/>
    </row>
    <row r="20" spans="1:9">
      <c r="A20" s="358"/>
      <c r="B20" s="358"/>
      <c r="C20" s="358"/>
      <c r="D20" s="358"/>
      <c r="E20" s="358"/>
      <c r="F20" s="358"/>
    </row>
    <row r="21" spans="1:9" ht="20">
      <c r="A21" s="2942" t="s">
        <v>1782</v>
      </c>
      <c r="B21" s="2458"/>
      <c r="C21" s="2458"/>
      <c r="D21" s="2458"/>
      <c r="E21" s="2458"/>
      <c r="F21" s="2458"/>
      <c r="G21" s="2045"/>
      <c r="H21" s="2045"/>
    </row>
    <row r="22" spans="1:9" ht="17.5">
      <c r="A22" s="2925" t="s">
        <v>1712</v>
      </c>
      <c r="B22" s="2876" t="s">
        <v>426</v>
      </c>
      <c r="C22" s="2543"/>
      <c r="D22" s="2927" t="s">
        <v>1712</v>
      </c>
      <c r="E22" s="2549" t="s">
        <v>425</v>
      </c>
      <c r="F22" s="2888"/>
      <c r="G22" s="29"/>
      <c r="H22" s="29"/>
    </row>
    <row r="23" spans="1:9" ht="27.5">
      <c r="A23" s="2926"/>
      <c r="B23" s="422" t="s">
        <v>1768</v>
      </c>
      <c r="C23" s="271" t="s">
        <v>1769</v>
      </c>
      <c r="D23" s="2928"/>
      <c r="E23" s="422" t="s">
        <v>1768</v>
      </c>
      <c r="F23" s="271" t="s">
        <v>1769</v>
      </c>
      <c r="H23" s="49"/>
    </row>
    <row r="24" spans="1:9" ht="14">
      <c r="A24" s="2062" t="s">
        <v>1783</v>
      </c>
      <c r="B24" s="2063">
        <v>439.8</v>
      </c>
      <c r="C24" s="2039">
        <v>487.9</v>
      </c>
      <c r="D24" s="2064" t="s">
        <v>1783</v>
      </c>
      <c r="E24" s="2063">
        <v>402.1</v>
      </c>
      <c r="F24" s="2040">
        <v>423</v>
      </c>
      <c r="H24" s="1913"/>
    </row>
    <row r="25" spans="1:9" ht="14">
      <c r="A25" s="1220" t="s">
        <v>1784</v>
      </c>
      <c r="B25" s="2050">
        <v>24.9</v>
      </c>
      <c r="C25" s="2042">
        <v>34</v>
      </c>
      <c r="D25" s="2052" t="s">
        <v>1784</v>
      </c>
      <c r="E25" s="2050">
        <v>5.2</v>
      </c>
      <c r="F25" s="2043">
        <v>8.5</v>
      </c>
      <c r="H25" s="1913"/>
    </row>
    <row r="26" spans="1:9" ht="14">
      <c r="A26" s="2062" t="s">
        <v>1785</v>
      </c>
      <c r="B26" s="2063">
        <v>5.0999999999999996</v>
      </c>
      <c r="C26" s="2039">
        <v>7.6</v>
      </c>
      <c r="D26" s="2064" t="s">
        <v>1785</v>
      </c>
      <c r="E26" s="2063">
        <v>3.5</v>
      </c>
      <c r="F26" s="2040">
        <v>5.5</v>
      </c>
      <c r="H26" s="1913"/>
    </row>
    <row r="27" spans="1:9" ht="14">
      <c r="A27" s="1220" t="s">
        <v>1786</v>
      </c>
      <c r="B27" s="2050">
        <v>6</v>
      </c>
      <c r="C27" s="2042">
        <v>7.8</v>
      </c>
      <c r="D27" s="2052" t="s">
        <v>1787</v>
      </c>
      <c r="E27" s="2050">
        <v>8.4</v>
      </c>
      <c r="F27" s="2043">
        <v>11.8</v>
      </c>
      <c r="H27" s="1913"/>
    </row>
    <row r="28" spans="1:9" ht="14">
      <c r="A28" s="2062" t="s">
        <v>1787</v>
      </c>
      <c r="B28" s="2063">
        <v>18.8</v>
      </c>
      <c r="C28" s="2039">
        <v>23.2</v>
      </c>
      <c r="D28" s="2064" t="s">
        <v>1788</v>
      </c>
      <c r="E28" s="2063">
        <v>7.9</v>
      </c>
      <c r="F28" s="2040">
        <v>11</v>
      </c>
      <c r="H28" s="1913"/>
    </row>
    <row r="29" spans="1:9" ht="14">
      <c r="A29" s="1220" t="s">
        <v>1788</v>
      </c>
      <c r="B29" s="2050">
        <v>13.5</v>
      </c>
      <c r="C29" s="2042">
        <v>18.100000000000001</v>
      </c>
      <c r="D29" s="2052" t="s">
        <v>1789</v>
      </c>
      <c r="E29" s="2050">
        <v>35.5</v>
      </c>
      <c r="F29" s="2043">
        <v>50.8</v>
      </c>
      <c r="H29" s="1913"/>
    </row>
    <row r="30" spans="1:9" ht="14">
      <c r="A30" s="2062" t="s">
        <v>1789</v>
      </c>
      <c r="B30" s="2063">
        <v>54.5</v>
      </c>
      <c r="C30" s="2039">
        <v>65.8</v>
      </c>
      <c r="D30" s="2064" t="s">
        <v>1773</v>
      </c>
      <c r="E30" s="2063">
        <v>15.8</v>
      </c>
      <c r="F30" s="2040">
        <v>18</v>
      </c>
      <c r="H30" s="1913"/>
    </row>
    <row r="31" spans="1:9" ht="14">
      <c r="A31" s="1220" t="s">
        <v>1790</v>
      </c>
      <c r="B31" s="2050">
        <v>5.9</v>
      </c>
      <c r="C31" s="2042">
        <v>8.6</v>
      </c>
      <c r="D31" s="2052" t="s">
        <v>1790</v>
      </c>
      <c r="E31" s="2050">
        <v>4</v>
      </c>
      <c r="F31" s="2043">
        <v>5.7</v>
      </c>
      <c r="H31" s="1913"/>
    </row>
    <row r="32" spans="1:9" ht="14">
      <c r="A32" s="2062" t="s">
        <v>1791</v>
      </c>
      <c r="B32" s="2063">
        <v>19.100000000000001</v>
      </c>
      <c r="C32" s="2039">
        <v>23.1</v>
      </c>
      <c r="D32" s="2064" t="s">
        <v>1791</v>
      </c>
      <c r="E32" s="2063">
        <v>13.1</v>
      </c>
      <c r="F32" s="2040">
        <v>15.9</v>
      </c>
      <c r="H32" s="1913"/>
    </row>
    <row r="33" spans="1:8" ht="14">
      <c r="A33" s="1220" t="s">
        <v>1792</v>
      </c>
      <c r="B33" s="2050">
        <v>95.6</v>
      </c>
      <c r="C33" s="2042">
        <v>106.4</v>
      </c>
      <c r="D33" s="2052" t="s">
        <v>1793</v>
      </c>
      <c r="E33" s="2050">
        <v>1.6</v>
      </c>
      <c r="F33" s="2043">
        <v>2.2000000000000002</v>
      </c>
      <c r="H33" s="1913"/>
    </row>
    <row r="34" spans="1:8" ht="14">
      <c r="A34" s="2065"/>
      <c r="B34" s="2066"/>
      <c r="C34" s="2067"/>
      <c r="D34" s="2068" t="s">
        <v>1794</v>
      </c>
      <c r="E34" s="2069">
        <v>1.8</v>
      </c>
      <c r="F34" s="2070">
        <v>2.6</v>
      </c>
      <c r="H34" s="1913"/>
    </row>
    <row r="35" spans="1:8" ht="12" customHeight="1">
      <c r="A35" s="2929" t="s">
        <v>1677</v>
      </c>
      <c r="B35" s="2930"/>
      <c r="C35" s="2930"/>
      <c r="D35" s="2930"/>
      <c r="E35" s="2930"/>
      <c r="F35" s="2931"/>
    </row>
    <row r="36" spans="1:8" ht="12" customHeight="1">
      <c r="A36" s="2919" t="s">
        <v>1779</v>
      </c>
      <c r="B36" s="2920"/>
      <c r="C36" s="2920"/>
      <c r="D36" s="2920"/>
      <c r="E36" s="2920"/>
      <c r="F36" s="2921"/>
    </row>
    <row r="37" spans="1:8" ht="12" customHeight="1">
      <c r="A37" s="2919" t="s">
        <v>1748</v>
      </c>
      <c r="B37" s="2920"/>
      <c r="C37" s="2920"/>
      <c r="D37" s="2920"/>
      <c r="E37" s="2920"/>
      <c r="F37" s="2921"/>
    </row>
    <row r="38" spans="1:8" ht="12" customHeight="1">
      <c r="A38" s="2922" t="s">
        <v>1780</v>
      </c>
      <c r="B38" s="2923"/>
      <c r="C38" s="2923"/>
      <c r="D38" s="2923"/>
      <c r="E38" s="2923"/>
      <c r="F38" s="2924"/>
    </row>
    <row r="39" spans="1:8">
      <c r="A39" s="561"/>
    </row>
    <row r="40" spans="1:8">
      <c r="A40" s="2464" t="s">
        <v>1795</v>
      </c>
      <c r="B40" s="2464"/>
      <c r="C40" s="2464"/>
      <c r="D40" s="2464"/>
      <c r="E40" s="2464"/>
      <c r="F40" s="2464"/>
    </row>
  </sheetData>
  <mergeCells count="21">
    <mergeCell ref="A21:F21"/>
    <mergeCell ref="A1:F1"/>
    <mergeCell ref="A3:F3"/>
    <mergeCell ref="A4:A5"/>
    <mergeCell ref="B4:C4"/>
    <mergeCell ref="D4:D5"/>
    <mergeCell ref="E4:F4"/>
    <mergeCell ref="A13:F13"/>
    <mergeCell ref="A14:F14"/>
    <mergeCell ref="A15:F15"/>
    <mergeCell ref="A16:F16"/>
    <mergeCell ref="A18:F18"/>
    <mergeCell ref="A37:F37"/>
    <mergeCell ref="A38:F38"/>
    <mergeCell ref="A40:F40"/>
    <mergeCell ref="A22:A23"/>
    <mergeCell ref="B22:C22"/>
    <mergeCell ref="D22:D23"/>
    <mergeCell ref="E22:F22"/>
    <mergeCell ref="A35:F35"/>
    <mergeCell ref="A36:F36"/>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4C23-954E-4B0B-9B01-72D5BDD50E83}">
  <dimension ref="A1:H38"/>
  <sheetViews>
    <sheetView workbookViewId="0">
      <selection sqref="A1:F1"/>
    </sheetView>
  </sheetViews>
  <sheetFormatPr defaultColWidth="9" defaultRowHeight="14"/>
  <cols>
    <col min="1" max="1" width="28.83203125" style="1912" customWidth="1"/>
    <col min="2" max="3" width="11.6640625" style="1912" customWidth="1"/>
    <col min="4" max="4" width="29.25" style="1912" customWidth="1"/>
    <col min="5" max="5" width="11.9140625" style="1913" customWidth="1"/>
    <col min="6" max="6" width="11.58203125" style="1912" customWidth="1"/>
    <col min="7" max="16384" width="9" style="1912"/>
  </cols>
  <sheetData>
    <row r="1" spans="1:8" ht="25">
      <c r="A1" s="2774" t="s">
        <v>1796</v>
      </c>
      <c r="B1" s="2774"/>
      <c r="C1" s="2774"/>
      <c r="D1" s="2774"/>
      <c r="E1" s="2774"/>
      <c r="F1" s="2774"/>
      <c r="G1" s="44"/>
      <c r="H1" s="44"/>
    </row>
    <row r="2" spans="1:8">
      <c r="A2" s="358"/>
      <c r="B2" s="358"/>
      <c r="C2" s="358"/>
    </row>
    <row r="3" spans="1:8" ht="20">
      <c r="A3" s="2834" t="s">
        <v>1797</v>
      </c>
      <c r="B3" s="2834"/>
      <c r="C3" s="2834"/>
      <c r="D3" s="2834"/>
      <c r="E3" s="2834"/>
      <c r="F3" s="2834"/>
      <c r="G3" s="2045"/>
      <c r="H3" s="29"/>
    </row>
    <row r="4" spans="1:8" ht="17.5">
      <c r="A4" s="2944" t="s">
        <v>1712</v>
      </c>
      <c r="B4" s="2897" t="s">
        <v>426</v>
      </c>
      <c r="C4" s="2875"/>
      <c r="D4" s="2945" t="s">
        <v>1712</v>
      </c>
      <c r="E4" s="2875" t="s">
        <v>425</v>
      </c>
      <c r="F4" s="2947"/>
      <c r="G4" s="2071"/>
      <c r="H4" s="29"/>
    </row>
    <row r="5" spans="1:8" ht="27.5">
      <c r="A5" s="2926"/>
      <c r="B5" s="422" t="s">
        <v>1768</v>
      </c>
      <c r="C5" s="271" t="s">
        <v>1769</v>
      </c>
      <c r="D5" s="2946"/>
      <c r="E5" s="909" t="s">
        <v>1768</v>
      </c>
      <c r="F5" s="271" t="s">
        <v>1769</v>
      </c>
      <c r="H5" s="49"/>
    </row>
    <row r="6" spans="1:8" ht="15">
      <c r="A6" s="2062" t="s">
        <v>1772</v>
      </c>
      <c r="B6" s="2063">
        <v>11.9</v>
      </c>
      <c r="C6" s="2039">
        <v>9.6999999999999993</v>
      </c>
      <c r="D6" s="2072" t="s">
        <v>1700</v>
      </c>
      <c r="E6" s="2069">
        <v>2.9</v>
      </c>
      <c r="F6" s="2070">
        <v>2.2000000000000002</v>
      </c>
      <c r="G6" s="2090"/>
      <c r="H6" s="1913"/>
    </row>
    <row r="7" spans="1:8" ht="15">
      <c r="A7" s="2015" t="s">
        <v>1777</v>
      </c>
      <c r="B7" s="2055">
        <v>5</v>
      </c>
      <c r="C7" s="2073">
        <v>4</v>
      </c>
      <c r="D7" s="2074"/>
      <c r="E7" s="2075"/>
      <c r="F7" s="2076"/>
      <c r="G7" s="2090"/>
      <c r="H7" s="1913"/>
    </row>
    <row r="8" spans="1:8" ht="12" customHeight="1">
      <c r="A8" s="2929" t="s">
        <v>1677</v>
      </c>
      <c r="B8" s="2930"/>
      <c r="C8" s="2930"/>
      <c r="D8" s="2930"/>
      <c r="E8" s="2930"/>
      <c r="F8" s="2931"/>
    </row>
    <row r="9" spans="1:8" ht="12" customHeight="1">
      <c r="A9" s="2919" t="s">
        <v>1779</v>
      </c>
      <c r="B9" s="2920"/>
      <c r="C9" s="2920"/>
      <c r="D9" s="2920"/>
      <c r="E9" s="2920"/>
      <c r="F9" s="2921"/>
    </row>
    <row r="10" spans="1:8" ht="12" customHeight="1">
      <c r="A10" s="2919" t="s">
        <v>1748</v>
      </c>
      <c r="B10" s="2920"/>
      <c r="C10" s="2920"/>
      <c r="D10" s="2920"/>
      <c r="E10" s="2920"/>
      <c r="F10" s="2921"/>
    </row>
    <row r="11" spans="1:8" ht="12" customHeight="1">
      <c r="A11" s="2922" t="s">
        <v>1780</v>
      </c>
      <c r="B11" s="2923"/>
      <c r="C11" s="2923"/>
      <c r="D11" s="2923"/>
      <c r="E11" s="2923"/>
      <c r="F11" s="2924"/>
    </row>
    <row r="12" spans="1:8">
      <c r="A12" s="2016"/>
      <c r="B12" s="2017"/>
      <c r="C12" s="2017"/>
    </row>
    <row r="13" spans="1:8" ht="14" customHeight="1">
      <c r="A13" s="2464" t="s">
        <v>1798</v>
      </c>
      <c r="B13" s="2464"/>
      <c r="C13" s="2464"/>
      <c r="D13" s="2464"/>
      <c r="E13" s="2464"/>
      <c r="F13" s="2464"/>
    </row>
    <row r="14" spans="1:8">
      <c r="A14" s="2016"/>
      <c r="B14" s="2017"/>
      <c r="C14" s="2017"/>
    </row>
    <row r="15" spans="1:8" s="358" customFormat="1">
      <c r="E15" s="401"/>
    </row>
    <row r="16" spans="1:8" s="358" customFormat="1" ht="20">
      <c r="A16" s="2834" t="s">
        <v>1799</v>
      </c>
      <c r="B16" s="2834"/>
      <c r="C16" s="2834"/>
      <c r="D16" s="2834"/>
      <c r="E16" s="2834"/>
      <c r="F16" s="2834"/>
      <c r="G16" s="2045"/>
      <c r="H16" s="29"/>
    </row>
    <row r="17" spans="1:8" s="358" customFormat="1" ht="17.5">
      <c r="A17" s="2948" t="s">
        <v>1712</v>
      </c>
      <c r="B17" s="2897" t="s">
        <v>426</v>
      </c>
      <c r="C17" s="2875"/>
      <c r="D17" s="2945" t="s">
        <v>1712</v>
      </c>
      <c r="E17" s="2875" t="s">
        <v>425</v>
      </c>
      <c r="F17" s="2947"/>
      <c r="G17" s="2071"/>
      <c r="H17" s="29"/>
    </row>
    <row r="18" spans="1:8" s="358" customFormat="1" ht="27.5">
      <c r="A18" s="2949"/>
      <c r="B18" s="422" t="s">
        <v>1800</v>
      </c>
      <c r="C18" s="271" t="s">
        <v>1801</v>
      </c>
      <c r="D18" s="2946"/>
      <c r="E18" s="909" t="s">
        <v>1800</v>
      </c>
      <c r="F18" s="271" t="s">
        <v>1801</v>
      </c>
      <c r="H18" s="49"/>
    </row>
    <row r="19" spans="1:8" s="358" customFormat="1">
      <c r="A19" s="2062" t="s">
        <v>1783</v>
      </c>
      <c r="B19" s="2063">
        <v>153.4</v>
      </c>
      <c r="C19" s="2039">
        <v>185.6</v>
      </c>
      <c r="D19" s="2077" t="s">
        <v>1802</v>
      </c>
      <c r="E19" s="2063">
        <v>106.9</v>
      </c>
      <c r="F19" s="2040">
        <v>133.6</v>
      </c>
      <c r="H19" s="1913"/>
    </row>
    <row r="20" spans="1:8" s="358" customFormat="1">
      <c r="A20" s="1220" t="s">
        <v>1784</v>
      </c>
      <c r="B20" s="2050">
        <v>4.9000000000000004</v>
      </c>
      <c r="C20" s="2042">
        <v>7.4</v>
      </c>
      <c r="D20" s="2078" t="s">
        <v>1784</v>
      </c>
      <c r="E20" s="2050">
        <v>1.3</v>
      </c>
      <c r="F20" s="2043">
        <v>2.1</v>
      </c>
      <c r="H20" s="1913"/>
    </row>
    <row r="21" spans="1:8" s="358" customFormat="1">
      <c r="A21" s="2079" t="s">
        <v>1703</v>
      </c>
      <c r="B21" s="2063">
        <v>3.5</v>
      </c>
      <c r="C21" s="2039">
        <v>5.4</v>
      </c>
      <c r="D21" s="2077" t="s">
        <v>1703</v>
      </c>
      <c r="E21" s="2063">
        <v>2.2999999999999998</v>
      </c>
      <c r="F21" s="2040">
        <v>3.6</v>
      </c>
      <c r="H21" s="1913"/>
    </row>
    <row r="22" spans="1:8" s="358" customFormat="1">
      <c r="A22" s="1220" t="s">
        <v>1770</v>
      </c>
      <c r="B22" s="2050">
        <v>13.9</v>
      </c>
      <c r="C22" s="2042">
        <v>16.3</v>
      </c>
      <c r="D22" s="2078" t="s">
        <v>1771</v>
      </c>
      <c r="E22" s="2050">
        <v>15.8</v>
      </c>
      <c r="F22" s="2043">
        <v>20.100000000000001</v>
      </c>
      <c r="H22" s="1913"/>
    </row>
    <row r="23" spans="1:8" s="358" customFormat="1">
      <c r="A23" s="2062" t="s">
        <v>1786</v>
      </c>
      <c r="B23" s="2063">
        <v>4.5</v>
      </c>
      <c r="C23" s="2039">
        <v>6.9</v>
      </c>
      <c r="D23" s="2080" t="s">
        <v>1803</v>
      </c>
      <c r="E23" s="2063">
        <v>1.5</v>
      </c>
      <c r="F23" s="2040">
        <v>2.2000000000000002</v>
      </c>
      <c r="H23" s="1913"/>
    </row>
    <row r="24" spans="1:8" s="358" customFormat="1">
      <c r="A24" s="1220" t="s">
        <v>1787</v>
      </c>
      <c r="B24" s="2050">
        <v>3.8</v>
      </c>
      <c r="C24" s="2042">
        <v>5.3</v>
      </c>
      <c r="D24" s="2081" t="s">
        <v>1673</v>
      </c>
      <c r="E24" s="2050">
        <v>9.5</v>
      </c>
      <c r="F24" s="2043">
        <v>11.5</v>
      </c>
      <c r="H24" s="1913"/>
    </row>
    <row r="25" spans="1:8" s="358" customFormat="1">
      <c r="A25" s="2062" t="s">
        <v>1788</v>
      </c>
      <c r="B25" s="2063">
        <v>6</v>
      </c>
      <c r="C25" s="2039">
        <v>8.4</v>
      </c>
      <c r="D25" s="2077" t="s">
        <v>1699</v>
      </c>
      <c r="E25" s="2063">
        <v>1.6</v>
      </c>
      <c r="F25" s="2040">
        <v>2.2999999999999998</v>
      </c>
      <c r="H25" s="1913"/>
    </row>
    <row r="26" spans="1:8" s="358" customFormat="1">
      <c r="A26" s="1220" t="s">
        <v>1789</v>
      </c>
      <c r="B26" s="2050">
        <v>36.9</v>
      </c>
      <c r="C26" s="2042">
        <v>46.9</v>
      </c>
      <c r="D26" s="2078" t="s">
        <v>1788</v>
      </c>
      <c r="E26" s="2050">
        <v>2.9</v>
      </c>
      <c r="F26" s="2043">
        <v>4.7</v>
      </c>
      <c r="H26" s="1913"/>
    </row>
    <row r="27" spans="1:8" s="358" customFormat="1">
      <c r="A27" s="2062" t="s">
        <v>1790</v>
      </c>
      <c r="B27" s="2063">
        <v>3.1</v>
      </c>
      <c r="C27" s="2039">
        <v>4.0999999999999996</v>
      </c>
      <c r="D27" s="2077" t="s">
        <v>1674</v>
      </c>
      <c r="E27" s="2063">
        <v>22.3</v>
      </c>
      <c r="F27" s="2040">
        <v>32</v>
      </c>
      <c r="H27" s="1913"/>
    </row>
    <row r="28" spans="1:8" s="358" customFormat="1">
      <c r="A28" s="1220" t="s">
        <v>1791</v>
      </c>
      <c r="B28" s="2050">
        <v>5.5</v>
      </c>
      <c r="C28" s="2042">
        <v>7</v>
      </c>
      <c r="D28" s="2078" t="s">
        <v>1790</v>
      </c>
      <c r="E28" s="2050">
        <v>1.9</v>
      </c>
      <c r="F28" s="2043">
        <v>2.6</v>
      </c>
      <c r="H28" s="1913"/>
    </row>
    <row r="29" spans="1:8" s="358" customFormat="1">
      <c r="A29" s="2082" t="s">
        <v>1675</v>
      </c>
      <c r="B29" s="2069">
        <v>14.8</v>
      </c>
      <c r="C29" s="2083">
        <v>19</v>
      </c>
      <c r="D29" s="2084" t="s">
        <v>1791</v>
      </c>
      <c r="E29" s="2069">
        <v>3.4</v>
      </c>
      <c r="F29" s="2070">
        <v>4.0999999999999996</v>
      </c>
      <c r="H29" s="1913"/>
    </row>
    <row r="30" spans="1:8" s="358" customFormat="1">
      <c r="A30" s="2085"/>
      <c r="B30" s="2086"/>
      <c r="C30" s="2004"/>
      <c r="D30" s="2087" t="s">
        <v>1804</v>
      </c>
      <c r="E30" s="2088">
        <v>4.5</v>
      </c>
      <c r="F30" s="2089">
        <v>6.7</v>
      </c>
      <c r="H30" s="1913"/>
    </row>
    <row r="31" spans="1:8" s="358" customFormat="1" ht="12" customHeight="1">
      <c r="A31" s="2929" t="s">
        <v>1677</v>
      </c>
      <c r="B31" s="2930"/>
      <c r="C31" s="2930"/>
      <c r="D31" s="2930"/>
      <c r="E31" s="2930"/>
      <c r="F31" s="2931"/>
    </row>
    <row r="32" spans="1:8" s="358" customFormat="1" ht="12" customHeight="1">
      <c r="A32" s="2919" t="s">
        <v>1779</v>
      </c>
      <c r="B32" s="2920"/>
      <c r="C32" s="2920"/>
      <c r="D32" s="2920"/>
      <c r="E32" s="2920"/>
      <c r="F32" s="2921"/>
    </row>
    <row r="33" spans="1:6" s="358" customFormat="1" ht="12" customHeight="1">
      <c r="A33" s="2919" t="s">
        <v>1748</v>
      </c>
      <c r="B33" s="2920"/>
      <c r="C33" s="2920"/>
      <c r="D33" s="2920"/>
      <c r="E33" s="2920"/>
      <c r="F33" s="2921"/>
    </row>
    <row r="34" spans="1:6" s="358" customFormat="1" ht="12" customHeight="1">
      <c r="A34" s="2922" t="s">
        <v>1780</v>
      </c>
      <c r="B34" s="2923"/>
      <c r="C34" s="2923"/>
      <c r="D34" s="2923"/>
      <c r="E34" s="2923"/>
      <c r="F34" s="2924"/>
    </row>
    <row r="35" spans="1:6" s="358" customFormat="1">
      <c r="A35" s="2016"/>
      <c r="B35" s="2017"/>
      <c r="C35" s="2017"/>
      <c r="E35" s="401"/>
    </row>
    <row r="36" spans="1:6" ht="13">
      <c r="A36" s="2464" t="s">
        <v>1795</v>
      </c>
      <c r="B36" s="2464"/>
      <c r="C36" s="2464"/>
      <c r="D36" s="2464"/>
      <c r="E36" s="2464"/>
      <c r="F36" s="2464"/>
    </row>
    <row r="38" spans="1:6" s="2020" customFormat="1" ht="11.5"/>
  </sheetData>
  <mergeCells count="21">
    <mergeCell ref="A16:F16"/>
    <mergeCell ref="A1:F1"/>
    <mergeCell ref="A3:F3"/>
    <mergeCell ref="A4:A5"/>
    <mergeCell ref="B4:C4"/>
    <mergeCell ref="D4:D5"/>
    <mergeCell ref="E4:F4"/>
    <mergeCell ref="A8:F8"/>
    <mergeCell ref="A9:F9"/>
    <mergeCell ref="A10:F10"/>
    <mergeCell ref="A11:F11"/>
    <mergeCell ref="A13:F13"/>
    <mergeCell ref="A33:F33"/>
    <mergeCell ref="A34:F34"/>
    <mergeCell ref="A36:F36"/>
    <mergeCell ref="A17:A18"/>
    <mergeCell ref="B17:C17"/>
    <mergeCell ref="D17:D18"/>
    <mergeCell ref="E17:F17"/>
    <mergeCell ref="A31:F31"/>
    <mergeCell ref="A32:F32"/>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92331-F528-4746-89EF-AC34E6B695A1}">
  <dimension ref="A1:N43"/>
  <sheetViews>
    <sheetView workbookViewId="0">
      <selection sqref="A1:C1"/>
    </sheetView>
  </sheetViews>
  <sheetFormatPr defaultColWidth="9" defaultRowHeight="14"/>
  <cols>
    <col min="1" max="1" width="21.08203125" style="1956" customWidth="1"/>
    <col min="2" max="6" width="10.6640625" style="1956" customWidth="1"/>
    <col min="7" max="7" width="10.6640625" style="1960" customWidth="1"/>
    <col min="8" max="9" width="10.6640625" style="1956" customWidth="1"/>
    <col min="10" max="10" width="9.5" style="1956" customWidth="1"/>
    <col min="11" max="11" width="15" style="1956" customWidth="1"/>
    <col min="12" max="15" width="12.5" style="1956" customWidth="1"/>
    <col min="16" max="16384" width="9" style="1956"/>
  </cols>
  <sheetData>
    <row r="1" spans="1:13" ht="31" customHeight="1">
      <c r="A1" s="2774" t="s">
        <v>1805</v>
      </c>
      <c r="B1" s="2774"/>
      <c r="C1" s="2774"/>
      <c r="D1" s="1911"/>
      <c r="E1" s="2061"/>
    </row>
    <row r="3" spans="1:13" ht="27.5">
      <c r="A3" s="2957" t="s">
        <v>1753</v>
      </c>
      <c r="B3" s="2959" t="s">
        <v>1806</v>
      </c>
      <c r="C3" s="2960"/>
      <c r="D3" s="29"/>
      <c r="E3" s="29"/>
      <c r="G3" s="49"/>
    </row>
    <row r="4" spans="1:13" ht="27.5">
      <c r="A4" s="2958"/>
      <c r="B4" s="587" t="s">
        <v>1755</v>
      </c>
      <c r="C4" s="2091" t="s">
        <v>1765</v>
      </c>
      <c r="D4" s="49"/>
      <c r="E4" s="49"/>
      <c r="G4" s="49"/>
    </row>
    <row r="5" spans="1:13">
      <c r="A5" s="1215" t="s">
        <v>1756</v>
      </c>
      <c r="B5" s="2092">
        <v>110.3</v>
      </c>
      <c r="C5" s="2093">
        <v>22.2</v>
      </c>
    </row>
    <row r="6" spans="1:13">
      <c r="A6" s="1220" t="s">
        <v>1757</v>
      </c>
      <c r="B6" s="2094">
        <v>116.3</v>
      </c>
      <c r="C6" s="2086">
        <v>21.8</v>
      </c>
      <c r="K6" s="441"/>
      <c r="L6" s="2095"/>
      <c r="M6" s="2095"/>
    </row>
    <row r="7" spans="1:13">
      <c r="A7" s="1215" t="s">
        <v>1758</v>
      </c>
      <c r="B7" s="2096">
        <v>127.3</v>
      </c>
      <c r="C7" s="2093">
        <v>20.100000000000001</v>
      </c>
      <c r="K7" s="441"/>
      <c r="L7" s="2095"/>
      <c r="M7" s="2095"/>
    </row>
    <row r="8" spans="1:13">
      <c r="A8" s="1220" t="s">
        <v>1759</v>
      </c>
      <c r="B8" s="2094">
        <v>129.30000000000001</v>
      </c>
      <c r="C8" s="2086">
        <v>18.100000000000001</v>
      </c>
      <c r="K8" s="441"/>
      <c r="L8" s="2095"/>
      <c r="M8" s="2095"/>
    </row>
    <row r="9" spans="1:13">
      <c r="A9" s="1215" t="s">
        <v>1760</v>
      </c>
      <c r="B9" s="2096">
        <v>119.1</v>
      </c>
      <c r="C9" s="2093">
        <v>16.899999999999999</v>
      </c>
      <c r="K9" s="441"/>
      <c r="L9" s="2095"/>
      <c r="M9" s="2095"/>
    </row>
    <row r="10" spans="1:13">
      <c r="A10" s="2054" t="s">
        <v>1670</v>
      </c>
      <c r="B10" s="2094">
        <v>134.30000000000001</v>
      </c>
      <c r="C10" s="2086">
        <v>14.5</v>
      </c>
      <c r="K10" s="441"/>
      <c r="L10" s="2095"/>
      <c r="M10" s="2095"/>
    </row>
    <row r="11" spans="1:13">
      <c r="A11" s="2037" t="s">
        <v>1807</v>
      </c>
      <c r="B11" s="2096">
        <v>139.6</v>
      </c>
      <c r="C11" s="2093">
        <v>15.8</v>
      </c>
      <c r="K11" s="441"/>
      <c r="L11" s="2095"/>
      <c r="M11" s="2095"/>
    </row>
    <row r="14" spans="1:13" ht="35">
      <c r="A14" s="2774" t="s">
        <v>1808</v>
      </c>
      <c r="B14" s="2774"/>
      <c r="C14" s="2774"/>
      <c r="D14" s="2774"/>
      <c r="E14" s="2774"/>
      <c r="F14" s="1911"/>
      <c r="G14" s="2097"/>
    </row>
    <row r="16" spans="1:13" ht="17.5">
      <c r="A16" s="2644" t="s">
        <v>252</v>
      </c>
      <c r="B16" s="2895" t="s">
        <v>1806</v>
      </c>
      <c r="C16" s="2895"/>
      <c r="D16" s="2895"/>
      <c r="E16" s="2895"/>
      <c r="F16" s="29"/>
      <c r="G16" s="29"/>
      <c r="H16" s="1960"/>
      <c r="I16" s="1960"/>
    </row>
    <row r="17" spans="1:14" ht="17.5">
      <c r="A17" s="2644"/>
      <c r="B17" s="2517" t="s">
        <v>1809</v>
      </c>
      <c r="C17" s="2518"/>
      <c r="D17" s="2462" t="s">
        <v>1745</v>
      </c>
      <c r="E17" s="2517"/>
      <c r="F17" s="29"/>
      <c r="G17" s="29"/>
      <c r="H17" s="1960"/>
      <c r="I17" s="1960"/>
    </row>
    <row r="18" spans="1:14" ht="17.5">
      <c r="A18" s="2645"/>
      <c r="B18" s="46" t="s">
        <v>1670</v>
      </c>
      <c r="C18" s="452" t="s">
        <v>1671</v>
      </c>
      <c r="D18" s="46" t="s">
        <v>1670</v>
      </c>
      <c r="E18" s="271" t="s">
        <v>1671</v>
      </c>
      <c r="F18" s="29"/>
      <c r="G18" s="29"/>
      <c r="H18" s="1960"/>
      <c r="I18" s="1960"/>
    </row>
    <row r="19" spans="1:14">
      <c r="A19" s="1915" t="s">
        <v>90</v>
      </c>
      <c r="B19" s="2098">
        <v>91.1</v>
      </c>
      <c r="C19" s="2049">
        <v>122.9</v>
      </c>
      <c r="D19" s="2099">
        <v>9.1</v>
      </c>
      <c r="E19" s="2049">
        <v>7.5</v>
      </c>
      <c r="H19" s="1960"/>
    </row>
    <row r="20" spans="1:14">
      <c r="A20" s="1919" t="s">
        <v>91</v>
      </c>
      <c r="B20" s="2100">
        <v>107.4</v>
      </c>
      <c r="C20" s="2043">
        <v>119.6</v>
      </c>
      <c r="D20" s="2101">
        <v>11.2</v>
      </c>
      <c r="E20" s="2043">
        <v>13.2</v>
      </c>
      <c r="H20" s="1960"/>
      <c r="L20" s="358"/>
      <c r="M20" s="2025"/>
      <c r="N20" s="2025"/>
    </row>
    <row r="21" spans="1:14">
      <c r="A21" s="1915" t="s">
        <v>85</v>
      </c>
      <c r="B21" s="2102">
        <v>174.8</v>
      </c>
      <c r="C21" s="2049">
        <v>165.9</v>
      </c>
      <c r="D21" s="2099">
        <v>27.4</v>
      </c>
      <c r="E21" s="2049">
        <v>24.9</v>
      </c>
      <c r="H21" s="1960"/>
      <c r="L21" s="358"/>
      <c r="M21" s="2025"/>
      <c r="N21" s="2025"/>
    </row>
    <row r="22" spans="1:14">
      <c r="A22" s="1919" t="s">
        <v>92</v>
      </c>
      <c r="B22" s="2100">
        <v>153.6</v>
      </c>
      <c r="C22" s="2043">
        <v>167.8</v>
      </c>
      <c r="D22" s="2101">
        <v>12</v>
      </c>
      <c r="E22" s="2043">
        <v>13.7</v>
      </c>
      <c r="H22" s="1960"/>
      <c r="L22" s="358"/>
      <c r="M22" s="2025"/>
      <c r="N22" s="2025"/>
    </row>
    <row r="23" spans="1:14">
      <c r="A23" s="1915" t="s">
        <v>1174</v>
      </c>
      <c r="B23" s="2102">
        <v>153.19999999999999</v>
      </c>
      <c r="C23" s="2049">
        <v>141.1</v>
      </c>
      <c r="D23" s="2099">
        <v>16.399999999999999</v>
      </c>
      <c r="E23" s="2049">
        <v>17</v>
      </c>
      <c r="H23" s="1960"/>
      <c r="L23" s="358"/>
      <c r="M23" s="2025"/>
      <c r="N23" s="2025"/>
    </row>
    <row r="24" spans="1:14">
      <c r="A24" s="2103" t="s">
        <v>95</v>
      </c>
      <c r="B24" s="2104" t="s">
        <v>1810</v>
      </c>
      <c r="C24" s="2043">
        <v>102.5</v>
      </c>
      <c r="D24" s="2104" t="s">
        <v>1810</v>
      </c>
      <c r="E24" s="2043">
        <v>9</v>
      </c>
      <c r="H24" s="1960"/>
      <c r="L24" s="358"/>
      <c r="M24" s="2025"/>
      <c r="N24" s="2025"/>
    </row>
    <row r="25" spans="1:14" ht="14.5" thickBot="1">
      <c r="A25" s="2105" t="s">
        <v>97</v>
      </c>
      <c r="B25" s="2106">
        <v>82.3</v>
      </c>
      <c r="C25" s="2107">
        <v>134.5</v>
      </c>
      <c r="D25" s="2108">
        <v>9.4</v>
      </c>
      <c r="E25" s="2109">
        <v>21.6</v>
      </c>
      <c r="H25" s="1960"/>
      <c r="L25" s="358"/>
      <c r="M25" s="2025"/>
      <c r="N25" s="2025"/>
    </row>
    <row r="26" spans="1:14">
      <c r="A26" s="2110" t="s">
        <v>1811</v>
      </c>
      <c r="B26" s="2111">
        <v>134.4</v>
      </c>
      <c r="C26" s="2112">
        <v>139.6</v>
      </c>
      <c r="D26" s="2113">
        <v>14.5</v>
      </c>
      <c r="E26" s="2114">
        <v>15.8</v>
      </c>
      <c r="H26" s="1960"/>
      <c r="L26" s="358"/>
      <c r="M26" s="2025"/>
      <c r="N26" s="2025"/>
    </row>
    <row r="27" spans="1:14">
      <c r="K27" s="358"/>
      <c r="L27" s="2025"/>
      <c r="M27" s="2025"/>
    </row>
    <row r="29" spans="1:14" ht="25">
      <c r="A29" s="2774" t="s">
        <v>1812</v>
      </c>
      <c r="B29" s="2774"/>
      <c r="C29" s="2774"/>
      <c r="D29" s="2774"/>
      <c r="E29" s="2774"/>
      <c r="F29" s="2774"/>
      <c r="G29" s="2774"/>
      <c r="H29" s="2774"/>
      <c r="I29" s="2774"/>
      <c r="J29" s="44"/>
      <c r="K29" s="2115"/>
    </row>
    <row r="31" spans="1:14" ht="17.5">
      <c r="A31" s="2951" t="s">
        <v>252</v>
      </c>
      <c r="B31" s="2953" t="s">
        <v>1806</v>
      </c>
      <c r="C31" s="2954"/>
      <c r="D31" s="2954"/>
      <c r="E31" s="2954"/>
      <c r="F31" s="2954"/>
      <c r="G31" s="2954"/>
      <c r="H31" s="2954"/>
      <c r="I31" s="2955"/>
      <c r="J31" s="29"/>
      <c r="K31" s="29"/>
    </row>
    <row r="32" spans="1:14" ht="17.5">
      <c r="A32" s="2951"/>
      <c r="B32" s="2549" t="s">
        <v>1813</v>
      </c>
      <c r="C32" s="2550"/>
      <c r="D32" s="2549" t="s">
        <v>1814</v>
      </c>
      <c r="E32" s="2550"/>
      <c r="F32" s="2549" t="s">
        <v>1815</v>
      </c>
      <c r="G32" s="2551"/>
      <c r="H32" s="2543" t="s">
        <v>1816</v>
      </c>
      <c r="I32" s="2956"/>
      <c r="J32" s="29"/>
      <c r="K32" s="29"/>
    </row>
    <row r="33" spans="1:11" ht="17.5">
      <c r="A33" s="2952"/>
      <c r="B33" s="46" t="s">
        <v>1670</v>
      </c>
      <c r="C33" s="452" t="s">
        <v>1671</v>
      </c>
      <c r="D33" s="46" t="s">
        <v>1670</v>
      </c>
      <c r="E33" s="452" t="s">
        <v>1671</v>
      </c>
      <c r="F33" s="46" t="s">
        <v>1670</v>
      </c>
      <c r="G33" s="452" t="s">
        <v>1671</v>
      </c>
      <c r="H33" s="46" t="s">
        <v>1670</v>
      </c>
      <c r="I33" s="2116" t="s">
        <v>1671</v>
      </c>
      <c r="J33" s="29"/>
      <c r="K33" s="29"/>
    </row>
    <row r="34" spans="1:11">
      <c r="A34" s="1915" t="s">
        <v>90</v>
      </c>
      <c r="B34" s="2117">
        <v>3.0000000000000001E-3</v>
      </c>
      <c r="C34" s="2118"/>
      <c r="D34" s="2119">
        <v>0.223</v>
      </c>
      <c r="E34" s="2120">
        <v>0.20799999999999999</v>
      </c>
      <c r="F34" s="2121">
        <v>0.53300000000000003</v>
      </c>
      <c r="G34" s="2120">
        <v>0.55100000000000005</v>
      </c>
      <c r="H34" s="2122">
        <v>0.24099999999999999</v>
      </c>
      <c r="I34" s="2123">
        <v>0.24099999999999999</v>
      </c>
      <c r="J34" s="1960"/>
    </row>
    <row r="35" spans="1:11">
      <c r="A35" s="1919" t="s">
        <v>91</v>
      </c>
      <c r="B35" s="2124">
        <v>2.4E-2</v>
      </c>
      <c r="C35" s="2125">
        <v>1.7999999999999999E-2</v>
      </c>
      <c r="D35" s="2126">
        <v>0.246</v>
      </c>
      <c r="E35" s="2125">
        <v>0.223</v>
      </c>
      <c r="F35" s="2127">
        <v>0.50600000000000001</v>
      </c>
      <c r="G35" s="2125">
        <v>0.53</v>
      </c>
      <c r="H35" s="2128">
        <v>0.22500000000000001</v>
      </c>
      <c r="I35" s="2129">
        <v>0.22900000000000001</v>
      </c>
      <c r="J35" s="2130"/>
      <c r="K35" s="2131"/>
    </row>
    <row r="36" spans="1:11">
      <c r="A36" s="1915" t="s">
        <v>85</v>
      </c>
      <c r="B36" s="2132">
        <v>2.1000000000000001E-2</v>
      </c>
      <c r="C36" s="2120">
        <v>1.4E-2</v>
      </c>
      <c r="D36" s="2133">
        <v>0.29299999999999998</v>
      </c>
      <c r="E36" s="2120">
        <v>0.246</v>
      </c>
      <c r="F36" s="2134">
        <v>0.51500000000000001</v>
      </c>
      <c r="G36" s="2120">
        <v>0.58399999999999996</v>
      </c>
      <c r="H36" s="2122">
        <v>0.17100000000000001</v>
      </c>
      <c r="I36" s="2123">
        <v>0.156</v>
      </c>
      <c r="J36" s="2130"/>
      <c r="K36" s="2131"/>
    </row>
    <row r="37" spans="1:11">
      <c r="A37" s="1919" t="s">
        <v>92</v>
      </c>
      <c r="B37" s="2124">
        <v>1.6E-2</v>
      </c>
      <c r="C37" s="2125">
        <v>1.4E-2</v>
      </c>
      <c r="D37" s="2126">
        <v>0.189</v>
      </c>
      <c r="E37" s="2125">
        <v>0.17199999999999999</v>
      </c>
      <c r="F37" s="2127">
        <v>0.57999999999999996</v>
      </c>
      <c r="G37" s="2125">
        <v>0.57799999999999996</v>
      </c>
      <c r="H37" s="2128">
        <v>0.215</v>
      </c>
      <c r="I37" s="2129">
        <v>0.23499999999999999</v>
      </c>
      <c r="J37" s="1960"/>
    </row>
    <row r="38" spans="1:11">
      <c r="A38" s="1915" t="s">
        <v>1174</v>
      </c>
      <c r="B38" s="2135">
        <v>0.03</v>
      </c>
      <c r="C38" s="2120">
        <v>2.7E-2</v>
      </c>
      <c r="D38" s="2133">
        <v>0.25700000000000001</v>
      </c>
      <c r="E38" s="2120">
        <v>0.25800000000000001</v>
      </c>
      <c r="F38" s="2134">
        <v>0.53200000000000003</v>
      </c>
      <c r="G38" s="2120">
        <v>0.55500000000000005</v>
      </c>
      <c r="H38" s="2122">
        <v>0.18</v>
      </c>
      <c r="I38" s="2123">
        <v>0.16</v>
      </c>
      <c r="J38" s="1960"/>
    </row>
    <row r="39" spans="1:11">
      <c r="A39" s="2103" t="s">
        <v>95</v>
      </c>
      <c r="B39" s="2104" t="s">
        <v>1810</v>
      </c>
      <c r="C39" s="2136"/>
      <c r="D39" s="2137" t="s">
        <v>1810</v>
      </c>
      <c r="E39" s="2125">
        <v>0.215</v>
      </c>
      <c r="F39" s="2137" t="s">
        <v>1810</v>
      </c>
      <c r="G39" s="2125">
        <v>0.53400000000000003</v>
      </c>
      <c r="H39" s="2137" t="s">
        <v>1810</v>
      </c>
      <c r="I39" s="2129">
        <v>0.251</v>
      </c>
      <c r="J39" s="1960"/>
    </row>
    <row r="40" spans="1:11" ht="14.5" thickBot="1">
      <c r="A40" s="2105" t="s">
        <v>97</v>
      </c>
      <c r="B40" s="2138">
        <v>2.5000000000000001E-2</v>
      </c>
      <c r="C40" s="2139"/>
      <c r="D40" s="2140">
        <v>0.32600000000000001</v>
      </c>
      <c r="E40" s="2141">
        <v>0.32500000000000001</v>
      </c>
      <c r="F40" s="2140">
        <v>0.46600000000000003</v>
      </c>
      <c r="G40" s="2141">
        <v>0.50900000000000001</v>
      </c>
      <c r="H40" s="2142">
        <v>0.183</v>
      </c>
      <c r="I40" s="2143">
        <v>0.16600000000000001</v>
      </c>
      <c r="J40" s="1960"/>
    </row>
    <row r="41" spans="1:11">
      <c r="A41" s="2110" t="s">
        <v>1811</v>
      </c>
      <c r="B41" s="2144">
        <v>2.9000000000000001E-2</v>
      </c>
      <c r="C41" s="2145">
        <v>0.02</v>
      </c>
      <c r="D41" s="2146">
        <v>0.224</v>
      </c>
      <c r="E41" s="2145">
        <v>0.32500000000000001</v>
      </c>
      <c r="F41" s="2147">
        <v>0.52900000000000003</v>
      </c>
      <c r="G41" s="2145">
        <v>0.55600000000000005</v>
      </c>
      <c r="H41" s="2148">
        <v>0.19800000000000001</v>
      </c>
      <c r="I41" s="2149">
        <v>0.2</v>
      </c>
      <c r="J41" s="1960"/>
    </row>
    <row r="43" spans="1:11" ht="14" customHeight="1">
      <c r="A43" s="2950" t="s">
        <v>1817</v>
      </c>
      <c r="B43" s="2950"/>
      <c r="C43" s="2950"/>
      <c r="D43" s="2950"/>
      <c r="E43" s="2950"/>
      <c r="F43" s="2950"/>
      <c r="G43" s="2950"/>
      <c r="H43" s="2950"/>
      <c r="I43" s="2950"/>
    </row>
  </sheetData>
  <mergeCells count="16">
    <mergeCell ref="A1:C1"/>
    <mergeCell ref="A3:A4"/>
    <mergeCell ref="B3:C3"/>
    <mergeCell ref="A14:E14"/>
    <mergeCell ref="A16:A18"/>
    <mergeCell ref="B16:E16"/>
    <mergeCell ref="B17:C17"/>
    <mergeCell ref="D17:E17"/>
    <mergeCell ref="A43:I43"/>
    <mergeCell ref="A29:I29"/>
    <mergeCell ref="A31:A33"/>
    <mergeCell ref="B31:I31"/>
    <mergeCell ref="B32:C32"/>
    <mergeCell ref="D32:E32"/>
    <mergeCell ref="F32:G32"/>
    <mergeCell ref="H32:I32"/>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E3379-A777-4F88-B0BB-131EA4FB5E6E}">
  <dimension ref="A1:J43"/>
  <sheetViews>
    <sheetView workbookViewId="0">
      <selection sqref="A1:C1"/>
    </sheetView>
  </sheetViews>
  <sheetFormatPr defaultColWidth="9" defaultRowHeight="14"/>
  <cols>
    <col min="1" max="1" width="20.83203125" style="2023" customWidth="1"/>
    <col min="2" max="5" width="10.6640625" style="2023" customWidth="1"/>
    <col min="6" max="6" width="10.6640625" style="2032" customWidth="1"/>
    <col min="7" max="7" width="10.6640625" style="2023" customWidth="1"/>
    <col min="8" max="8" width="11.25" style="2023" customWidth="1"/>
    <col min="9" max="16384" width="9" style="1956"/>
  </cols>
  <sheetData>
    <row r="1" spans="1:7" ht="35">
      <c r="A1" s="2774" t="s">
        <v>1818</v>
      </c>
      <c r="B1" s="2774"/>
      <c r="C1" s="2774"/>
      <c r="D1" s="1911"/>
    </row>
    <row r="3" spans="1:7" ht="17.5">
      <c r="A3" s="2848" t="s">
        <v>1753</v>
      </c>
      <c r="B3" s="2959" t="s">
        <v>1819</v>
      </c>
      <c r="C3" s="2960"/>
      <c r="D3" s="29"/>
      <c r="E3" s="29"/>
      <c r="F3" s="29"/>
      <c r="G3" s="29"/>
    </row>
    <row r="4" spans="1:7" ht="27.5">
      <c r="A4" s="2849"/>
      <c r="B4" s="587" t="s">
        <v>1755</v>
      </c>
      <c r="C4" s="2091" t="s">
        <v>1765</v>
      </c>
      <c r="D4" s="49"/>
      <c r="E4" s="29"/>
      <c r="F4" s="49"/>
    </row>
    <row r="5" spans="1:7">
      <c r="A5" s="900" t="s">
        <v>1756</v>
      </c>
      <c r="B5" s="2150">
        <v>87.6</v>
      </c>
      <c r="C5" s="2093">
        <v>22.9</v>
      </c>
      <c r="E5" s="1956"/>
    </row>
    <row r="6" spans="1:7">
      <c r="A6" s="899" t="s">
        <v>1757</v>
      </c>
      <c r="B6" s="2004">
        <v>154.4</v>
      </c>
      <c r="C6" s="2086">
        <v>25.2</v>
      </c>
      <c r="E6" s="1956"/>
    </row>
    <row r="7" spans="1:7">
      <c r="A7" s="900" t="s">
        <v>1758</v>
      </c>
      <c r="B7" s="2001">
        <v>128</v>
      </c>
      <c r="C7" s="2093">
        <v>23.6</v>
      </c>
      <c r="E7" s="1956"/>
    </row>
    <row r="8" spans="1:7">
      <c r="A8" s="899" t="s">
        <v>1759</v>
      </c>
      <c r="B8" s="2004">
        <v>132.80000000000001</v>
      </c>
      <c r="C8" s="2086">
        <v>20.100000000000001</v>
      </c>
      <c r="E8" s="1956"/>
    </row>
    <row r="9" spans="1:7">
      <c r="A9" s="900" t="s">
        <v>1760</v>
      </c>
      <c r="B9" s="2001">
        <v>131.1</v>
      </c>
      <c r="C9" s="2093">
        <v>16.8</v>
      </c>
      <c r="E9" s="1956"/>
    </row>
    <row r="10" spans="1:7">
      <c r="A10" s="899" t="s">
        <v>1670</v>
      </c>
      <c r="B10" s="2004">
        <v>96.6</v>
      </c>
      <c r="C10" s="2086">
        <v>13.7</v>
      </c>
      <c r="E10" s="1956"/>
    </row>
    <row r="11" spans="1:7">
      <c r="A11" s="2037" t="s">
        <v>1807</v>
      </c>
      <c r="B11" s="2001">
        <v>95.6</v>
      </c>
      <c r="C11" s="2093">
        <v>14.8</v>
      </c>
      <c r="E11" s="1956"/>
    </row>
    <row r="14" spans="1:7" ht="35">
      <c r="A14" s="2774" t="s">
        <v>1820</v>
      </c>
      <c r="B14" s="2774"/>
      <c r="C14" s="2774"/>
      <c r="D14" s="2774"/>
      <c r="E14" s="2774"/>
      <c r="F14" s="2151"/>
      <c r="G14" s="2097"/>
    </row>
    <row r="16" spans="1:7" ht="17.5">
      <c r="A16" s="2963" t="s">
        <v>252</v>
      </c>
      <c r="B16" s="2894" t="s">
        <v>1819</v>
      </c>
      <c r="C16" s="2895"/>
      <c r="D16" s="2895"/>
      <c r="E16" s="2895"/>
      <c r="F16" s="29"/>
      <c r="G16" s="29"/>
    </row>
    <row r="17" spans="1:10" ht="17.5">
      <c r="A17" s="2963"/>
      <c r="B17" s="2459" t="s">
        <v>1809</v>
      </c>
      <c r="C17" s="2461"/>
      <c r="D17" s="2462" t="s">
        <v>1745</v>
      </c>
      <c r="E17" s="2517"/>
      <c r="F17" s="29"/>
      <c r="G17" s="29"/>
      <c r="I17" s="2023"/>
    </row>
    <row r="18" spans="1:10" ht="17.5">
      <c r="A18" s="2964"/>
      <c r="B18" s="46" t="s">
        <v>1670</v>
      </c>
      <c r="C18" s="1906" t="s">
        <v>1671</v>
      </c>
      <c r="D18" s="708" t="s">
        <v>1670</v>
      </c>
      <c r="E18" s="741" t="s">
        <v>1671</v>
      </c>
      <c r="F18" s="29"/>
      <c r="G18" s="29"/>
      <c r="I18" s="2023"/>
    </row>
    <row r="19" spans="1:10">
      <c r="A19" s="900" t="s">
        <v>90</v>
      </c>
      <c r="B19" s="2152">
        <v>76.5</v>
      </c>
      <c r="C19" s="2153">
        <v>88.7</v>
      </c>
      <c r="D19" s="2154">
        <v>6.7</v>
      </c>
      <c r="E19" s="2155">
        <v>5.5</v>
      </c>
      <c r="F19" s="2023"/>
      <c r="G19" s="2032"/>
      <c r="I19" s="2023"/>
    </row>
    <row r="20" spans="1:10">
      <c r="A20" s="899" t="s">
        <v>91</v>
      </c>
      <c r="B20" s="2156">
        <v>108.6</v>
      </c>
      <c r="C20" s="2157">
        <v>95.7</v>
      </c>
      <c r="D20" s="2158">
        <v>14.8</v>
      </c>
      <c r="E20" s="2159">
        <v>16.399999999999999</v>
      </c>
      <c r="F20" s="2023"/>
      <c r="G20" s="2032"/>
      <c r="I20" s="2023"/>
    </row>
    <row r="21" spans="1:10">
      <c r="A21" s="900" t="s">
        <v>85</v>
      </c>
      <c r="B21" s="2160">
        <v>80.5</v>
      </c>
      <c r="C21" s="2153">
        <v>80.2</v>
      </c>
      <c r="D21" s="2154">
        <v>21.5</v>
      </c>
      <c r="E21" s="2155">
        <v>21.6</v>
      </c>
      <c r="F21" s="2023"/>
      <c r="G21" s="2032"/>
      <c r="I21" s="2023"/>
    </row>
    <row r="22" spans="1:10">
      <c r="A22" s="899" t="s">
        <v>92</v>
      </c>
      <c r="B22" s="2156">
        <v>91.9</v>
      </c>
      <c r="C22" s="2157">
        <v>95.2</v>
      </c>
      <c r="D22" s="2158">
        <v>10</v>
      </c>
      <c r="E22" s="2159">
        <v>8.6999999999999993</v>
      </c>
      <c r="F22" s="2023"/>
      <c r="G22" s="2032"/>
      <c r="I22" s="2023"/>
    </row>
    <row r="23" spans="1:10">
      <c r="A23" s="900" t="s">
        <v>1174</v>
      </c>
      <c r="B23" s="2160">
        <v>104.3</v>
      </c>
      <c r="C23" s="2153">
        <v>95.7</v>
      </c>
      <c r="D23" s="2154">
        <v>18.100000000000001</v>
      </c>
      <c r="E23" s="2155">
        <v>19.8</v>
      </c>
      <c r="F23" s="2023"/>
      <c r="G23" s="2032"/>
      <c r="I23" s="2023"/>
    </row>
    <row r="24" spans="1:10">
      <c r="A24" s="899" t="s">
        <v>95</v>
      </c>
      <c r="B24" s="2161"/>
      <c r="C24" s="2157">
        <v>81.2</v>
      </c>
      <c r="D24" s="2158"/>
      <c r="E24" s="2162" t="s">
        <v>723</v>
      </c>
      <c r="F24" s="2023"/>
      <c r="G24" s="2032"/>
      <c r="I24" s="2023"/>
    </row>
    <row r="25" spans="1:10" ht="14.5" thickBot="1">
      <c r="A25" s="396" t="s">
        <v>97</v>
      </c>
      <c r="B25" s="2106">
        <v>74.5</v>
      </c>
      <c r="C25" s="2163">
        <v>147.5</v>
      </c>
      <c r="D25" s="2164">
        <v>7.9</v>
      </c>
      <c r="E25" s="2165">
        <v>31.1</v>
      </c>
      <c r="F25" s="2023"/>
      <c r="G25" s="2032"/>
      <c r="I25" s="2023"/>
    </row>
    <row r="26" spans="1:10">
      <c r="A26" s="2110" t="s">
        <v>1811</v>
      </c>
      <c r="B26" s="2166">
        <v>96.5</v>
      </c>
      <c r="C26" s="2167">
        <v>95.6</v>
      </c>
      <c r="D26" s="2168">
        <v>13.7</v>
      </c>
      <c r="E26" s="2169">
        <v>14.8</v>
      </c>
      <c r="F26" s="2023"/>
      <c r="G26" s="2032"/>
      <c r="I26" s="2023"/>
    </row>
    <row r="29" spans="1:10" ht="25">
      <c r="A29" s="2690" t="s">
        <v>1821</v>
      </c>
      <c r="B29" s="2690"/>
      <c r="C29" s="2690"/>
      <c r="D29" s="2690"/>
      <c r="E29" s="2690"/>
      <c r="F29" s="2690"/>
      <c r="G29" s="2690"/>
      <c r="H29" s="44"/>
      <c r="I29" s="2115"/>
    </row>
    <row r="31" spans="1:10" ht="17.5">
      <c r="A31" s="2961" t="s">
        <v>252</v>
      </c>
      <c r="B31" s="2894" t="s">
        <v>1819</v>
      </c>
      <c r="C31" s="2895"/>
      <c r="D31" s="2895"/>
      <c r="E31" s="2895"/>
      <c r="F31" s="2895"/>
      <c r="G31" s="2895"/>
      <c r="H31" s="29"/>
      <c r="I31" s="29"/>
    </row>
    <row r="32" spans="1:10" ht="17.5">
      <c r="A32" s="2962"/>
      <c r="B32" s="2549" t="s">
        <v>1813</v>
      </c>
      <c r="C32" s="2550"/>
      <c r="D32" s="2549" t="s">
        <v>1814</v>
      </c>
      <c r="E32" s="2551"/>
      <c r="F32" s="2543" t="s">
        <v>1815</v>
      </c>
      <c r="G32" s="2543"/>
      <c r="H32" s="29"/>
      <c r="I32" s="29"/>
      <c r="J32" s="2023"/>
    </row>
    <row r="33" spans="1:10" ht="17.5">
      <c r="A33" s="2949"/>
      <c r="B33" s="2170" t="s">
        <v>1670</v>
      </c>
      <c r="C33" s="1737" t="s">
        <v>1671</v>
      </c>
      <c r="D33" s="46" t="s">
        <v>1670</v>
      </c>
      <c r="E33" s="2171" t="s">
        <v>1671</v>
      </c>
      <c r="F33" s="46" t="s">
        <v>1670</v>
      </c>
      <c r="G33" s="2172" t="s">
        <v>1671</v>
      </c>
      <c r="H33" s="29"/>
      <c r="I33" s="29"/>
      <c r="J33" s="2023"/>
    </row>
    <row r="34" spans="1:10">
      <c r="A34" s="2173" t="s">
        <v>90</v>
      </c>
      <c r="B34" s="2174">
        <v>0.13800000000000001</v>
      </c>
      <c r="C34" s="2175">
        <v>0.14499999999999999</v>
      </c>
      <c r="D34" s="2174">
        <v>0.16</v>
      </c>
      <c r="E34" s="2175">
        <v>0.24299999999999999</v>
      </c>
      <c r="F34" s="2134">
        <v>0.70199999999999996</v>
      </c>
      <c r="G34" s="2176">
        <v>0.61199999999999999</v>
      </c>
      <c r="H34" s="2032"/>
      <c r="I34" s="2023"/>
      <c r="J34" s="2023"/>
    </row>
    <row r="35" spans="1:10">
      <c r="A35" s="899" t="s">
        <v>91</v>
      </c>
      <c r="B35" s="2177">
        <v>0.108</v>
      </c>
      <c r="C35" s="2178">
        <v>0.13400000000000001</v>
      </c>
      <c r="D35" s="2177">
        <v>0.25800000000000001</v>
      </c>
      <c r="E35" s="2178">
        <v>0.34699999999999998</v>
      </c>
      <c r="F35" s="2127">
        <v>0.63400000000000001</v>
      </c>
      <c r="G35" s="2179">
        <v>0.51900000000000002</v>
      </c>
      <c r="H35" s="1960"/>
    </row>
    <row r="36" spans="1:10">
      <c r="A36" s="900" t="s">
        <v>85</v>
      </c>
      <c r="B36" s="2174">
        <v>8.4000000000000005E-2</v>
      </c>
      <c r="C36" s="2175">
        <v>0.16300000000000001</v>
      </c>
      <c r="D36" s="2174">
        <v>0.26400000000000001</v>
      </c>
      <c r="E36" s="2175">
        <v>0.313</v>
      </c>
      <c r="F36" s="2134">
        <v>0.65200000000000002</v>
      </c>
      <c r="G36" s="2176">
        <v>0.52500000000000002</v>
      </c>
      <c r="H36" s="1960"/>
    </row>
    <row r="37" spans="1:10">
      <c r="A37" s="899" t="s">
        <v>92</v>
      </c>
      <c r="B37" s="2177">
        <v>0.121</v>
      </c>
      <c r="C37" s="2178">
        <v>0.14000000000000001</v>
      </c>
      <c r="D37" s="2177">
        <v>0.19700000000000001</v>
      </c>
      <c r="E37" s="2178">
        <v>0.19400000000000001</v>
      </c>
      <c r="F37" s="2127">
        <v>0.68</v>
      </c>
      <c r="G37" s="2179">
        <v>0.66600000000000004</v>
      </c>
      <c r="H37" s="1960"/>
    </row>
    <row r="38" spans="1:10">
      <c r="A38" s="900" t="s">
        <v>1174</v>
      </c>
      <c r="B38" s="2134">
        <v>9.6000000000000002E-2</v>
      </c>
      <c r="C38" s="2175">
        <v>0.16800000000000001</v>
      </c>
      <c r="D38" s="2174">
        <v>0.23</v>
      </c>
      <c r="E38" s="2175">
        <v>0.28999999999999998</v>
      </c>
      <c r="F38" s="2134">
        <v>0.67400000000000004</v>
      </c>
      <c r="G38" s="2176">
        <v>0.54200000000000004</v>
      </c>
      <c r="H38" s="1960"/>
    </row>
    <row r="39" spans="1:10">
      <c r="A39" s="899" t="s">
        <v>95</v>
      </c>
      <c r="B39" s="2180"/>
      <c r="C39" s="2178">
        <v>0.155</v>
      </c>
      <c r="D39" s="2181"/>
      <c r="E39" s="2178">
        <v>0.216</v>
      </c>
      <c r="F39" s="2180"/>
      <c r="G39" s="2179">
        <v>0.629</v>
      </c>
      <c r="H39" s="1960"/>
    </row>
    <row r="40" spans="1:10" ht="14.5" thickBot="1">
      <c r="A40" s="396" t="s">
        <v>97</v>
      </c>
      <c r="B40" s="2182">
        <v>9.6000000000000002E-2</v>
      </c>
      <c r="C40" s="2183">
        <v>0.124</v>
      </c>
      <c r="D40" s="2140">
        <v>0.23499999999999999</v>
      </c>
      <c r="E40" s="2183">
        <v>0.29099999999999998</v>
      </c>
      <c r="F40" s="2140">
        <v>0.66900000000000004</v>
      </c>
      <c r="G40" s="2184">
        <v>0.58499999999999996</v>
      </c>
      <c r="H40" s="1960"/>
    </row>
    <row r="41" spans="1:10">
      <c r="A41" s="2110" t="s">
        <v>1811</v>
      </c>
      <c r="B41" s="2144">
        <v>0.11899999999999999</v>
      </c>
      <c r="C41" s="2185">
        <v>0.161</v>
      </c>
      <c r="D41" s="2186">
        <v>0.21099999999999999</v>
      </c>
      <c r="E41" s="2185">
        <v>0.26900000000000002</v>
      </c>
      <c r="F41" s="2186">
        <v>0.66</v>
      </c>
      <c r="G41" s="2187">
        <v>0.56999999999999995</v>
      </c>
      <c r="H41" s="1960"/>
    </row>
    <row r="43" spans="1:10" ht="27.5" customHeight="1">
      <c r="A43" s="2941" t="s">
        <v>1817</v>
      </c>
      <c r="B43" s="2941"/>
      <c r="C43" s="2941"/>
      <c r="D43" s="2941"/>
      <c r="E43" s="2941"/>
      <c r="F43" s="2941"/>
      <c r="G43" s="2941"/>
      <c r="H43" s="2061"/>
      <c r="I43" s="2061"/>
    </row>
  </sheetData>
  <mergeCells count="15">
    <mergeCell ref="A1:C1"/>
    <mergeCell ref="A3:A4"/>
    <mergeCell ref="B3:C3"/>
    <mergeCell ref="A14:E14"/>
    <mergeCell ref="A16:A18"/>
    <mergeCell ref="B16:E16"/>
    <mergeCell ref="B17:C17"/>
    <mergeCell ref="D17:E17"/>
    <mergeCell ref="A43:G43"/>
    <mergeCell ref="A29:G29"/>
    <mergeCell ref="A31:A33"/>
    <mergeCell ref="B31:G31"/>
    <mergeCell ref="B32:C32"/>
    <mergeCell ref="D32:E32"/>
    <mergeCell ref="F32:G32"/>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8CFB-0C44-4BDA-8E13-3F3BC4EB2FBE}">
  <dimension ref="A1:W45"/>
  <sheetViews>
    <sheetView workbookViewId="0">
      <selection sqref="A1:E1"/>
    </sheetView>
  </sheetViews>
  <sheetFormatPr defaultColWidth="9" defaultRowHeight="14"/>
  <cols>
    <col min="1" max="1" width="19" style="45" customWidth="1"/>
    <col min="2" max="6" width="10.6640625" style="63" customWidth="1"/>
    <col min="7" max="7" width="10.6640625" style="1025" customWidth="1"/>
    <col min="8" max="9" width="10.6640625" style="63" customWidth="1"/>
    <col min="10" max="12" width="10.5" style="63" customWidth="1"/>
    <col min="13" max="13" width="10.33203125" style="63" customWidth="1"/>
    <col min="14" max="14" width="10.5" style="63" customWidth="1"/>
    <col min="15" max="15" width="9" style="63"/>
    <col min="16" max="16" width="16.08203125" style="63" customWidth="1"/>
    <col min="17" max="20" width="10.75" style="63" customWidth="1"/>
    <col min="21" max="16384" width="9" style="63"/>
  </cols>
  <sheetData>
    <row r="1" spans="1:14" ht="35">
      <c r="A1" s="2774" t="s">
        <v>1822</v>
      </c>
      <c r="B1" s="2774"/>
      <c r="C1" s="2774"/>
      <c r="D1" s="2774"/>
      <c r="E1" s="2774"/>
      <c r="F1" s="1911"/>
      <c r="G1" s="2032"/>
      <c r="H1" s="2023"/>
      <c r="I1" s="2023"/>
      <c r="J1" s="2023"/>
      <c r="K1" s="2023"/>
      <c r="L1" s="2023"/>
      <c r="M1" s="2023"/>
      <c r="N1" s="2023"/>
    </row>
    <row r="2" spans="1:14">
      <c r="A2" s="2188"/>
      <c r="B2" s="2023"/>
      <c r="C2" s="2023"/>
      <c r="D2" s="2023"/>
      <c r="E2" s="2023"/>
      <c r="F2" s="2023"/>
      <c r="G2" s="2032"/>
      <c r="H2" s="2023"/>
      <c r="I2" s="2023"/>
      <c r="J2" s="2023"/>
      <c r="K2" s="2023"/>
      <c r="L2" s="2023"/>
      <c r="M2" s="2023"/>
      <c r="N2" s="2023"/>
    </row>
    <row r="3" spans="1:14" ht="17.5" customHeight="1">
      <c r="A3" s="2970" t="s">
        <v>1753</v>
      </c>
      <c r="B3" s="2490" t="s">
        <v>1823</v>
      </c>
      <c r="C3" s="2491"/>
      <c r="D3" s="2491"/>
      <c r="E3" s="2492"/>
      <c r="F3" s="29"/>
      <c r="G3" s="29"/>
      <c r="H3" s="2023"/>
      <c r="I3" s="2023"/>
      <c r="J3" s="2023"/>
      <c r="K3" s="2023"/>
      <c r="L3" s="2023"/>
      <c r="M3" s="2023"/>
      <c r="N3" s="2023"/>
    </row>
    <row r="4" spans="1:14" ht="17.5">
      <c r="A4" s="2971"/>
      <c r="B4" s="2471" t="s">
        <v>426</v>
      </c>
      <c r="C4" s="2754"/>
      <c r="D4" s="2472" t="s">
        <v>425</v>
      </c>
      <c r="E4" s="2755"/>
      <c r="F4" s="29"/>
      <c r="G4" s="29"/>
      <c r="H4" s="2023"/>
      <c r="I4" s="2023"/>
      <c r="J4" s="2023"/>
      <c r="K4" s="2023"/>
      <c r="L4" s="2023"/>
      <c r="M4" s="2023"/>
      <c r="N4" s="2023"/>
    </row>
    <row r="5" spans="1:14" ht="23">
      <c r="A5" s="2972"/>
      <c r="B5" s="462" t="s">
        <v>1755</v>
      </c>
      <c r="C5" s="450" t="s">
        <v>1765</v>
      </c>
      <c r="D5" s="462" t="s">
        <v>1755</v>
      </c>
      <c r="E5" s="272" t="s">
        <v>1765</v>
      </c>
      <c r="F5" s="29"/>
      <c r="G5" s="29"/>
      <c r="H5" s="2023"/>
      <c r="I5" s="2023"/>
      <c r="J5" s="2023"/>
      <c r="K5" s="2023"/>
      <c r="L5" s="2023"/>
      <c r="M5" s="2023"/>
      <c r="N5" s="2023"/>
    </row>
    <row r="6" spans="1:14">
      <c r="A6" s="67" t="s">
        <v>1756</v>
      </c>
      <c r="B6" s="2063">
        <v>73.8</v>
      </c>
      <c r="C6" s="2039">
        <v>58.7</v>
      </c>
      <c r="D6" s="2063">
        <v>34.1</v>
      </c>
      <c r="E6" s="2040">
        <v>24</v>
      </c>
      <c r="F6" s="2023"/>
      <c r="G6" s="2032"/>
      <c r="H6" s="2023"/>
      <c r="I6" s="2023"/>
      <c r="J6" s="2023"/>
      <c r="K6" s="2023"/>
      <c r="L6" s="2023"/>
      <c r="M6" s="2023"/>
      <c r="N6" s="2023"/>
    </row>
    <row r="7" spans="1:14">
      <c r="A7" s="69" t="s">
        <v>1757</v>
      </c>
      <c r="B7" s="2050">
        <v>76.5</v>
      </c>
      <c r="C7" s="2042">
        <v>56</v>
      </c>
      <c r="D7" s="2050">
        <v>36</v>
      </c>
      <c r="E7" s="2043">
        <v>27</v>
      </c>
      <c r="F7" s="2023"/>
      <c r="G7" s="2032"/>
      <c r="H7" s="2023"/>
      <c r="I7" s="2023"/>
      <c r="J7" s="2023"/>
      <c r="K7" s="2023"/>
      <c r="L7" s="2023"/>
      <c r="M7" s="2023"/>
      <c r="N7" s="2023"/>
    </row>
    <row r="8" spans="1:14">
      <c r="A8" s="67" t="s">
        <v>1758</v>
      </c>
      <c r="B8" s="2063">
        <v>72.5</v>
      </c>
      <c r="C8" s="2039">
        <v>57.3</v>
      </c>
      <c r="D8" s="2063">
        <v>37.9</v>
      </c>
      <c r="E8" s="2040">
        <v>28.5</v>
      </c>
      <c r="F8" s="2023"/>
      <c r="G8" s="2032"/>
      <c r="H8" s="2023"/>
      <c r="I8" s="2023"/>
      <c r="J8" s="2023"/>
      <c r="K8" s="2023"/>
      <c r="L8" s="2023"/>
      <c r="M8" s="2023"/>
      <c r="N8" s="2023"/>
    </row>
    <row r="9" spans="1:14">
      <c r="A9" s="69" t="s">
        <v>1759</v>
      </c>
      <c r="B9" s="2050">
        <v>68.099999999999994</v>
      </c>
      <c r="C9" s="2042">
        <v>48.8</v>
      </c>
      <c r="D9" s="2050">
        <v>38.1</v>
      </c>
      <c r="E9" s="2043">
        <v>24.1</v>
      </c>
      <c r="F9" s="2023"/>
      <c r="G9" s="2032"/>
      <c r="H9" s="2023"/>
      <c r="I9" s="2023"/>
      <c r="J9" s="2023"/>
      <c r="K9" s="2023"/>
      <c r="L9" s="2023"/>
      <c r="M9" s="2023"/>
      <c r="N9" s="2023"/>
    </row>
    <row r="10" spans="1:14">
      <c r="A10" s="67" t="s">
        <v>1760</v>
      </c>
      <c r="B10" s="2063">
        <v>69.599999999999994</v>
      </c>
      <c r="C10" s="2039">
        <v>50.4</v>
      </c>
      <c r="D10" s="2063">
        <v>40.6</v>
      </c>
      <c r="E10" s="2040">
        <v>26.5</v>
      </c>
      <c r="F10" s="2023"/>
      <c r="G10" s="2032"/>
      <c r="H10" s="2023"/>
      <c r="I10" s="2023"/>
      <c r="J10" s="2023"/>
      <c r="K10" s="2023"/>
      <c r="L10" s="2023"/>
      <c r="M10" s="2023"/>
      <c r="N10" s="2023"/>
    </row>
    <row r="11" spans="1:14">
      <c r="A11" s="69" t="s">
        <v>1670</v>
      </c>
      <c r="B11" s="2050">
        <v>58.2</v>
      </c>
      <c r="C11" s="2042">
        <v>40.9</v>
      </c>
      <c r="D11" s="2050">
        <v>39</v>
      </c>
      <c r="E11" s="2043">
        <v>24.8</v>
      </c>
      <c r="F11" s="2023"/>
      <c r="G11" s="2032"/>
      <c r="H11" s="2023"/>
      <c r="I11" s="2023"/>
      <c r="J11" s="2023"/>
      <c r="K11" s="2023"/>
      <c r="L11" s="2023"/>
      <c r="M11" s="2023"/>
      <c r="N11" s="2023"/>
    </row>
    <row r="12" spans="1:14">
      <c r="A12" s="2037" t="s">
        <v>1807</v>
      </c>
      <c r="B12" s="2063">
        <v>54.5</v>
      </c>
      <c r="C12" s="2039">
        <v>36.9</v>
      </c>
      <c r="D12" s="2063">
        <v>35.5</v>
      </c>
      <c r="E12" s="2040">
        <v>22.3</v>
      </c>
      <c r="F12" s="2023"/>
      <c r="G12" s="2032"/>
      <c r="H12" s="2023"/>
      <c r="I12" s="2023"/>
      <c r="J12" s="2023"/>
      <c r="K12" s="2023"/>
      <c r="L12" s="2023"/>
      <c r="M12" s="2023"/>
      <c r="N12" s="2023"/>
    </row>
    <row r="13" spans="1:14">
      <c r="A13" s="2188"/>
      <c r="B13" s="2023"/>
      <c r="C13" s="2023"/>
      <c r="D13" s="2023"/>
      <c r="E13" s="2023"/>
      <c r="F13" s="2023"/>
      <c r="G13" s="2032"/>
      <c r="H13" s="2023"/>
      <c r="I13" s="2023"/>
      <c r="J13" s="2023"/>
      <c r="K13" s="2023"/>
      <c r="L13" s="2023"/>
      <c r="M13" s="2023"/>
      <c r="N13" s="2023"/>
    </row>
    <row r="14" spans="1:14">
      <c r="A14" s="2188"/>
      <c r="B14" s="2023"/>
      <c r="C14" s="2023"/>
      <c r="D14" s="2023"/>
      <c r="E14" s="2023"/>
      <c r="F14" s="2023"/>
      <c r="G14" s="2032"/>
      <c r="H14" s="2023"/>
      <c r="I14" s="2023"/>
      <c r="J14" s="2023"/>
      <c r="K14" s="2023"/>
      <c r="L14" s="2023"/>
      <c r="M14" s="2023"/>
      <c r="N14" s="2023"/>
    </row>
    <row r="15" spans="1:14" ht="25">
      <c r="A15" s="2774" t="s">
        <v>1824</v>
      </c>
      <c r="B15" s="2774"/>
      <c r="C15" s="2774"/>
      <c r="D15" s="2774"/>
      <c r="E15" s="2774"/>
      <c r="F15" s="2774"/>
      <c r="G15" s="2774"/>
      <c r="H15" s="2774"/>
      <c r="I15" s="2774"/>
      <c r="J15" s="44"/>
      <c r="K15" s="2023"/>
      <c r="L15" s="2023"/>
      <c r="M15" s="2023"/>
      <c r="N15" s="2023"/>
    </row>
    <row r="16" spans="1:14">
      <c r="A16" s="2188"/>
      <c r="B16" s="2023"/>
      <c r="C16" s="2023"/>
      <c r="D16" s="2023"/>
      <c r="E16" s="2023"/>
      <c r="F16" s="2023"/>
      <c r="G16" s="2032"/>
      <c r="H16" s="2023"/>
      <c r="I16" s="2023"/>
      <c r="J16" s="2023"/>
      <c r="K16" s="2023"/>
      <c r="L16" s="2023"/>
      <c r="M16" s="2023"/>
      <c r="N16" s="2023"/>
    </row>
    <row r="17" spans="1:23" ht="17.5">
      <c r="A17" s="2968" t="s">
        <v>252</v>
      </c>
      <c r="B17" s="2630" t="s">
        <v>1823</v>
      </c>
      <c r="C17" s="2631"/>
      <c r="D17" s="2631"/>
      <c r="E17" s="2631"/>
      <c r="F17" s="2631"/>
      <c r="G17" s="2631"/>
      <c r="H17" s="2631"/>
      <c r="I17" s="2631"/>
      <c r="J17" s="29"/>
      <c r="K17" s="29"/>
      <c r="L17" s="2023"/>
      <c r="M17" s="2023"/>
      <c r="N17" s="2023"/>
    </row>
    <row r="18" spans="1:23" ht="17.5">
      <c r="A18" s="2968"/>
      <c r="B18" s="2630" t="s">
        <v>426</v>
      </c>
      <c r="C18" s="2631"/>
      <c r="D18" s="2631"/>
      <c r="E18" s="2631"/>
      <c r="F18" s="2472" t="s">
        <v>425</v>
      </c>
      <c r="G18" s="2472"/>
      <c r="H18" s="2472"/>
      <c r="I18" s="2472"/>
      <c r="J18" s="29"/>
      <c r="K18" s="29"/>
      <c r="L18" s="2023"/>
      <c r="M18" s="2023"/>
      <c r="N18" s="2023"/>
    </row>
    <row r="19" spans="1:23" ht="17.5">
      <c r="A19" s="2968"/>
      <c r="B19" s="2459" t="s">
        <v>1809</v>
      </c>
      <c r="C19" s="2461"/>
      <c r="D19" s="2459" t="s">
        <v>1745</v>
      </c>
      <c r="E19" s="2461"/>
      <c r="F19" s="2460" t="s">
        <v>1809</v>
      </c>
      <c r="G19" s="2460"/>
      <c r="H19" s="2459" t="s">
        <v>1745</v>
      </c>
      <c r="I19" s="2460"/>
      <c r="J19" s="29"/>
      <c r="K19" s="29"/>
      <c r="L19" s="2023"/>
      <c r="M19" s="2023"/>
      <c r="N19" s="2023"/>
      <c r="O19" s="2023"/>
      <c r="P19" s="2023"/>
      <c r="Q19" s="2023"/>
    </row>
    <row r="20" spans="1:23" ht="17.5">
      <c r="A20" s="2969"/>
      <c r="B20" s="2170" t="s">
        <v>1670</v>
      </c>
      <c r="C20" s="1737" t="s">
        <v>1671</v>
      </c>
      <c r="D20" s="2189" t="s">
        <v>1670</v>
      </c>
      <c r="E20" s="2190" t="s">
        <v>1671</v>
      </c>
      <c r="F20" s="2170" t="s">
        <v>1670</v>
      </c>
      <c r="G20" s="1737" t="s">
        <v>1671</v>
      </c>
      <c r="H20" s="2189" t="s">
        <v>1670</v>
      </c>
      <c r="I20" s="2190" t="s">
        <v>1671</v>
      </c>
      <c r="J20" s="29"/>
      <c r="K20" s="29"/>
      <c r="L20" s="2023"/>
      <c r="M20" s="2023"/>
      <c r="N20" s="2023"/>
      <c r="O20" s="2023"/>
      <c r="P20" s="2023"/>
      <c r="Q20" s="2023"/>
    </row>
    <row r="21" spans="1:23" ht="13">
      <c r="A21" s="1337" t="s">
        <v>90</v>
      </c>
      <c r="B21" s="2191">
        <v>48.9</v>
      </c>
      <c r="C21" s="2192">
        <v>57</v>
      </c>
      <c r="D21" s="2193">
        <v>32.4</v>
      </c>
      <c r="E21" s="2194">
        <v>38.799999999999997</v>
      </c>
      <c r="F21" s="2191">
        <v>30.3</v>
      </c>
      <c r="G21" s="2192">
        <v>38.4</v>
      </c>
      <c r="H21" s="2195">
        <v>24</v>
      </c>
      <c r="I21" s="2194">
        <v>21.5</v>
      </c>
      <c r="J21" s="2023"/>
      <c r="K21" s="2023"/>
      <c r="L21" s="2023"/>
      <c r="M21" s="2023"/>
      <c r="N21" s="2023"/>
      <c r="O21" s="2023"/>
      <c r="P21" s="2023"/>
      <c r="Q21" s="2023"/>
      <c r="S21" s="1052"/>
      <c r="T21" s="2196"/>
      <c r="U21" s="2196"/>
      <c r="V21" s="2025"/>
      <c r="W21" s="2025"/>
    </row>
    <row r="22" spans="1:23" ht="13">
      <c r="A22" s="2197" t="s">
        <v>91</v>
      </c>
      <c r="B22" s="2198">
        <v>68.099999999999994</v>
      </c>
      <c r="C22" s="2199">
        <v>68</v>
      </c>
      <c r="D22" s="2200">
        <v>45.9</v>
      </c>
      <c r="E22" s="2201">
        <v>44.2</v>
      </c>
      <c r="F22" s="2198">
        <v>34.9</v>
      </c>
      <c r="G22" s="2199">
        <v>30.9</v>
      </c>
      <c r="H22" s="2202">
        <v>22.6</v>
      </c>
      <c r="I22" s="2201">
        <v>19.3</v>
      </c>
      <c r="J22" s="2023"/>
      <c r="K22" s="2023"/>
      <c r="L22" s="2023"/>
      <c r="M22" s="2023"/>
      <c r="N22" s="2023"/>
      <c r="O22" s="2023"/>
      <c r="P22" s="2023"/>
      <c r="Q22" s="2023"/>
      <c r="S22" s="1052"/>
      <c r="T22" s="2196"/>
      <c r="U22" s="2196"/>
      <c r="V22" s="2025"/>
      <c r="W22" s="2025"/>
    </row>
    <row r="23" spans="1:23" ht="13">
      <c r="A23" s="1337" t="s">
        <v>85</v>
      </c>
      <c r="B23" s="2203">
        <v>77.8</v>
      </c>
      <c r="C23" s="2192">
        <v>71.7</v>
      </c>
      <c r="D23" s="2193">
        <v>61.2</v>
      </c>
      <c r="E23" s="2194">
        <v>50.6</v>
      </c>
      <c r="F23" s="2203">
        <v>63.5</v>
      </c>
      <c r="G23" s="2192">
        <v>53.6</v>
      </c>
      <c r="H23" s="2195">
        <v>45.1</v>
      </c>
      <c r="I23" s="2194">
        <v>36.6</v>
      </c>
      <c r="J23" s="2023"/>
      <c r="K23" s="2023"/>
      <c r="L23" s="2023"/>
      <c r="M23" s="2023"/>
      <c r="N23" s="2023"/>
      <c r="O23" s="2023"/>
      <c r="P23" s="2023"/>
      <c r="Q23" s="2023"/>
      <c r="S23" s="1052"/>
      <c r="T23" s="2196"/>
      <c r="U23" s="2196"/>
      <c r="V23" s="2025"/>
      <c r="W23" s="2025"/>
    </row>
    <row r="24" spans="1:23" ht="13">
      <c r="A24" s="2197" t="s">
        <v>92</v>
      </c>
      <c r="B24" s="2198">
        <v>48</v>
      </c>
      <c r="C24" s="2199">
        <v>45.2</v>
      </c>
      <c r="D24" s="2200">
        <v>34.6</v>
      </c>
      <c r="E24" s="2201">
        <v>31.9</v>
      </c>
      <c r="F24" s="2198">
        <v>27.5</v>
      </c>
      <c r="G24" s="2199">
        <v>22.6</v>
      </c>
      <c r="H24" s="2202">
        <v>15.9</v>
      </c>
      <c r="I24" s="2201">
        <v>14.7</v>
      </c>
      <c r="J24" s="2023"/>
      <c r="K24" s="2023"/>
      <c r="L24" s="2023"/>
      <c r="M24" s="2023"/>
      <c r="N24" s="2023"/>
      <c r="O24" s="2023"/>
      <c r="P24" s="2023"/>
      <c r="Q24" s="2023"/>
      <c r="S24" s="1052"/>
      <c r="T24" s="2196"/>
      <c r="U24" s="2196"/>
      <c r="V24" s="2025"/>
      <c r="W24" s="2025"/>
    </row>
    <row r="25" spans="1:23" ht="13">
      <c r="A25" s="1337" t="s">
        <v>1174</v>
      </c>
      <c r="B25" s="2203">
        <v>56.5</v>
      </c>
      <c r="C25" s="2192">
        <v>46.6</v>
      </c>
      <c r="D25" s="2193">
        <v>39.299999999999997</v>
      </c>
      <c r="E25" s="2194">
        <v>30</v>
      </c>
      <c r="F25" s="2203">
        <v>47.8</v>
      </c>
      <c r="G25" s="2192">
        <v>39.299999999999997</v>
      </c>
      <c r="H25" s="2195">
        <v>30.4</v>
      </c>
      <c r="I25" s="2194">
        <v>26</v>
      </c>
      <c r="J25" s="2023"/>
      <c r="K25" s="2023"/>
      <c r="L25" s="2023"/>
      <c r="M25" s="2023"/>
      <c r="N25" s="2023"/>
      <c r="O25" s="2023"/>
      <c r="P25" s="2023"/>
      <c r="Q25" s="2023"/>
      <c r="S25" s="1052"/>
      <c r="T25" s="2196"/>
      <c r="U25" s="2196"/>
      <c r="V25" s="2025"/>
      <c r="W25" s="2025"/>
    </row>
    <row r="26" spans="1:23" ht="13">
      <c r="A26" s="899" t="s">
        <v>95</v>
      </c>
      <c r="B26" s="2204"/>
      <c r="C26" s="2199">
        <v>47</v>
      </c>
      <c r="D26" s="2205"/>
      <c r="E26" s="2201">
        <v>23.1</v>
      </c>
      <c r="F26" s="2204"/>
      <c r="G26" s="2199">
        <v>34.5</v>
      </c>
      <c r="H26" s="2206"/>
      <c r="I26" s="2201">
        <v>19.600000000000001</v>
      </c>
      <c r="J26" s="2023"/>
      <c r="K26" s="2023"/>
      <c r="L26" s="2023"/>
      <c r="M26" s="2023"/>
      <c r="N26" s="2023"/>
      <c r="O26" s="2023"/>
      <c r="P26" s="2023"/>
      <c r="Q26" s="2023"/>
      <c r="S26" s="1052"/>
      <c r="T26" s="2196"/>
      <c r="U26" s="2196"/>
      <c r="V26" s="2025"/>
      <c r="W26" s="2025"/>
    </row>
    <row r="27" spans="1:23" ht="13.5" thickBot="1">
      <c r="A27" s="2207" t="s">
        <v>97</v>
      </c>
      <c r="B27" s="2208">
        <v>56.5</v>
      </c>
      <c r="C27" s="2209">
        <v>71.2</v>
      </c>
      <c r="D27" s="2210">
        <v>36.9</v>
      </c>
      <c r="E27" s="2211">
        <v>55.9</v>
      </c>
      <c r="F27" s="2208">
        <v>31.3</v>
      </c>
      <c r="G27" s="2212">
        <v>53.1</v>
      </c>
      <c r="H27" s="2213">
        <v>30.4</v>
      </c>
      <c r="I27" s="2214">
        <v>26.5</v>
      </c>
      <c r="J27" s="2023"/>
      <c r="K27" s="2023"/>
      <c r="L27" s="2023"/>
      <c r="M27" s="2023"/>
      <c r="N27" s="2023"/>
      <c r="O27" s="2023"/>
      <c r="P27" s="2023"/>
      <c r="Q27" s="2023"/>
      <c r="S27" s="1052"/>
      <c r="T27" s="2196"/>
      <c r="U27" s="2196"/>
      <c r="V27" s="2025"/>
      <c r="W27" s="2025"/>
    </row>
    <row r="28" spans="1:23" ht="13">
      <c r="A28" s="2215" t="s">
        <v>1811</v>
      </c>
      <c r="B28" s="2216">
        <v>58</v>
      </c>
      <c r="C28" s="2217">
        <v>54.5</v>
      </c>
      <c r="D28" s="2218">
        <v>41</v>
      </c>
      <c r="E28" s="2216">
        <v>36.9</v>
      </c>
      <c r="F28" s="2219">
        <v>38.700000000000003</v>
      </c>
      <c r="G28" s="2220">
        <v>35.5</v>
      </c>
      <c r="H28" s="2221">
        <v>24.8</v>
      </c>
      <c r="I28" s="2222">
        <v>22.3</v>
      </c>
      <c r="J28" s="2023"/>
      <c r="K28" s="2023"/>
      <c r="L28" s="2023"/>
      <c r="M28" s="2023"/>
      <c r="N28" s="2023"/>
      <c r="O28" s="2023"/>
      <c r="P28" s="2023"/>
      <c r="Q28" s="2023"/>
      <c r="S28" s="1052"/>
      <c r="T28" s="2196"/>
      <c r="U28" s="2196"/>
      <c r="V28" s="2025"/>
      <c r="W28" s="2025"/>
    </row>
    <row r="29" spans="1:23">
      <c r="A29" s="2188"/>
      <c r="B29" s="2023"/>
      <c r="C29" s="2023"/>
      <c r="D29" s="2023"/>
      <c r="E29" s="2023"/>
      <c r="F29" s="2023"/>
      <c r="G29" s="2032"/>
      <c r="H29" s="2023"/>
      <c r="I29" s="2023"/>
      <c r="J29" s="2023"/>
      <c r="K29" s="2023"/>
      <c r="L29" s="2023"/>
      <c r="M29" s="2023"/>
      <c r="N29" s="2023"/>
      <c r="P29" s="1052"/>
      <c r="Q29" s="2196"/>
      <c r="R29" s="2196"/>
      <c r="S29" s="2025"/>
      <c r="T29" s="2025"/>
    </row>
    <row r="30" spans="1:23">
      <c r="A30" s="2188"/>
      <c r="B30" s="2023"/>
      <c r="C30" s="2023"/>
      <c r="D30" s="2023"/>
      <c r="E30" s="2023"/>
      <c r="F30" s="2023"/>
      <c r="G30" s="2032"/>
      <c r="H30" s="2023"/>
      <c r="I30" s="2023"/>
      <c r="J30" s="2023"/>
      <c r="K30" s="2023"/>
      <c r="L30" s="2023"/>
      <c r="M30" s="2023"/>
      <c r="N30" s="2023"/>
    </row>
    <row r="31" spans="1:23" ht="25">
      <c r="A31" s="2774" t="s">
        <v>1825</v>
      </c>
      <c r="B31" s="2774"/>
      <c r="C31" s="2774"/>
      <c r="D31" s="2774"/>
      <c r="E31" s="2774"/>
      <c r="F31" s="2774"/>
      <c r="G31" s="2774"/>
      <c r="H31" s="44"/>
      <c r="I31" s="2023"/>
      <c r="J31" s="2023"/>
      <c r="K31" s="2023"/>
      <c r="L31" s="2023"/>
      <c r="M31" s="2023"/>
      <c r="N31" s="2023"/>
      <c r="O31" s="2023"/>
      <c r="P31" s="2023"/>
      <c r="S31" s="2023"/>
      <c r="T31" s="2023"/>
      <c r="U31" s="2023"/>
    </row>
    <row r="32" spans="1:23">
      <c r="N32" s="2023"/>
      <c r="O32" s="2023"/>
      <c r="P32" s="2023"/>
      <c r="Q32" s="2023"/>
      <c r="R32" s="2023"/>
      <c r="S32" s="2023"/>
      <c r="T32" s="2023"/>
      <c r="U32" s="2023"/>
    </row>
    <row r="33" spans="1:23" ht="17.5" customHeight="1">
      <c r="A33" s="2965" t="s">
        <v>252</v>
      </c>
      <c r="B33" s="2513" t="s">
        <v>1823</v>
      </c>
      <c r="C33" s="2514"/>
      <c r="D33" s="2514"/>
      <c r="E33" s="2514"/>
      <c r="F33" s="2514"/>
      <c r="G33" s="2514"/>
      <c r="H33" s="29"/>
      <c r="I33" s="29"/>
      <c r="N33" s="2023"/>
      <c r="O33" s="2023"/>
      <c r="P33" s="2023"/>
      <c r="Q33" s="2023"/>
      <c r="R33" s="2023"/>
      <c r="S33" s="2023"/>
      <c r="T33" s="2023"/>
      <c r="U33" s="2023"/>
    </row>
    <row r="34" spans="1:23" ht="17.5">
      <c r="A34" s="2966"/>
      <c r="B34" s="2459" t="s">
        <v>1813</v>
      </c>
      <c r="C34" s="2461"/>
      <c r="D34" s="2462" t="s">
        <v>1814</v>
      </c>
      <c r="E34" s="2517"/>
      <c r="F34" s="2459" t="s">
        <v>1815</v>
      </c>
      <c r="G34" s="2460"/>
      <c r="H34" s="29"/>
      <c r="I34" s="29"/>
      <c r="P34" s="2023"/>
      <c r="Q34" s="2023"/>
      <c r="R34" s="2023"/>
      <c r="S34" s="2023"/>
      <c r="T34" s="2023"/>
      <c r="U34" s="2023"/>
      <c r="V34" s="2023"/>
      <c r="W34" s="2023"/>
    </row>
    <row r="35" spans="1:23" ht="17.5">
      <c r="A35" s="2967"/>
      <c r="B35" s="2170" t="s">
        <v>1670</v>
      </c>
      <c r="C35" s="1737" t="s">
        <v>1671</v>
      </c>
      <c r="D35" s="46" t="s">
        <v>1670</v>
      </c>
      <c r="E35" s="450" t="s">
        <v>1671</v>
      </c>
      <c r="F35" s="46" t="s">
        <v>1670</v>
      </c>
      <c r="G35" s="2172" t="s">
        <v>1671</v>
      </c>
      <c r="H35" s="29"/>
      <c r="I35" s="29"/>
      <c r="P35" s="2023"/>
      <c r="Q35" s="2023"/>
      <c r="R35" s="2023"/>
      <c r="S35" s="2023"/>
      <c r="T35" s="2023"/>
      <c r="U35" s="2023"/>
      <c r="V35" s="2023"/>
      <c r="W35" s="2023"/>
    </row>
    <row r="36" spans="1:23">
      <c r="A36" s="2223" t="s">
        <v>90</v>
      </c>
      <c r="B36" s="2132">
        <v>7.5999999999999998E-2</v>
      </c>
      <c r="C36" s="2224">
        <v>0.10199999999999999</v>
      </c>
      <c r="D36" s="2133">
        <v>0.75600000000000001</v>
      </c>
      <c r="E36" s="2224">
        <v>0.68100000000000005</v>
      </c>
      <c r="F36" s="2134">
        <v>0.16800000000000001</v>
      </c>
      <c r="G36" s="2225">
        <v>0.217</v>
      </c>
      <c r="I36" s="1025"/>
      <c r="P36" s="2023"/>
      <c r="Q36" s="2023"/>
      <c r="R36" s="2023"/>
      <c r="S36" s="2023"/>
      <c r="T36" s="2023"/>
      <c r="U36" s="2023"/>
      <c r="V36" s="2023"/>
      <c r="W36" s="2023"/>
    </row>
    <row r="37" spans="1:23">
      <c r="A37" s="2197" t="s">
        <v>91</v>
      </c>
      <c r="B37" s="2124">
        <v>5.2999999999999999E-2</v>
      </c>
      <c r="C37" s="2226">
        <v>0.08</v>
      </c>
      <c r="D37" s="2126">
        <v>0.81299999999999994</v>
      </c>
      <c r="E37" s="2226">
        <v>0.752</v>
      </c>
      <c r="F37" s="2127">
        <v>0.13400000000000001</v>
      </c>
      <c r="G37" s="2227">
        <v>0.16800000000000001</v>
      </c>
      <c r="I37" s="1025"/>
      <c r="P37" s="2023"/>
      <c r="Q37" s="2023"/>
      <c r="R37" s="2023"/>
      <c r="S37" s="2023"/>
      <c r="T37" s="2023"/>
      <c r="U37" s="2023"/>
      <c r="V37" s="2023"/>
      <c r="W37" s="2023"/>
    </row>
    <row r="38" spans="1:23">
      <c r="A38" s="1337" t="s">
        <v>85</v>
      </c>
      <c r="B38" s="2132">
        <v>8.4000000000000005E-2</v>
      </c>
      <c r="C38" s="2224">
        <v>7.0999999999999994E-2</v>
      </c>
      <c r="D38" s="2133">
        <v>0.79300000000000004</v>
      </c>
      <c r="E38" s="2224">
        <v>0.75600000000000001</v>
      </c>
      <c r="F38" s="2134">
        <v>0.123</v>
      </c>
      <c r="G38" s="2225">
        <v>0.17299999999999999</v>
      </c>
      <c r="I38" s="1025"/>
      <c r="S38" s="2023"/>
      <c r="T38" s="2023"/>
    </row>
    <row r="39" spans="1:23">
      <c r="A39" s="2197" t="s">
        <v>92</v>
      </c>
      <c r="B39" s="2124">
        <v>8.1000000000000003E-2</v>
      </c>
      <c r="C39" s="2226">
        <v>0.104</v>
      </c>
      <c r="D39" s="2126">
        <v>0.75800000000000001</v>
      </c>
      <c r="E39" s="2226">
        <v>0.72899999999999998</v>
      </c>
      <c r="F39" s="2127">
        <v>0.161</v>
      </c>
      <c r="G39" s="2227">
        <v>0.16700000000000001</v>
      </c>
      <c r="I39" s="1025"/>
    </row>
    <row r="40" spans="1:23">
      <c r="A40" s="1337" t="s">
        <v>1174</v>
      </c>
      <c r="B40" s="2135">
        <v>0.109</v>
      </c>
      <c r="C40" s="2224">
        <v>8.5000000000000006E-2</v>
      </c>
      <c r="D40" s="2133">
        <v>0.73899999999999999</v>
      </c>
      <c r="E40" s="2224">
        <v>0.73199999999999998</v>
      </c>
      <c r="F40" s="2134">
        <v>0.152</v>
      </c>
      <c r="G40" s="2225">
        <v>0.182</v>
      </c>
      <c r="I40" s="1025"/>
    </row>
    <row r="41" spans="1:23">
      <c r="A41" s="908" t="s">
        <v>95</v>
      </c>
      <c r="B41" s="2228"/>
      <c r="C41" s="2226">
        <v>0.115</v>
      </c>
      <c r="D41" s="2229"/>
      <c r="E41" s="2226">
        <v>0.63100000000000001</v>
      </c>
      <c r="F41" s="2180"/>
      <c r="G41" s="2227">
        <v>0.255</v>
      </c>
      <c r="I41" s="1025"/>
    </row>
    <row r="42" spans="1:23" ht="14.5" thickBot="1">
      <c r="A42" s="2207" t="s">
        <v>97</v>
      </c>
      <c r="B42" s="2182">
        <v>9.7000000000000003E-2</v>
      </c>
      <c r="C42" s="2230">
        <v>6.8000000000000005E-2</v>
      </c>
      <c r="D42" s="2140">
        <v>0.73</v>
      </c>
      <c r="E42" s="2230">
        <v>0.81100000000000005</v>
      </c>
      <c r="F42" s="2140">
        <v>0.17299999999999999</v>
      </c>
      <c r="G42" s="2231">
        <v>0.121</v>
      </c>
      <c r="I42" s="1025"/>
    </row>
    <row r="43" spans="1:23">
      <c r="A43" s="2215" t="s">
        <v>1811</v>
      </c>
      <c r="B43" s="2144">
        <v>8.7999999999999995E-2</v>
      </c>
      <c r="C43" s="2232">
        <v>8.7999999999999995E-2</v>
      </c>
      <c r="D43" s="2186">
        <v>0.76400000000000001</v>
      </c>
      <c r="E43" s="2232">
        <v>0.73499999999999999</v>
      </c>
      <c r="F43" s="2186">
        <v>0.14799999999999999</v>
      </c>
      <c r="G43" s="2233">
        <v>0.17699999999999999</v>
      </c>
      <c r="I43" s="1025"/>
    </row>
    <row r="45" spans="1:23" ht="29" customHeight="1">
      <c r="A45" s="2941" t="s">
        <v>1817</v>
      </c>
      <c r="B45" s="2941"/>
      <c r="C45" s="2941"/>
      <c r="D45" s="2941"/>
      <c r="E45" s="2941"/>
      <c r="F45" s="2941"/>
      <c r="G45" s="2941"/>
      <c r="H45" s="2061"/>
      <c r="I45" s="2061"/>
    </row>
  </sheetData>
  <mergeCells count="21">
    <mergeCell ref="A15:I15"/>
    <mergeCell ref="A1:E1"/>
    <mergeCell ref="A3:A5"/>
    <mergeCell ref="B3:E3"/>
    <mergeCell ref="B4:C4"/>
    <mergeCell ref="D4:E4"/>
    <mergeCell ref="A17:A20"/>
    <mergeCell ref="B17:I17"/>
    <mergeCell ref="B18:E18"/>
    <mergeCell ref="F18:I18"/>
    <mergeCell ref="B19:C19"/>
    <mergeCell ref="D19:E19"/>
    <mergeCell ref="F19:G19"/>
    <mergeCell ref="H19:I19"/>
    <mergeCell ref="A45:G45"/>
    <mergeCell ref="A31:G31"/>
    <mergeCell ref="A33:A35"/>
    <mergeCell ref="B33:G33"/>
    <mergeCell ref="B34:C34"/>
    <mergeCell ref="D34:E34"/>
    <mergeCell ref="F34:G34"/>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42E05-A80C-44C5-B8EB-5C0C3347D442}">
  <dimension ref="A1:Q45"/>
  <sheetViews>
    <sheetView workbookViewId="0">
      <selection sqref="A1:E1"/>
    </sheetView>
  </sheetViews>
  <sheetFormatPr defaultColWidth="9" defaultRowHeight="14"/>
  <cols>
    <col min="1" max="1" width="20.5" style="45" customWidth="1"/>
    <col min="2" max="6" width="10.6640625" style="63" customWidth="1"/>
    <col min="7" max="7" width="10.6640625" style="1025" customWidth="1"/>
    <col min="8" max="9" width="10.6640625" style="63" customWidth="1"/>
    <col min="10" max="14" width="10.75" style="63" customWidth="1"/>
    <col min="15" max="16384" width="9" style="63"/>
  </cols>
  <sheetData>
    <row r="1" spans="1:14" ht="35">
      <c r="A1" s="2774" t="s">
        <v>1826</v>
      </c>
      <c r="B1" s="2774"/>
      <c r="C1" s="2774"/>
      <c r="D1" s="2774"/>
      <c r="E1" s="2774"/>
      <c r="F1" s="1911"/>
      <c r="G1" s="2032"/>
      <c r="H1" s="2023"/>
      <c r="I1" s="2023"/>
      <c r="J1" s="2023"/>
      <c r="K1" s="2023"/>
      <c r="L1" s="2023"/>
      <c r="M1" s="2023"/>
      <c r="N1" s="2023"/>
    </row>
    <row r="2" spans="1:14">
      <c r="A2" s="2188"/>
      <c r="B2" s="2023"/>
      <c r="C2" s="2023"/>
      <c r="D2" s="2023"/>
      <c r="E2" s="2023"/>
      <c r="F2" s="2023"/>
      <c r="G2" s="2032"/>
      <c r="H2" s="2023"/>
      <c r="I2" s="2023"/>
      <c r="J2" s="2023"/>
      <c r="K2" s="2023"/>
      <c r="L2" s="2023"/>
      <c r="M2" s="2023"/>
      <c r="N2" s="2023"/>
    </row>
    <row r="3" spans="1:14" ht="17.5">
      <c r="A3" s="2974" t="s">
        <v>1753</v>
      </c>
      <c r="B3" s="2482" t="s">
        <v>1827</v>
      </c>
      <c r="C3" s="2483"/>
      <c r="D3" s="2483"/>
      <c r="E3" s="2484"/>
      <c r="F3" s="29"/>
      <c r="G3" s="29"/>
      <c r="H3" s="2023"/>
      <c r="I3" s="2023"/>
      <c r="J3" s="2023"/>
      <c r="K3" s="2023"/>
      <c r="L3" s="2023"/>
      <c r="M3" s="2023"/>
      <c r="N3" s="2023"/>
    </row>
    <row r="4" spans="1:14" ht="17.5">
      <c r="A4" s="2975"/>
      <c r="B4" s="2468" t="s">
        <v>426</v>
      </c>
      <c r="C4" s="2470"/>
      <c r="D4" s="2468" t="s">
        <v>425</v>
      </c>
      <c r="E4" s="2668"/>
      <c r="F4" s="29"/>
      <c r="G4" s="29"/>
      <c r="H4" s="2023"/>
      <c r="I4" s="2023"/>
      <c r="J4" s="2023"/>
      <c r="K4" s="2023"/>
      <c r="L4" s="2023"/>
      <c r="M4" s="2023"/>
      <c r="N4" s="2023"/>
    </row>
    <row r="5" spans="1:14" ht="27.5">
      <c r="A5" s="2976"/>
      <c r="B5" s="46" t="s">
        <v>1755</v>
      </c>
      <c r="C5" s="271" t="s">
        <v>1765</v>
      </c>
      <c r="D5" s="46" t="s">
        <v>1755</v>
      </c>
      <c r="E5" s="272" t="s">
        <v>1765</v>
      </c>
      <c r="F5" s="2023"/>
      <c r="G5" s="49"/>
      <c r="H5" s="2023"/>
      <c r="I5" s="2023"/>
      <c r="J5" s="2023"/>
      <c r="K5" s="2023"/>
      <c r="L5" s="2023"/>
      <c r="M5" s="2023"/>
      <c r="N5" s="2023"/>
    </row>
    <row r="6" spans="1:14">
      <c r="A6" s="67" t="s">
        <v>1756</v>
      </c>
      <c r="B6" s="2046">
        <v>77.3</v>
      </c>
      <c r="C6" s="2047">
        <v>27.3</v>
      </c>
      <c r="D6" s="2046">
        <v>49.1</v>
      </c>
      <c r="E6" s="2049">
        <v>16.5</v>
      </c>
      <c r="F6" s="2023"/>
      <c r="G6" s="2032"/>
      <c r="H6" s="2023"/>
      <c r="I6" s="2023"/>
      <c r="J6" s="2023"/>
      <c r="K6" s="2023"/>
      <c r="L6" s="2023"/>
      <c r="M6" s="2023"/>
      <c r="N6" s="2023"/>
    </row>
    <row r="7" spans="1:14">
      <c r="A7" s="69" t="s">
        <v>1757</v>
      </c>
      <c r="B7" s="2050">
        <v>74.400000000000006</v>
      </c>
      <c r="C7" s="2042">
        <v>24.8</v>
      </c>
      <c r="D7" s="2050">
        <v>48.3</v>
      </c>
      <c r="E7" s="2043">
        <v>16.5</v>
      </c>
      <c r="F7" s="2023"/>
      <c r="G7" s="2032"/>
      <c r="H7" s="2023"/>
      <c r="I7" s="2023"/>
      <c r="J7" s="2023"/>
      <c r="K7" s="2023"/>
      <c r="L7" s="2023"/>
      <c r="M7" s="2023"/>
      <c r="N7" s="2023"/>
    </row>
    <row r="8" spans="1:14">
      <c r="A8" s="67" t="s">
        <v>1758</v>
      </c>
      <c r="B8" s="2046">
        <v>68.3</v>
      </c>
      <c r="C8" s="2047">
        <v>21.4</v>
      </c>
      <c r="D8" s="2046">
        <v>43.1</v>
      </c>
      <c r="E8" s="2049">
        <v>13.1</v>
      </c>
      <c r="F8" s="2023"/>
      <c r="G8" s="2032"/>
      <c r="H8" s="2023"/>
      <c r="I8" s="2023"/>
      <c r="J8" s="2023"/>
      <c r="K8" s="2023"/>
      <c r="L8" s="2023"/>
      <c r="M8" s="2023"/>
      <c r="N8" s="2023"/>
    </row>
    <row r="9" spans="1:14">
      <c r="A9" s="69" t="s">
        <v>1759</v>
      </c>
      <c r="B9" s="2050">
        <v>65.400000000000006</v>
      </c>
      <c r="C9" s="2042">
        <v>20</v>
      </c>
      <c r="D9" s="2050">
        <v>43.4</v>
      </c>
      <c r="E9" s="2043">
        <v>12.8</v>
      </c>
      <c r="F9" s="2023"/>
      <c r="G9" s="2032"/>
      <c r="H9" s="2023"/>
      <c r="I9" s="2023"/>
      <c r="J9" s="2023"/>
      <c r="K9" s="2023"/>
      <c r="L9" s="2023"/>
      <c r="M9" s="2023"/>
      <c r="N9" s="2023"/>
    </row>
    <row r="10" spans="1:14">
      <c r="A10" s="67" t="s">
        <v>1760</v>
      </c>
      <c r="B10" s="2046">
        <v>58.4</v>
      </c>
      <c r="C10" s="2047">
        <v>18.2</v>
      </c>
      <c r="D10" s="2046">
        <v>39.700000000000003</v>
      </c>
      <c r="E10" s="2049">
        <v>10.6</v>
      </c>
      <c r="F10" s="2023"/>
      <c r="G10" s="2032"/>
      <c r="H10" s="2023"/>
      <c r="I10" s="2023"/>
      <c r="J10" s="2023"/>
      <c r="K10" s="2023"/>
      <c r="L10" s="2023"/>
      <c r="M10" s="2023"/>
      <c r="N10" s="2023"/>
    </row>
    <row r="11" spans="1:14">
      <c r="A11" s="69" t="s">
        <v>1670</v>
      </c>
      <c r="B11" s="2050">
        <v>53.2</v>
      </c>
      <c r="C11" s="2042">
        <v>17</v>
      </c>
      <c r="D11" s="2050">
        <v>36.4</v>
      </c>
      <c r="E11" s="2043">
        <v>10.6</v>
      </c>
      <c r="F11" s="2023"/>
      <c r="G11" s="2032"/>
      <c r="H11" s="2023"/>
      <c r="I11" s="2023"/>
      <c r="J11" s="2023"/>
      <c r="K11" s="2023"/>
      <c r="L11" s="2023"/>
      <c r="M11" s="2023"/>
      <c r="N11" s="2023"/>
    </row>
    <row r="12" spans="1:14">
      <c r="A12" s="2037" t="s">
        <v>1807</v>
      </c>
      <c r="B12" s="2046">
        <v>46</v>
      </c>
      <c r="C12" s="2047">
        <v>13.9</v>
      </c>
      <c r="D12" s="2046">
        <v>34.6</v>
      </c>
      <c r="E12" s="2049">
        <v>9.5</v>
      </c>
      <c r="F12" s="2023"/>
      <c r="G12" s="2032"/>
      <c r="H12" s="2023"/>
      <c r="I12" s="2023"/>
      <c r="J12" s="2023"/>
      <c r="K12" s="2023"/>
      <c r="L12" s="2023"/>
      <c r="M12" s="2023"/>
      <c r="N12" s="2023"/>
    </row>
    <row r="13" spans="1:14">
      <c r="A13" s="2188"/>
      <c r="B13" s="2023"/>
      <c r="C13" s="2023"/>
      <c r="D13" s="2023"/>
      <c r="E13" s="2023"/>
      <c r="F13" s="2023"/>
      <c r="G13" s="2032"/>
      <c r="H13" s="2023"/>
      <c r="I13" s="2023"/>
      <c r="J13" s="2023"/>
      <c r="K13" s="2023"/>
      <c r="L13" s="2023"/>
      <c r="M13" s="2023"/>
      <c r="N13" s="2023"/>
    </row>
    <row r="14" spans="1:14">
      <c r="A14" s="2188"/>
      <c r="B14" s="2023"/>
      <c r="C14" s="2023"/>
      <c r="D14" s="2023"/>
      <c r="E14" s="2023"/>
      <c r="F14" s="2023"/>
      <c r="G14" s="2032"/>
      <c r="H14" s="2023"/>
      <c r="I14" s="2023"/>
      <c r="J14" s="2023"/>
      <c r="K14" s="2023"/>
      <c r="L14" s="2023"/>
      <c r="M14" s="2023"/>
      <c r="N14" s="2023"/>
    </row>
    <row r="15" spans="1:14" ht="25">
      <c r="A15" s="2774" t="s">
        <v>1828</v>
      </c>
      <c r="B15" s="2774"/>
      <c r="C15" s="2774"/>
      <c r="D15" s="2774"/>
      <c r="E15" s="2774"/>
      <c r="F15" s="2774"/>
      <c r="G15" s="2774"/>
      <c r="H15" s="2774"/>
      <c r="I15" s="2774"/>
      <c r="J15" s="44"/>
      <c r="K15" s="2023"/>
      <c r="L15" s="2023"/>
      <c r="M15" s="2023"/>
      <c r="N15" s="2023"/>
    </row>
    <row r="16" spans="1:14">
      <c r="A16" s="2188"/>
      <c r="B16" s="2023"/>
      <c r="C16" s="2023"/>
      <c r="D16" s="2023"/>
      <c r="E16" s="2023"/>
      <c r="F16" s="2023"/>
      <c r="G16" s="2032"/>
      <c r="H16" s="2023"/>
      <c r="I16" s="2023"/>
      <c r="J16" s="2023"/>
      <c r="K16" s="2023"/>
      <c r="L16" s="2023"/>
      <c r="M16" s="2023"/>
      <c r="N16" s="2023"/>
    </row>
    <row r="17" spans="1:17" ht="17.5" customHeight="1">
      <c r="A17" s="2968" t="s">
        <v>252</v>
      </c>
      <c r="B17" s="2630" t="s">
        <v>1827</v>
      </c>
      <c r="C17" s="2631"/>
      <c r="D17" s="2631"/>
      <c r="E17" s="2631"/>
      <c r="F17" s="2631"/>
      <c r="G17" s="2631"/>
      <c r="H17" s="2631"/>
      <c r="I17" s="2631"/>
      <c r="J17" s="2234"/>
      <c r="K17" s="2234"/>
      <c r="L17" s="2023"/>
      <c r="M17" s="2023"/>
      <c r="N17" s="2023"/>
    </row>
    <row r="18" spans="1:17" ht="17.5">
      <c r="A18" s="2968"/>
      <c r="B18" s="2630" t="s">
        <v>426</v>
      </c>
      <c r="C18" s="2631"/>
      <c r="D18" s="2631"/>
      <c r="E18" s="2631"/>
      <c r="F18" s="2472" t="s">
        <v>425</v>
      </c>
      <c r="G18" s="2472"/>
      <c r="H18" s="2472"/>
      <c r="I18" s="2472"/>
      <c r="J18" s="29"/>
      <c r="K18" s="2234"/>
      <c r="L18" s="2023"/>
      <c r="M18" s="2023"/>
      <c r="N18" s="2023"/>
    </row>
    <row r="19" spans="1:17" ht="17.5">
      <c r="A19" s="2968"/>
      <c r="B19" s="2459" t="s">
        <v>1809</v>
      </c>
      <c r="C19" s="2461"/>
      <c r="D19" s="2459" t="s">
        <v>1745</v>
      </c>
      <c r="E19" s="2461"/>
      <c r="F19" s="2460" t="s">
        <v>1809</v>
      </c>
      <c r="G19" s="2460"/>
      <c r="H19" s="2459" t="s">
        <v>1745</v>
      </c>
      <c r="I19" s="2460"/>
      <c r="J19" s="29"/>
      <c r="K19" s="2234"/>
      <c r="L19" s="2023"/>
      <c r="M19" s="2023"/>
      <c r="N19" s="2023"/>
      <c r="O19" s="2023"/>
      <c r="P19" s="2023"/>
      <c r="Q19" s="2023"/>
    </row>
    <row r="20" spans="1:17" ht="17.5">
      <c r="A20" s="2969"/>
      <c r="B20" s="2170" t="s">
        <v>1670</v>
      </c>
      <c r="C20" s="1737" t="s">
        <v>1671</v>
      </c>
      <c r="D20" s="2189" t="s">
        <v>1670</v>
      </c>
      <c r="E20" s="2190" t="s">
        <v>1671</v>
      </c>
      <c r="F20" s="2170" t="s">
        <v>1670</v>
      </c>
      <c r="G20" s="1737" t="s">
        <v>1671</v>
      </c>
      <c r="H20" s="2189" t="s">
        <v>1670</v>
      </c>
      <c r="I20" s="2190" t="s">
        <v>1671</v>
      </c>
      <c r="J20" s="29"/>
      <c r="K20" s="2234"/>
      <c r="L20" s="2023"/>
      <c r="M20" s="2023"/>
      <c r="N20" s="2023"/>
      <c r="O20" s="2023"/>
      <c r="P20" s="2023"/>
      <c r="Q20" s="2023"/>
    </row>
    <row r="21" spans="1:17">
      <c r="A21" s="1337" t="s">
        <v>90</v>
      </c>
      <c r="B21" s="2235">
        <v>39.4</v>
      </c>
      <c r="C21" s="2192">
        <v>42.9</v>
      </c>
      <c r="D21" s="2236">
        <v>11</v>
      </c>
      <c r="E21" s="2194">
        <v>14.2</v>
      </c>
      <c r="F21" s="2099">
        <v>24</v>
      </c>
      <c r="G21" s="2192">
        <v>34.6</v>
      </c>
      <c r="H21" s="2237">
        <v>5.8</v>
      </c>
      <c r="I21" s="2194">
        <v>8.3000000000000007</v>
      </c>
      <c r="J21" s="2032"/>
      <c r="K21" s="2023"/>
      <c r="L21" s="2023"/>
      <c r="M21" s="2023"/>
      <c r="N21" s="2023"/>
      <c r="O21" s="2023"/>
      <c r="P21" s="2023"/>
      <c r="Q21" s="2023"/>
    </row>
    <row r="22" spans="1:17">
      <c r="A22" s="2197" t="s">
        <v>91</v>
      </c>
      <c r="B22" s="2238">
        <v>59.3</v>
      </c>
      <c r="C22" s="2199">
        <v>47.3</v>
      </c>
      <c r="D22" s="2239">
        <v>15.9</v>
      </c>
      <c r="E22" s="2201">
        <v>14.7</v>
      </c>
      <c r="F22" s="2240">
        <v>38.9</v>
      </c>
      <c r="G22" s="2199">
        <v>29.7</v>
      </c>
      <c r="H22" s="2241">
        <v>9.6</v>
      </c>
      <c r="I22" s="2201">
        <v>7.6</v>
      </c>
      <c r="J22" s="2032"/>
      <c r="K22" s="2023"/>
      <c r="L22" s="2023"/>
      <c r="M22" s="2023"/>
      <c r="N22" s="2023"/>
      <c r="O22" s="2023"/>
      <c r="P22" s="2023"/>
      <c r="Q22" s="2023"/>
    </row>
    <row r="23" spans="1:17">
      <c r="A23" s="1337" t="s">
        <v>85</v>
      </c>
      <c r="B23" s="2242">
        <v>57</v>
      </c>
      <c r="C23" s="2192">
        <v>45.3</v>
      </c>
      <c r="D23" s="2236">
        <v>24.6</v>
      </c>
      <c r="E23" s="2194">
        <v>17.399999999999999</v>
      </c>
      <c r="F23" s="2243">
        <v>34.799999999999997</v>
      </c>
      <c r="G23" s="2192">
        <v>34.799999999999997</v>
      </c>
      <c r="H23" s="2237">
        <v>14</v>
      </c>
      <c r="I23" s="2194">
        <v>12.2</v>
      </c>
      <c r="J23" s="2032"/>
      <c r="K23" s="2023"/>
      <c r="L23" s="2023"/>
      <c r="M23" s="2023"/>
      <c r="N23" s="2023"/>
      <c r="O23" s="2023"/>
      <c r="P23" s="2023"/>
      <c r="Q23" s="2023"/>
    </row>
    <row r="24" spans="1:17">
      <c r="A24" s="2197" t="s">
        <v>92</v>
      </c>
      <c r="B24" s="2238">
        <v>65.8</v>
      </c>
      <c r="C24" s="2199">
        <v>49.2</v>
      </c>
      <c r="D24" s="2239">
        <v>19.100000000000001</v>
      </c>
      <c r="E24" s="2201">
        <v>14.8</v>
      </c>
      <c r="F24" s="2240">
        <v>41.9</v>
      </c>
      <c r="G24" s="2199">
        <v>36.200000000000003</v>
      </c>
      <c r="H24" s="2241">
        <v>11</v>
      </c>
      <c r="I24" s="2201">
        <v>9.1999999999999993</v>
      </c>
      <c r="J24" s="2032"/>
      <c r="K24" s="2023"/>
      <c r="L24" s="2023"/>
      <c r="M24" s="2023"/>
      <c r="N24" s="2023"/>
      <c r="O24" s="2023"/>
      <c r="P24" s="2023"/>
      <c r="Q24" s="2023"/>
    </row>
    <row r="25" spans="1:17">
      <c r="A25" s="1337" t="s">
        <v>1174</v>
      </c>
      <c r="B25" s="2244">
        <v>46.9</v>
      </c>
      <c r="C25" s="2192">
        <v>43</v>
      </c>
      <c r="D25" s="2236">
        <v>15.8</v>
      </c>
      <c r="E25" s="2194">
        <v>11.2</v>
      </c>
      <c r="F25" s="2243">
        <v>36.6</v>
      </c>
      <c r="G25" s="2192">
        <v>37.700000000000003</v>
      </c>
      <c r="H25" s="2237">
        <v>10.9</v>
      </c>
      <c r="I25" s="2194">
        <v>10.199999999999999</v>
      </c>
      <c r="J25" s="2032"/>
      <c r="K25" s="2023"/>
      <c r="L25" s="2023"/>
      <c r="M25" s="2023"/>
      <c r="N25" s="2023"/>
      <c r="O25" s="2023"/>
      <c r="P25" s="2023"/>
      <c r="Q25" s="2023"/>
    </row>
    <row r="26" spans="1:17">
      <c r="A26" s="908" t="s">
        <v>95</v>
      </c>
      <c r="B26" s="2245"/>
      <c r="C26" s="2199">
        <v>53.7</v>
      </c>
      <c r="D26" s="2246"/>
      <c r="E26" s="2201">
        <v>13.3</v>
      </c>
      <c r="F26" s="2247"/>
      <c r="G26" s="2199">
        <v>34.4</v>
      </c>
      <c r="H26" s="2248"/>
      <c r="I26" s="2201">
        <v>7.8</v>
      </c>
      <c r="J26" s="2032"/>
      <c r="K26" s="2023"/>
      <c r="L26" s="2023"/>
      <c r="M26" s="2023"/>
      <c r="N26" s="2023"/>
      <c r="O26" s="2023"/>
      <c r="P26" s="2023"/>
      <c r="Q26" s="2023"/>
    </row>
    <row r="27" spans="1:17" ht="14.5" thickBot="1">
      <c r="A27" s="2207" t="s">
        <v>97</v>
      </c>
      <c r="B27" s="2249">
        <v>32.799999999999997</v>
      </c>
      <c r="C27" s="2212">
        <v>59.8</v>
      </c>
      <c r="D27" s="2250">
        <v>13.6</v>
      </c>
      <c r="E27" s="2251">
        <v>12.3</v>
      </c>
      <c r="F27" s="2249">
        <v>26.3</v>
      </c>
      <c r="G27" s="2212">
        <v>31.6</v>
      </c>
      <c r="H27" s="2250">
        <v>8.5</v>
      </c>
      <c r="I27" s="2251">
        <v>7.5</v>
      </c>
      <c r="J27" s="2032"/>
      <c r="K27" s="2023"/>
      <c r="L27" s="2023"/>
      <c r="M27" s="2023"/>
      <c r="N27" s="2023"/>
      <c r="O27" s="2023"/>
      <c r="P27" s="2023"/>
      <c r="Q27" s="2023"/>
    </row>
    <row r="28" spans="1:17">
      <c r="A28" s="2215" t="s">
        <v>1811</v>
      </c>
      <c r="B28" s="2252">
        <v>53.1</v>
      </c>
      <c r="C28" s="2220">
        <v>46</v>
      </c>
      <c r="D28" s="2253">
        <v>17</v>
      </c>
      <c r="E28" s="2216">
        <v>13.9</v>
      </c>
      <c r="F28" s="2254">
        <v>36.4</v>
      </c>
      <c r="G28" s="2220">
        <v>34.6</v>
      </c>
      <c r="H28" s="2253">
        <v>10.6</v>
      </c>
      <c r="I28" s="2216">
        <v>9.5</v>
      </c>
      <c r="J28" s="2032"/>
      <c r="K28" s="2023"/>
      <c r="L28" s="2023"/>
      <c r="M28" s="2023"/>
      <c r="N28" s="2023"/>
      <c r="O28" s="2023"/>
      <c r="P28" s="2023"/>
      <c r="Q28" s="2023"/>
    </row>
    <row r="29" spans="1:17">
      <c r="A29" s="321"/>
      <c r="B29" s="2196"/>
      <c r="C29" s="2196"/>
      <c r="D29" s="2025"/>
      <c r="E29" s="2025"/>
      <c r="F29" s="2023"/>
      <c r="G29" s="2032"/>
      <c r="H29" s="2023"/>
      <c r="I29" s="2023"/>
      <c r="J29" s="2023"/>
      <c r="K29" s="2023"/>
      <c r="L29" s="2023"/>
      <c r="M29" s="2023"/>
      <c r="N29" s="2023"/>
    </row>
    <row r="30" spans="1:17">
      <c r="A30" s="321"/>
      <c r="B30" s="2196"/>
      <c r="C30" s="2196"/>
      <c r="D30" s="2025"/>
      <c r="E30" s="2025"/>
      <c r="F30" s="2023"/>
      <c r="G30" s="2032"/>
      <c r="H30" s="2023"/>
      <c r="I30" s="2023"/>
      <c r="J30" s="2023"/>
      <c r="K30" s="2023"/>
      <c r="L30" s="2023"/>
      <c r="M30" s="2023"/>
      <c r="N30" s="2023"/>
    </row>
    <row r="31" spans="1:17" ht="25">
      <c r="A31" s="2774" t="s">
        <v>1829</v>
      </c>
      <c r="B31" s="2774"/>
      <c r="C31" s="2774"/>
      <c r="D31" s="2774"/>
      <c r="E31" s="2774"/>
      <c r="F31" s="2774"/>
      <c r="G31" s="2774"/>
      <c r="H31" s="44"/>
      <c r="I31" s="2023"/>
      <c r="J31" s="2023"/>
      <c r="K31" s="2023"/>
      <c r="L31" s="2023"/>
      <c r="M31" s="2023"/>
      <c r="N31" s="2023"/>
    </row>
    <row r="33" spans="1:9" ht="17.5" customHeight="1">
      <c r="A33" s="2968" t="s">
        <v>252</v>
      </c>
      <c r="B33" s="2630" t="s">
        <v>1827</v>
      </c>
      <c r="C33" s="2631"/>
      <c r="D33" s="2631"/>
      <c r="E33" s="2631"/>
      <c r="F33" s="2631"/>
      <c r="G33" s="2631"/>
      <c r="H33" s="29"/>
      <c r="I33" s="29"/>
    </row>
    <row r="34" spans="1:9" ht="17.5">
      <c r="A34" s="2968"/>
      <c r="B34" s="2894" t="s">
        <v>1813</v>
      </c>
      <c r="C34" s="2895"/>
      <c r="D34" s="2894" t="s">
        <v>1814</v>
      </c>
      <c r="E34" s="2973"/>
      <c r="F34" s="2543" t="s">
        <v>1815</v>
      </c>
      <c r="G34" s="2543"/>
      <c r="H34" s="29"/>
      <c r="I34" s="29"/>
    </row>
    <row r="35" spans="1:9" ht="17.5">
      <c r="A35" s="2969"/>
      <c r="B35" s="2170" t="s">
        <v>1670</v>
      </c>
      <c r="C35" s="1737" t="s">
        <v>1671</v>
      </c>
      <c r="D35" s="46" t="s">
        <v>1670</v>
      </c>
      <c r="E35" s="2171" t="s">
        <v>1671</v>
      </c>
      <c r="F35" s="46" t="s">
        <v>1670</v>
      </c>
      <c r="G35" s="2172" t="s">
        <v>1671</v>
      </c>
      <c r="H35" s="29"/>
      <c r="I35" s="29"/>
    </row>
    <row r="36" spans="1:9">
      <c r="A36" s="2223" t="s">
        <v>90</v>
      </c>
      <c r="B36" s="2132">
        <v>7.3999999999999996E-2</v>
      </c>
      <c r="C36" s="2224">
        <v>6.3E-2</v>
      </c>
      <c r="D36" s="2133">
        <v>0.47499999999999998</v>
      </c>
      <c r="E36" s="2255">
        <v>0.52</v>
      </c>
      <c r="F36" s="2134">
        <v>0.45100000000000001</v>
      </c>
      <c r="G36" s="2225">
        <v>0.41699999999999998</v>
      </c>
      <c r="I36" s="1025"/>
    </row>
    <row r="37" spans="1:9">
      <c r="A37" s="2197" t="s">
        <v>91</v>
      </c>
      <c r="B37" s="2124">
        <v>5.6000000000000001E-2</v>
      </c>
      <c r="C37" s="2226">
        <v>7.9000000000000001E-2</v>
      </c>
      <c r="D37" s="2126">
        <v>0.46600000000000003</v>
      </c>
      <c r="E37" s="2226">
        <v>0.54500000000000004</v>
      </c>
      <c r="F37" s="2127">
        <v>0.47799999999999998</v>
      </c>
      <c r="G37" s="2227">
        <v>0.376</v>
      </c>
      <c r="I37" s="1025"/>
    </row>
    <row r="38" spans="1:9">
      <c r="A38" s="1337" t="s">
        <v>85</v>
      </c>
      <c r="B38" s="2132">
        <v>5.2999999999999999E-2</v>
      </c>
      <c r="C38" s="2224">
        <v>6.4000000000000001E-2</v>
      </c>
      <c r="D38" s="2133">
        <v>0.59299999999999997</v>
      </c>
      <c r="E38" s="2224">
        <v>0.56699999999999995</v>
      </c>
      <c r="F38" s="2134">
        <v>0.35399999999999998</v>
      </c>
      <c r="G38" s="2225">
        <v>0.36899999999999999</v>
      </c>
      <c r="I38" s="1025"/>
    </row>
    <row r="39" spans="1:9">
      <c r="A39" s="2197" t="s">
        <v>92</v>
      </c>
      <c r="B39" s="2256">
        <v>5.7000000000000002E-2</v>
      </c>
      <c r="C39" s="2226">
        <v>7.3999999999999996E-2</v>
      </c>
      <c r="D39" s="2126">
        <v>0.5</v>
      </c>
      <c r="E39" s="2226">
        <v>0.54900000000000004</v>
      </c>
      <c r="F39" s="2127">
        <v>0.443</v>
      </c>
      <c r="G39" s="2227">
        <v>0.377</v>
      </c>
      <c r="I39" s="1025"/>
    </row>
    <row r="40" spans="1:9">
      <c r="A40" s="1337" t="s">
        <v>1174</v>
      </c>
      <c r="B40" s="2135">
        <v>5.3999999999999999E-2</v>
      </c>
      <c r="C40" s="2224">
        <v>7.4999999999999997E-2</v>
      </c>
      <c r="D40" s="2133">
        <v>0.51400000000000001</v>
      </c>
      <c r="E40" s="2224">
        <v>0.54200000000000004</v>
      </c>
      <c r="F40" s="2134">
        <v>0.432</v>
      </c>
      <c r="G40" s="2225">
        <v>0.38300000000000001</v>
      </c>
      <c r="I40" s="1025"/>
    </row>
    <row r="41" spans="1:9">
      <c r="A41" s="908" t="s">
        <v>95</v>
      </c>
      <c r="B41" s="2228"/>
      <c r="C41" s="2226">
        <v>0.1</v>
      </c>
      <c r="D41" s="2229"/>
      <c r="E41" s="2226">
        <v>0.51300000000000001</v>
      </c>
      <c r="F41" s="2180"/>
      <c r="G41" s="2227">
        <v>0.38800000000000001</v>
      </c>
      <c r="I41" s="1025"/>
    </row>
    <row r="42" spans="1:9" ht="14.5" thickBot="1">
      <c r="A42" s="2207" t="s">
        <v>97</v>
      </c>
      <c r="B42" s="2138">
        <v>6.4000000000000001E-2</v>
      </c>
      <c r="C42" s="2230">
        <v>5.8000000000000003E-2</v>
      </c>
      <c r="D42" s="2140">
        <v>0.49199999999999999</v>
      </c>
      <c r="E42" s="2230">
        <v>0.61299999999999999</v>
      </c>
      <c r="F42" s="2140">
        <v>0.44400000000000001</v>
      </c>
      <c r="G42" s="2231">
        <v>0.32900000000000001</v>
      </c>
      <c r="I42" s="1025"/>
    </row>
    <row r="43" spans="1:9">
      <c r="A43" s="2215" t="s">
        <v>1811</v>
      </c>
      <c r="B43" s="2257">
        <v>6.2E-2</v>
      </c>
      <c r="C43" s="2232">
        <v>7.6999999999999999E-2</v>
      </c>
      <c r="D43" s="2186">
        <v>0.504</v>
      </c>
      <c r="E43" s="2232">
        <v>0.54500000000000004</v>
      </c>
      <c r="F43" s="2186">
        <v>0.434</v>
      </c>
      <c r="G43" s="2233">
        <v>0.378</v>
      </c>
      <c r="I43" s="1025"/>
    </row>
    <row r="45" spans="1:9" ht="27" customHeight="1">
      <c r="A45" s="2941" t="s">
        <v>1817</v>
      </c>
      <c r="B45" s="2941"/>
      <c r="C45" s="2941"/>
      <c r="D45" s="2941"/>
      <c r="E45" s="2941"/>
      <c r="F45" s="2941"/>
      <c r="G45" s="2941"/>
      <c r="H45" s="2061"/>
      <c r="I45" s="2061"/>
    </row>
  </sheetData>
  <mergeCells count="21">
    <mergeCell ref="A15:I15"/>
    <mergeCell ref="A1:E1"/>
    <mergeCell ref="A3:A5"/>
    <mergeCell ref="B3:E3"/>
    <mergeCell ref="B4:C4"/>
    <mergeCell ref="D4:E4"/>
    <mergeCell ref="A17:A20"/>
    <mergeCell ref="B17:I17"/>
    <mergeCell ref="B18:E18"/>
    <mergeCell ref="F18:I18"/>
    <mergeCell ref="B19:C19"/>
    <mergeCell ref="D19:E19"/>
    <mergeCell ref="F19:G19"/>
    <mergeCell ref="H19:I19"/>
    <mergeCell ref="A45:G45"/>
    <mergeCell ref="A31:G31"/>
    <mergeCell ref="A33:A35"/>
    <mergeCell ref="B33:G33"/>
    <mergeCell ref="B34:C34"/>
    <mergeCell ref="D34:E34"/>
    <mergeCell ref="F34:G3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6BF4-0CC0-4BF0-BCB8-CCEA9789DD87}">
  <dimension ref="A1:X34"/>
  <sheetViews>
    <sheetView topLeftCell="J1" workbookViewId="0">
      <selection activeCell="J1" sqref="A1:XFD1048576"/>
    </sheetView>
  </sheetViews>
  <sheetFormatPr defaultColWidth="9" defaultRowHeight="14"/>
  <cols>
    <col min="1" max="1" width="13.5" style="63" customWidth="1"/>
    <col min="2" max="2" width="11.58203125" style="45" customWidth="1"/>
    <col min="3" max="10" width="9.58203125" style="45" customWidth="1"/>
    <col min="11" max="11" width="11.58203125" style="45" customWidth="1"/>
    <col min="12" max="19" width="9.58203125" style="45" customWidth="1"/>
    <col min="20" max="20" width="9" style="45"/>
    <col min="21" max="21" width="9" style="54"/>
    <col min="22" max="16384" width="9" style="45"/>
  </cols>
  <sheetData>
    <row r="1" spans="1:21" ht="25">
      <c r="A1" s="2453" t="s">
        <v>1468</v>
      </c>
      <c r="B1" s="2453"/>
      <c r="C1" s="2453"/>
      <c r="D1" s="2453"/>
      <c r="E1" s="2453"/>
      <c r="F1" s="2453"/>
      <c r="G1" s="2453"/>
      <c r="H1" s="2453"/>
      <c r="I1" s="2453"/>
      <c r="J1" s="2453"/>
      <c r="K1" s="2453"/>
      <c r="L1" s="2453"/>
      <c r="M1" s="2453"/>
      <c r="N1" s="2453"/>
      <c r="O1" s="2453"/>
      <c r="P1" s="2453"/>
      <c r="Q1" s="2453"/>
      <c r="R1" s="2453"/>
      <c r="S1" s="2453"/>
      <c r="T1" s="268"/>
    </row>
    <row r="3" spans="1:21" ht="20">
      <c r="A3" s="2454" t="s">
        <v>79</v>
      </c>
      <c r="B3" s="2522" t="s">
        <v>166</v>
      </c>
      <c r="C3" s="2523"/>
      <c r="D3" s="2523"/>
      <c r="E3" s="2523"/>
      <c r="F3" s="2523"/>
      <c r="G3" s="2523"/>
      <c r="H3" s="2523"/>
      <c r="I3" s="2524"/>
      <c r="J3" s="2524"/>
      <c r="K3" s="2524"/>
      <c r="L3" s="2524"/>
      <c r="M3" s="2524"/>
      <c r="N3" s="2524"/>
      <c r="O3" s="2524"/>
      <c r="P3" s="2524"/>
      <c r="Q3" s="2524"/>
      <c r="R3" s="2524"/>
      <c r="S3" s="2525"/>
      <c r="T3" s="40"/>
      <c r="U3" s="29"/>
    </row>
    <row r="4" spans="1:21" ht="20">
      <c r="A4" s="2455"/>
      <c r="B4" s="2468" t="s">
        <v>173</v>
      </c>
      <c r="C4" s="2526"/>
      <c r="D4" s="2526"/>
      <c r="E4" s="2526"/>
      <c r="F4" s="2526"/>
      <c r="G4" s="2526"/>
      <c r="H4" s="2526"/>
      <c r="I4" s="2469"/>
      <c r="J4" s="2470"/>
      <c r="K4" s="2473" t="s">
        <v>168</v>
      </c>
      <c r="L4" s="2527"/>
      <c r="M4" s="2527"/>
      <c r="N4" s="2527"/>
      <c r="O4" s="2527"/>
      <c r="P4" s="2527"/>
      <c r="Q4" s="2527"/>
      <c r="R4" s="2487"/>
      <c r="S4" s="2488"/>
      <c r="T4" s="40"/>
      <c r="U4" s="29"/>
    </row>
    <row r="5" spans="1:21" ht="44.5" customHeight="1">
      <c r="A5" s="2521"/>
      <c r="B5" s="360" t="s">
        <v>174</v>
      </c>
      <c r="C5" s="2459" t="s">
        <v>175</v>
      </c>
      <c r="D5" s="2460"/>
      <c r="E5" s="2462" t="s">
        <v>109</v>
      </c>
      <c r="F5" s="2517"/>
      <c r="G5" s="2462" t="s">
        <v>110</v>
      </c>
      <c r="H5" s="2518"/>
      <c r="I5" s="2513" t="s">
        <v>111</v>
      </c>
      <c r="J5" s="2519"/>
      <c r="K5" s="360" t="s">
        <v>174</v>
      </c>
      <c r="L5" s="2459" t="s">
        <v>175</v>
      </c>
      <c r="M5" s="2460"/>
      <c r="N5" s="2462" t="s">
        <v>109</v>
      </c>
      <c r="O5" s="2517"/>
      <c r="P5" s="2462" t="s">
        <v>110</v>
      </c>
      <c r="Q5" s="2518"/>
      <c r="R5" s="2513" t="s">
        <v>111</v>
      </c>
      <c r="S5" s="2519"/>
      <c r="T5" s="86"/>
      <c r="U5" s="87"/>
    </row>
    <row r="6" spans="1:21" s="66" customFormat="1" ht="20">
      <c r="A6" s="2456"/>
      <c r="B6" s="46" t="s">
        <v>99</v>
      </c>
      <c r="C6" s="46" t="s">
        <v>112</v>
      </c>
      <c r="D6" s="271" t="s">
        <v>86</v>
      </c>
      <c r="E6" s="46" t="s">
        <v>112</v>
      </c>
      <c r="F6" s="271" t="s">
        <v>86</v>
      </c>
      <c r="G6" s="46" t="s">
        <v>112</v>
      </c>
      <c r="H6" s="271" t="s">
        <v>86</v>
      </c>
      <c r="I6" s="46" t="s">
        <v>112</v>
      </c>
      <c r="J6" s="272" t="s">
        <v>86</v>
      </c>
      <c r="K6" s="46" t="s">
        <v>99</v>
      </c>
      <c r="L6" s="46" t="s">
        <v>112</v>
      </c>
      <c r="M6" s="271" t="s">
        <v>86</v>
      </c>
      <c r="N6" s="46" t="s">
        <v>112</v>
      </c>
      <c r="O6" s="271" t="s">
        <v>86</v>
      </c>
      <c r="P6" s="46" t="s">
        <v>112</v>
      </c>
      <c r="Q6" s="271" t="s">
        <v>86</v>
      </c>
      <c r="R6" s="46" t="s">
        <v>112</v>
      </c>
      <c r="S6" s="272" t="s">
        <v>86</v>
      </c>
      <c r="T6" s="40"/>
    </row>
    <row r="7" spans="1:21">
      <c r="A7" s="361">
        <v>2000</v>
      </c>
      <c r="B7" s="53">
        <v>1795</v>
      </c>
      <c r="C7" s="362">
        <v>1466</v>
      </c>
      <c r="D7" s="363">
        <f>C7/B7</f>
        <v>0.81671309192200559</v>
      </c>
      <c r="E7" s="364">
        <v>1271</v>
      </c>
      <c r="F7" s="363">
        <f>E7/B7</f>
        <v>0.70807799442896935</v>
      </c>
      <c r="G7" s="364">
        <v>171</v>
      </c>
      <c r="H7" s="363">
        <f>G7/B7</f>
        <v>9.5264623955431754E-2</v>
      </c>
      <c r="I7" s="53">
        <v>181</v>
      </c>
      <c r="J7" s="365">
        <f>I7/B7</f>
        <v>0.10083565459610028</v>
      </c>
      <c r="K7" s="53">
        <v>895</v>
      </c>
      <c r="L7" s="366">
        <v>805</v>
      </c>
      <c r="M7" s="367">
        <f>L7/K7</f>
        <v>0.8994413407821229</v>
      </c>
      <c r="N7" s="364">
        <v>626</v>
      </c>
      <c r="O7" s="367">
        <f>N7/K7</f>
        <v>0.69944134078212294</v>
      </c>
      <c r="P7" s="364">
        <v>82</v>
      </c>
      <c r="Q7" s="367">
        <f>P7/K7</f>
        <v>9.1620111731843576E-2</v>
      </c>
      <c r="R7" s="53">
        <v>87</v>
      </c>
      <c r="S7" s="368">
        <f>R7/K7</f>
        <v>9.720670391061452E-2</v>
      </c>
      <c r="T7" s="54"/>
    </row>
    <row r="8" spans="1:21">
      <c r="A8" s="369">
        <v>2001</v>
      </c>
      <c r="B8" s="58">
        <v>1674</v>
      </c>
      <c r="C8" s="370">
        <v>1348</v>
      </c>
      <c r="D8" s="371">
        <f t="shared" ref="D8:D25" si="0">C8/B8</f>
        <v>0.80525686977299882</v>
      </c>
      <c r="E8" s="372">
        <v>1132</v>
      </c>
      <c r="F8" s="371">
        <f t="shared" ref="F8:F28" si="1">E8/B8</f>
        <v>0.67622461170848269</v>
      </c>
      <c r="G8" s="372">
        <v>178</v>
      </c>
      <c r="H8" s="371">
        <f t="shared" ref="H8:H28" si="2">G8/B8</f>
        <v>0.1063321385902031</v>
      </c>
      <c r="I8" s="58">
        <v>158</v>
      </c>
      <c r="J8" s="373">
        <f t="shared" ref="J8:J28" si="3">I8/B8</f>
        <v>9.4384707287933092E-2</v>
      </c>
      <c r="K8" s="58">
        <v>821</v>
      </c>
      <c r="L8" s="374">
        <v>733</v>
      </c>
      <c r="M8" s="375">
        <f t="shared" ref="M8:M25" si="4">L8/K8</f>
        <v>0.8928136419001218</v>
      </c>
      <c r="N8" s="372">
        <v>564</v>
      </c>
      <c r="O8" s="375">
        <f t="shared" ref="O8:O27" si="5">N8/K8</f>
        <v>0.68696711327649207</v>
      </c>
      <c r="P8" s="372">
        <v>88</v>
      </c>
      <c r="Q8" s="375">
        <f t="shared" ref="Q8:Q28" si="6">P8/K8</f>
        <v>0.1071863580998782</v>
      </c>
      <c r="R8" s="58">
        <v>71</v>
      </c>
      <c r="S8" s="376">
        <f t="shared" ref="S8:S28" si="7">R8/K8</f>
        <v>8.6479902557856272E-2</v>
      </c>
      <c r="T8" s="54"/>
    </row>
    <row r="9" spans="1:21">
      <c r="A9" s="377">
        <v>2002</v>
      </c>
      <c r="B9" s="53">
        <v>1539</v>
      </c>
      <c r="C9" s="362">
        <v>1276</v>
      </c>
      <c r="D9" s="363">
        <f t="shared" si="0"/>
        <v>0.82910981156595187</v>
      </c>
      <c r="E9" s="364">
        <v>1070</v>
      </c>
      <c r="F9" s="363">
        <f t="shared" si="1"/>
        <v>0.69525666016894083</v>
      </c>
      <c r="G9" s="364">
        <v>152</v>
      </c>
      <c r="H9" s="363">
        <f t="shared" si="2"/>
        <v>9.8765432098765427E-2</v>
      </c>
      <c r="I9" s="53">
        <v>160</v>
      </c>
      <c r="J9" s="365">
        <f t="shared" si="3"/>
        <v>0.10396361273554255</v>
      </c>
      <c r="K9" s="53">
        <v>765</v>
      </c>
      <c r="L9" s="366">
        <v>701</v>
      </c>
      <c r="M9" s="367">
        <f t="shared" si="4"/>
        <v>0.91633986928104572</v>
      </c>
      <c r="N9" s="364">
        <v>523</v>
      </c>
      <c r="O9" s="367">
        <f t="shared" si="5"/>
        <v>0.68366013071895426</v>
      </c>
      <c r="P9" s="364">
        <v>70</v>
      </c>
      <c r="Q9" s="367">
        <f t="shared" si="6"/>
        <v>9.1503267973856203E-2</v>
      </c>
      <c r="R9" s="53">
        <v>71</v>
      </c>
      <c r="S9" s="368">
        <f t="shared" si="7"/>
        <v>9.2810457516339873E-2</v>
      </c>
      <c r="T9" s="54"/>
    </row>
    <row r="10" spans="1:21">
      <c r="A10" s="369">
        <v>2003</v>
      </c>
      <c r="B10" s="58">
        <v>1502</v>
      </c>
      <c r="C10" s="370">
        <v>1232</v>
      </c>
      <c r="D10" s="371">
        <f t="shared" si="0"/>
        <v>0.82023968042609852</v>
      </c>
      <c r="E10" s="372">
        <v>976</v>
      </c>
      <c r="F10" s="371">
        <f t="shared" si="1"/>
        <v>0.64980026631158461</v>
      </c>
      <c r="G10" s="372">
        <v>171</v>
      </c>
      <c r="H10" s="371">
        <f t="shared" si="2"/>
        <v>0.11384820239680427</v>
      </c>
      <c r="I10" s="58">
        <v>174</v>
      </c>
      <c r="J10" s="373">
        <f t="shared" si="3"/>
        <v>0.11584553928095873</v>
      </c>
      <c r="K10" s="58">
        <v>745</v>
      </c>
      <c r="L10" s="374">
        <v>657</v>
      </c>
      <c r="M10" s="375">
        <f t="shared" si="4"/>
        <v>0.8818791946308725</v>
      </c>
      <c r="N10" s="372">
        <v>488</v>
      </c>
      <c r="O10" s="375">
        <f t="shared" si="5"/>
        <v>0.65503355704697985</v>
      </c>
      <c r="P10" s="372">
        <v>78</v>
      </c>
      <c r="Q10" s="375">
        <f t="shared" si="6"/>
        <v>0.10469798657718121</v>
      </c>
      <c r="R10" s="58">
        <v>83</v>
      </c>
      <c r="S10" s="376">
        <f t="shared" si="7"/>
        <v>0.11140939597315436</v>
      </c>
      <c r="T10" s="54"/>
    </row>
    <row r="11" spans="1:21">
      <c r="A11" s="361">
        <v>2004</v>
      </c>
      <c r="B11" s="53">
        <v>1446</v>
      </c>
      <c r="C11" s="362">
        <v>1221</v>
      </c>
      <c r="D11" s="363">
        <f t="shared" si="0"/>
        <v>0.84439834024896265</v>
      </c>
      <c r="E11" s="364">
        <v>928</v>
      </c>
      <c r="F11" s="363">
        <f t="shared" si="1"/>
        <v>0.64177040110650074</v>
      </c>
      <c r="G11" s="364">
        <v>123</v>
      </c>
      <c r="H11" s="363">
        <f t="shared" si="2"/>
        <v>8.5062240663900418E-2</v>
      </c>
      <c r="I11" s="53">
        <v>135</v>
      </c>
      <c r="J11" s="365">
        <f t="shared" si="3"/>
        <v>9.3360995850622408E-2</v>
      </c>
      <c r="K11" s="53">
        <v>728</v>
      </c>
      <c r="L11" s="366">
        <v>675</v>
      </c>
      <c r="M11" s="367">
        <f t="shared" si="4"/>
        <v>0.92719780219780223</v>
      </c>
      <c r="N11" s="364">
        <v>480</v>
      </c>
      <c r="O11" s="367">
        <f t="shared" si="5"/>
        <v>0.65934065934065933</v>
      </c>
      <c r="P11" s="364">
        <v>57</v>
      </c>
      <c r="Q11" s="367">
        <f t="shared" si="6"/>
        <v>7.8296703296703296E-2</v>
      </c>
      <c r="R11" s="53">
        <v>67</v>
      </c>
      <c r="S11" s="368">
        <f t="shared" si="7"/>
        <v>9.2032967032967039E-2</v>
      </c>
      <c r="T11" s="54"/>
    </row>
    <row r="12" spans="1:21">
      <c r="A12" s="369">
        <v>2005</v>
      </c>
      <c r="B12" s="58">
        <v>1478</v>
      </c>
      <c r="C12" s="370">
        <v>1291</v>
      </c>
      <c r="D12" s="371">
        <f t="shared" si="0"/>
        <v>0.8734776725304465</v>
      </c>
      <c r="E12" s="372">
        <v>953</v>
      </c>
      <c r="F12" s="371">
        <f t="shared" si="1"/>
        <v>0.64479025710419491</v>
      </c>
      <c r="G12" s="372">
        <v>149</v>
      </c>
      <c r="H12" s="371">
        <f t="shared" si="2"/>
        <v>0.10081190798376184</v>
      </c>
      <c r="I12" s="58">
        <v>143</v>
      </c>
      <c r="J12" s="373">
        <f t="shared" si="3"/>
        <v>9.6752368064952632E-2</v>
      </c>
      <c r="K12" s="58">
        <v>771</v>
      </c>
      <c r="L12" s="374">
        <v>713</v>
      </c>
      <c r="M12" s="375">
        <f t="shared" si="4"/>
        <v>0.92477302204928669</v>
      </c>
      <c r="N12" s="372">
        <v>512</v>
      </c>
      <c r="O12" s="375">
        <f t="shared" si="5"/>
        <v>0.66407263294422825</v>
      </c>
      <c r="P12" s="372">
        <v>73</v>
      </c>
      <c r="Q12" s="375">
        <f t="shared" si="6"/>
        <v>9.4682230869001294E-2</v>
      </c>
      <c r="R12" s="58">
        <v>67</v>
      </c>
      <c r="S12" s="376">
        <f t="shared" si="7"/>
        <v>8.6900129701686118E-2</v>
      </c>
      <c r="T12" s="54"/>
    </row>
    <row r="13" spans="1:21">
      <c r="A13" s="361">
        <v>2006</v>
      </c>
      <c r="B13" s="53">
        <v>1619</v>
      </c>
      <c r="C13" s="362">
        <v>1388</v>
      </c>
      <c r="D13" s="363">
        <f t="shared" si="0"/>
        <v>0.85731933292155649</v>
      </c>
      <c r="E13" s="364">
        <v>1037</v>
      </c>
      <c r="F13" s="363">
        <f t="shared" si="1"/>
        <v>0.64051883878937621</v>
      </c>
      <c r="G13" s="364">
        <v>164</v>
      </c>
      <c r="H13" s="363">
        <f t="shared" si="2"/>
        <v>0.1012970969734404</v>
      </c>
      <c r="I13" s="53">
        <v>165</v>
      </c>
      <c r="J13" s="365">
        <f t="shared" si="3"/>
        <v>0.1019147621988882</v>
      </c>
      <c r="K13" s="53">
        <v>818</v>
      </c>
      <c r="L13" s="366">
        <v>754</v>
      </c>
      <c r="M13" s="367">
        <f t="shared" si="4"/>
        <v>0.92176039119804398</v>
      </c>
      <c r="N13" s="364">
        <v>540</v>
      </c>
      <c r="O13" s="367">
        <f t="shared" si="5"/>
        <v>0.66014669926650371</v>
      </c>
      <c r="P13" s="364">
        <v>80</v>
      </c>
      <c r="Q13" s="367">
        <f t="shared" si="6"/>
        <v>9.7799511002444994E-2</v>
      </c>
      <c r="R13" s="53">
        <v>79</v>
      </c>
      <c r="S13" s="368">
        <f t="shared" si="7"/>
        <v>9.6577017114914426E-2</v>
      </c>
      <c r="T13" s="54"/>
    </row>
    <row r="14" spans="1:21">
      <c r="A14" s="369">
        <v>2007</v>
      </c>
      <c r="B14" s="58">
        <v>1610</v>
      </c>
      <c r="C14" s="370">
        <v>1380</v>
      </c>
      <c r="D14" s="371">
        <f t="shared" si="0"/>
        <v>0.8571428571428571</v>
      </c>
      <c r="E14" s="372">
        <v>1016</v>
      </c>
      <c r="F14" s="371">
        <f t="shared" si="1"/>
        <v>0.63105590062111805</v>
      </c>
      <c r="G14" s="372">
        <v>162</v>
      </c>
      <c r="H14" s="371">
        <f t="shared" si="2"/>
        <v>0.10062111801242236</v>
      </c>
      <c r="I14" s="58">
        <v>161</v>
      </c>
      <c r="J14" s="373">
        <f t="shared" si="3"/>
        <v>0.1</v>
      </c>
      <c r="K14" s="58">
        <v>823</v>
      </c>
      <c r="L14" s="374">
        <v>767</v>
      </c>
      <c r="M14" s="375">
        <f t="shared" si="4"/>
        <v>0.93195625759416767</v>
      </c>
      <c r="N14" s="372">
        <v>528</v>
      </c>
      <c r="O14" s="375">
        <f t="shared" si="5"/>
        <v>0.64155528554070473</v>
      </c>
      <c r="P14" s="372">
        <v>98</v>
      </c>
      <c r="Q14" s="375">
        <f t="shared" si="6"/>
        <v>0.11907654921020656</v>
      </c>
      <c r="R14" s="58">
        <v>87</v>
      </c>
      <c r="S14" s="376">
        <f t="shared" si="7"/>
        <v>0.10571081409477522</v>
      </c>
      <c r="T14" s="54"/>
    </row>
    <row r="15" spans="1:21">
      <c r="A15" s="361">
        <v>2008</v>
      </c>
      <c r="B15" s="53">
        <v>1624</v>
      </c>
      <c r="C15" s="362">
        <v>1398</v>
      </c>
      <c r="D15" s="363">
        <f t="shared" si="0"/>
        <v>0.86083743842364535</v>
      </c>
      <c r="E15" s="364">
        <v>1060</v>
      </c>
      <c r="F15" s="363">
        <f t="shared" si="1"/>
        <v>0.65270935960591137</v>
      </c>
      <c r="G15" s="364">
        <v>135</v>
      </c>
      <c r="H15" s="363">
        <f t="shared" si="2"/>
        <v>8.3128078817733986E-2</v>
      </c>
      <c r="I15" s="53">
        <v>158</v>
      </c>
      <c r="J15" s="365">
        <f t="shared" si="3"/>
        <v>9.7290640394088676E-2</v>
      </c>
      <c r="K15" s="53">
        <v>875</v>
      </c>
      <c r="L15" s="366">
        <v>815</v>
      </c>
      <c r="M15" s="367">
        <f t="shared" si="4"/>
        <v>0.93142857142857138</v>
      </c>
      <c r="N15" s="364">
        <v>583</v>
      </c>
      <c r="O15" s="367">
        <f t="shared" si="5"/>
        <v>0.66628571428571426</v>
      </c>
      <c r="P15" s="364">
        <v>63</v>
      </c>
      <c r="Q15" s="367">
        <f t="shared" si="6"/>
        <v>7.1999999999999995E-2</v>
      </c>
      <c r="R15" s="53">
        <v>81</v>
      </c>
      <c r="S15" s="368">
        <f t="shared" si="7"/>
        <v>9.2571428571428568E-2</v>
      </c>
      <c r="T15" s="54"/>
    </row>
    <row r="16" spans="1:21">
      <c r="A16" s="369">
        <v>2009</v>
      </c>
      <c r="B16" s="58">
        <v>1543</v>
      </c>
      <c r="C16" s="370">
        <v>1361</v>
      </c>
      <c r="D16" s="371">
        <f t="shared" si="0"/>
        <v>0.88204795852235907</v>
      </c>
      <c r="E16" s="372">
        <v>1007</v>
      </c>
      <c r="F16" s="371">
        <f t="shared" si="1"/>
        <v>0.65262475696694755</v>
      </c>
      <c r="G16" s="372">
        <v>136</v>
      </c>
      <c r="H16" s="371">
        <f t="shared" si="2"/>
        <v>8.8139987038237194E-2</v>
      </c>
      <c r="I16" s="58">
        <v>151</v>
      </c>
      <c r="J16" s="373">
        <f t="shared" si="3"/>
        <v>9.7861309138042779E-2</v>
      </c>
      <c r="K16" s="58">
        <v>854</v>
      </c>
      <c r="L16" s="374">
        <v>796</v>
      </c>
      <c r="M16" s="375">
        <f t="shared" si="4"/>
        <v>0.9320843091334895</v>
      </c>
      <c r="N16" s="372">
        <v>563</v>
      </c>
      <c r="O16" s="375">
        <f t="shared" si="5"/>
        <v>0.65925058548009363</v>
      </c>
      <c r="P16" s="372">
        <v>66</v>
      </c>
      <c r="Q16" s="375">
        <f t="shared" si="6"/>
        <v>7.7283372365339581E-2</v>
      </c>
      <c r="R16" s="58">
        <v>75</v>
      </c>
      <c r="S16" s="376">
        <f t="shared" si="7"/>
        <v>8.7822014051522249E-2</v>
      </c>
      <c r="T16" s="54"/>
    </row>
    <row r="17" spans="1:24">
      <c r="A17" s="361">
        <v>2010</v>
      </c>
      <c r="B17" s="53">
        <v>1342</v>
      </c>
      <c r="C17" s="362">
        <v>1152</v>
      </c>
      <c r="D17" s="363">
        <f t="shared" si="0"/>
        <v>0.85842026825633388</v>
      </c>
      <c r="E17" s="364">
        <v>916</v>
      </c>
      <c r="F17" s="363">
        <f t="shared" si="1"/>
        <v>0.68256333830104321</v>
      </c>
      <c r="G17" s="364">
        <v>129</v>
      </c>
      <c r="H17" s="363">
        <f t="shared" si="2"/>
        <v>9.6125186289120715E-2</v>
      </c>
      <c r="I17" s="53">
        <v>123</v>
      </c>
      <c r="J17" s="365">
        <f t="shared" si="3"/>
        <v>9.1654247391952312E-2</v>
      </c>
      <c r="K17" s="53">
        <v>673</v>
      </c>
      <c r="L17" s="366">
        <v>632</v>
      </c>
      <c r="M17" s="367">
        <f t="shared" si="4"/>
        <v>0.93907875185735512</v>
      </c>
      <c r="N17" s="364">
        <v>474</v>
      </c>
      <c r="O17" s="367">
        <f t="shared" si="5"/>
        <v>0.7043090638930164</v>
      </c>
      <c r="P17" s="364">
        <v>59</v>
      </c>
      <c r="Q17" s="367">
        <f t="shared" si="6"/>
        <v>8.7667161961367007E-2</v>
      </c>
      <c r="R17" s="53">
        <v>60</v>
      </c>
      <c r="S17" s="368">
        <f t="shared" si="7"/>
        <v>8.9153046062407135E-2</v>
      </c>
      <c r="T17" s="54"/>
    </row>
    <row r="18" spans="1:24">
      <c r="A18" s="369">
        <v>2011</v>
      </c>
      <c r="B18" s="58">
        <v>1197</v>
      </c>
      <c r="C18" s="370">
        <v>1030</v>
      </c>
      <c r="D18" s="371">
        <f t="shared" si="0"/>
        <v>0.86048454469507096</v>
      </c>
      <c r="E18" s="372">
        <v>838</v>
      </c>
      <c r="F18" s="371">
        <f t="shared" si="1"/>
        <v>0.70008354218880531</v>
      </c>
      <c r="G18" s="372">
        <v>103</v>
      </c>
      <c r="H18" s="371">
        <f t="shared" si="2"/>
        <v>8.6048454469507096E-2</v>
      </c>
      <c r="I18" s="58">
        <v>119</v>
      </c>
      <c r="J18" s="373">
        <f t="shared" si="3"/>
        <v>9.9415204678362568E-2</v>
      </c>
      <c r="K18" s="58">
        <v>630</v>
      </c>
      <c r="L18" s="374">
        <v>575</v>
      </c>
      <c r="M18" s="375">
        <f t="shared" si="4"/>
        <v>0.91269841269841268</v>
      </c>
      <c r="N18" s="372">
        <v>448</v>
      </c>
      <c r="O18" s="375">
        <f t="shared" si="5"/>
        <v>0.71111111111111114</v>
      </c>
      <c r="P18" s="372">
        <v>55</v>
      </c>
      <c r="Q18" s="375">
        <f t="shared" si="6"/>
        <v>8.7301587301587297E-2</v>
      </c>
      <c r="R18" s="58">
        <v>64</v>
      </c>
      <c r="S18" s="376">
        <f t="shared" si="7"/>
        <v>0.10158730158730159</v>
      </c>
      <c r="T18" s="54"/>
    </row>
    <row r="19" spans="1:24">
      <c r="A19" s="361">
        <v>2012</v>
      </c>
      <c r="B19" s="53">
        <v>1108</v>
      </c>
      <c r="C19" s="362">
        <v>979</v>
      </c>
      <c r="D19" s="363">
        <f t="shared" si="0"/>
        <v>0.88357400722021662</v>
      </c>
      <c r="E19" s="364">
        <v>762</v>
      </c>
      <c r="F19" s="363">
        <f t="shared" si="1"/>
        <v>0.68772563176895307</v>
      </c>
      <c r="G19" s="364">
        <v>92</v>
      </c>
      <c r="H19" s="363">
        <f t="shared" si="2"/>
        <v>8.3032490974729242E-2</v>
      </c>
      <c r="I19" s="53">
        <v>110</v>
      </c>
      <c r="J19" s="365">
        <f t="shared" si="3"/>
        <v>9.9277978339350176E-2</v>
      </c>
      <c r="K19" s="53">
        <v>579</v>
      </c>
      <c r="L19" s="366">
        <v>533</v>
      </c>
      <c r="M19" s="367">
        <f t="shared" si="4"/>
        <v>0.92055267702936094</v>
      </c>
      <c r="N19" s="364">
        <v>418</v>
      </c>
      <c r="O19" s="367">
        <f t="shared" si="5"/>
        <v>0.72193436960276336</v>
      </c>
      <c r="P19" s="364">
        <v>47</v>
      </c>
      <c r="Q19" s="367">
        <f t="shared" si="6"/>
        <v>8.1174438687392061E-2</v>
      </c>
      <c r="R19" s="53">
        <v>58</v>
      </c>
      <c r="S19" s="368">
        <f t="shared" si="7"/>
        <v>0.1001727115716753</v>
      </c>
      <c r="T19" s="54"/>
    </row>
    <row r="20" spans="1:24">
      <c r="A20" s="322">
        <v>2013</v>
      </c>
      <c r="B20" s="58">
        <v>975</v>
      </c>
      <c r="C20" s="370">
        <v>855</v>
      </c>
      <c r="D20" s="371">
        <f t="shared" si="0"/>
        <v>0.87692307692307692</v>
      </c>
      <c r="E20" s="378">
        <v>683</v>
      </c>
      <c r="F20" s="379">
        <f t="shared" si="1"/>
        <v>0.70051282051282049</v>
      </c>
      <c r="G20" s="378">
        <v>95</v>
      </c>
      <c r="H20" s="379">
        <f t="shared" si="2"/>
        <v>9.7435897435897437E-2</v>
      </c>
      <c r="I20" s="58">
        <v>91</v>
      </c>
      <c r="J20" s="380">
        <f t="shared" si="3"/>
        <v>9.3333333333333338E-2</v>
      </c>
      <c r="K20" s="58">
        <v>476</v>
      </c>
      <c r="L20" s="381">
        <v>455</v>
      </c>
      <c r="M20" s="382">
        <f t="shared" si="4"/>
        <v>0.95588235294117652</v>
      </c>
      <c r="N20" s="378">
        <v>336</v>
      </c>
      <c r="O20" s="382">
        <f t="shared" si="5"/>
        <v>0.70588235294117652</v>
      </c>
      <c r="P20" s="378">
        <v>49</v>
      </c>
      <c r="Q20" s="382">
        <f t="shared" si="6"/>
        <v>0.10294117647058823</v>
      </c>
      <c r="R20" s="58">
        <v>43</v>
      </c>
      <c r="S20" s="383">
        <f t="shared" si="7"/>
        <v>9.0336134453781511E-2</v>
      </c>
      <c r="T20" s="54"/>
    </row>
    <row r="21" spans="1:24">
      <c r="A21" s="384">
        <v>2014</v>
      </c>
      <c r="B21" s="53">
        <v>896</v>
      </c>
      <c r="C21" s="362">
        <v>767</v>
      </c>
      <c r="D21" s="363">
        <f t="shared" si="0"/>
        <v>0.8560267857142857</v>
      </c>
      <c r="E21" s="53">
        <v>461</v>
      </c>
      <c r="F21" s="363">
        <f t="shared" si="1"/>
        <v>0.5145089285714286</v>
      </c>
      <c r="G21" s="51">
        <v>97</v>
      </c>
      <c r="H21" s="363">
        <f t="shared" si="2"/>
        <v>0.10825892857142858</v>
      </c>
      <c r="I21" s="53">
        <v>85</v>
      </c>
      <c r="J21" s="386">
        <f t="shared" si="3"/>
        <v>9.4866071428571425E-2</v>
      </c>
      <c r="K21" s="53">
        <v>431</v>
      </c>
      <c r="L21" s="366">
        <v>404</v>
      </c>
      <c r="M21" s="367">
        <f t="shared" si="4"/>
        <v>0.93735498839907194</v>
      </c>
      <c r="N21" s="51">
        <v>235</v>
      </c>
      <c r="O21" s="367">
        <f t="shared" si="5"/>
        <v>0.54524361948955913</v>
      </c>
      <c r="P21" s="51">
        <v>48</v>
      </c>
      <c r="Q21" s="367">
        <f t="shared" si="6"/>
        <v>0.11136890951276102</v>
      </c>
      <c r="R21" s="53">
        <v>39</v>
      </c>
      <c r="S21" s="387">
        <f t="shared" si="7"/>
        <v>9.0487238979118326E-2</v>
      </c>
      <c r="T21" s="54"/>
    </row>
    <row r="22" spans="1:24">
      <c r="A22" s="388">
        <v>2015</v>
      </c>
      <c r="B22" s="58">
        <v>791</v>
      </c>
      <c r="C22" s="370">
        <v>692</v>
      </c>
      <c r="D22" s="371">
        <f t="shared" si="0"/>
        <v>0.87484197218710491</v>
      </c>
      <c r="E22" s="58">
        <v>387</v>
      </c>
      <c r="F22" s="371">
        <f t="shared" si="1"/>
        <v>0.48925410872313529</v>
      </c>
      <c r="G22" s="56">
        <v>81</v>
      </c>
      <c r="H22" s="371">
        <f t="shared" si="2"/>
        <v>0.10240202275600506</v>
      </c>
      <c r="I22" s="58">
        <v>78</v>
      </c>
      <c r="J22" s="390">
        <f t="shared" si="3"/>
        <v>9.8609355246523395E-2</v>
      </c>
      <c r="K22" s="58">
        <v>393</v>
      </c>
      <c r="L22" s="374">
        <v>367</v>
      </c>
      <c r="M22" s="375">
        <f t="shared" si="4"/>
        <v>0.9338422391857506</v>
      </c>
      <c r="N22" s="56">
        <v>212</v>
      </c>
      <c r="O22" s="375">
        <f t="shared" si="5"/>
        <v>0.53944020356234101</v>
      </c>
      <c r="P22" s="56">
        <v>40</v>
      </c>
      <c r="Q22" s="375">
        <f t="shared" si="6"/>
        <v>0.10178117048346055</v>
      </c>
      <c r="R22" s="58">
        <v>42</v>
      </c>
      <c r="S22" s="391">
        <f t="shared" si="7"/>
        <v>0.10687022900763359</v>
      </c>
      <c r="T22" s="54"/>
    </row>
    <row r="23" spans="1:24">
      <c r="A23" s="392">
        <v>2016</v>
      </c>
      <c r="B23" s="53">
        <v>729</v>
      </c>
      <c r="C23" s="362">
        <v>618</v>
      </c>
      <c r="D23" s="363">
        <f t="shared" si="0"/>
        <v>0.84773662551440332</v>
      </c>
      <c r="E23" s="53">
        <v>372</v>
      </c>
      <c r="F23" s="363">
        <f t="shared" si="1"/>
        <v>0.51028806584362141</v>
      </c>
      <c r="G23" s="51">
        <v>67</v>
      </c>
      <c r="H23" s="363">
        <f t="shared" si="2"/>
        <v>9.1906721536351169E-2</v>
      </c>
      <c r="I23" s="53">
        <v>63</v>
      </c>
      <c r="J23" s="386">
        <f t="shared" si="3"/>
        <v>8.6419753086419748E-2</v>
      </c>
      <c r="K23" s="53">
        <v>334</v>
      </c>
      <c r="L23" s="366">
        <v>311</v>
      </c>
      <c r="M23" s="367">
        <f t="shared" si="4"/>
        <v>0.93113772455089816</v>
      </c>
      <c r="N23" s="51">
        <v>193</v>
      </c>
      <c r="O23" s="367">
        <f t="shared" si="5"/>
        <v>0.57784431137724546</v>
      </c>
      <c r="P23" s="51">
        <v>28</v>
      </c>
      <c r="Q23" s="367">
        <f t="shared" si="6"/>
        <v>8.3832335329341312E-2</v>
      </c>
      <c r="R23" s="53">
        <v>32</v>
      </c>
      <c r="S23" s="387">
        <f t="shared" si="7"/>
        <v>9.580838323353294E-2</v>
      </c>
      <c r="T23" s="54"/>
    </row>
    <row r="24" spans="1:24">
      <c r="A24" s="393">
        <v>2017</v>
      </c>
      <c r="B24" s="58">
        <v>713</v>
      </c>
      <c r="C24" s="370">
        <v>588</v>
      </c>
      <c r="D24" s="371">
        <f t="shared" si="0"/>
        <v>0.82468443197755958</v>
      </c>
      <c r="E24" s="58">
        <v>354</v>
      </c>
      <c r="F24" s="371">
        <f t="shared" si="1"/>
        <v>0.49649368863955118</v>
      </c>
      <c r="G24" s="56">
        <v>87</v>
      </c>
      <c r="H24" s="371">
        <f t="shared" si="2"/>
        <v>0.12201963534361851</v>
      </c>
      <c r="I24" s="58">
        <v>83</v>
      </c>
      <c r="J24" s="390">
        <f t="shared" si="3"/>
        <v>0.11640953716690042</v>
      </c>
      <c r="K24" s="58">
        <v>369</v>
      </c>
      <c r="L24" s="374">
        <v>347</v>
      </c>
      <c r="M24" s="375">
        <f t="shared" si="4"/>
        <v>0.94037940379403795</v>
      </c>
      <c r="N24" s="56">
        <v>185</v>
      </c>
      <c r="O24" s="375">
        <f t="shared" si="5"/>
        <v>0.50135501355013545</v>
      </c>
      <c r="P24" s="56">
        <v>44</v>
      </c>
      <c r="Q24" s="375">
        <f t="shared" si="6"/>
        <v>0.11924119241192412</v>
      </c>
      <c r="R24" s="58">
        <v>35</v>
      </c>
      <c r="S24" s="391">
        <f t="shared" si="7"/>
        <v>9.4850948509485097E-2</v>
      </c>
      <c r="T24" s="54"/>
    </row>
    <row r="25" spans="1:24">
      <c r="A25" s="392">
        <v>2018</v>
      </c>
      <c r="B25" s="53">
        <v>644</v>
      </c>
      <c r="C25" s="362">
        <v>568</v>
      </c>
      <c r="D25" s="363">
        <f t="shared" si="0"/>
        <v>0.88198757763975155</v>
      </c>
      <c r="E25" s="53">
        <v>308</v>
      </c>
      <c r="F25" s="363">
        <f t="shared" si="1"/>
        <v>0.47826086956521741</v>
      </c>
      <c r="G25" s="51">
        <v>62</v>
      </c>
      <c r="H25" s="363">
        <f t="shared" si="2"/>
        <v>9.627329192546584E-2</v>
      </c>
      <c r="I25" s="53">
        <v>54</v>
      </c>
      <c r="J25" s="386">
        <f t="shared" si="3"/>
        <v>8.3850931677018639E-2</v>
      </c>
      <c r="K25" s="53">
        <v>306</v>
      </c>
      <c r="L25" s="366">
        <v>293</v>
      </c>
      <c r="M25" s="367">
        <f t="shared" si="4"/>
        <v>0.95751633986928109</v>
      </c>
      <c r="N25" s="51">
        <v>155</v>
      </c>
      <c r="O25" s="367">
        <f t="shared" si="5"/>
        <v>0.50653594771241828</v>
      </c>
      <c r="P25" s="51">
        <v>28</v>
      </c>
      <c r="Q25" s="367">
        <f t="shared" si="6"/>
        <v>9.1503267973856203E-2</v>
      </c>
      <c r="R25" s="53">
        <v>24</v>
      </c>
      <c r="S25" s="387">
        <f t="shared" si="7"/>
        <v>7.8431372549019607E-2</v>
      </c>
      <c r="T25" s="54"/>
    </row>
    <row r="26" spans="1:24">
      <c r="A26" s="369">
        <v>2019</v>
      </c>
      <c r="B26" s="58">
        <v>586</v>
      </c>
      <c r="C26" s="394" t="s">
        <v>113</v>
      </c>
      <c r="D26" s="395" t="s">
        <v>113</v>
      </c>
      <c r="E26" s="58">
        <v>264</v>
      </c>
      <c r="F26" s="371">
        <f t="shared" si="1"/>
        <v>0.45051194539249145</v>
      </c>
      <c r="G26" s="56">
        <v>77</v>
      </c>
      <c r="H26" s="371">
        <f t="shared" si="2"/>
        <v>0.13139931740614336</v>
      </c>
      <c r="I26" s="58">
        <v>56</v>
      </c>
      <c r="J26" s="390">
        <f t="shared" si="3"/>
        <v>9.556313993174062E-2</v>
      </c>
      <c r="K26" s="58">
        <v>296</v>
      </c>
      <c r="L26" s="394" t="s">
        <v>113</v>
      </c>
      <c r="M26" s="395" t="s">
        <v>113</v>
      </c>
      <c r="N26" s="56">
        <v>147</v>
      </c>
      <c r="O26" s="375">
        <f t="shared" si="5"/>
        <v>0.4966216216216216</v>
      </c>
      <c r="P26" s="56">
        <v>35</v>
      </c>
      <c r="Q26" s="375">
        <f t="shared" si="6"/>
        <v>0.11824324324324324</v>
      </c>
      <c r="R26" s="58">
        <v>32</v>
      </c>
      <c r="S26" s="391">
        <f t="shared" si="7"/>
        <v>0.10810810810810811</v>
      </c>
      <c r="T26" s="54"/>
    </row>
    <row r="27" spans="1:24" s="358" customFormat="1">
      <c r="A27" s="396">
        <v>2020</v>
      </c>
      <c r="B27" s="53">
        <v>471</v>
      </c>
      <c r="C27" s="397" t="s">
        <v>113</v>
      </c>
      <c r="D27" s="398" t="s">
        <v>113</v>
      </c>
      <c r="E27" s="53">
        <v>224</v>
      </c>
      <c r="F27" s="399">
        <f t="shared" si="1"/>
        <v>0.47558386411889597</v>
      </c>
      <c r="G27" s="51">
        <v>42</v>
      </c>
      <c r="H27" s="399">
        <f t="shared" si="2"/>
        <v>8.9171974522292988E-2</v>
      </c>
      <c r="I27" s="53">
        <v>59</v>
      </c>
      <c r="J27" s="386">
        <f t="shared" si="3"/>
        <v>0.12526539278131635</v>
      </c>
      <c r="K27" s="53">
        <v>234</v>
      </c>
      <c r="L27" s="397" t="s">
        <v>113</v>
      </c>
      <c r="M27" s="398" t="s">
        <v>113</v>
      </c>
      <c r="N27" s="51">
        <v>122</v>
      </c>
      <c r="O27" s="367">
        <f t="shared" si="5"/>
        <v>0.5213675213675214</v>
      </c>
      <c r="P27" s="51">
        <v>23</v>
      </c>
      <c r="Q27" s="400">
        <f t="shared" si="6"/>
        <v>9.8290598290598288E-2</v>
      </c>
      <c r="R27" s="53">
        <v>22</v>
      </c>
      <c r="S27" s="387">
        <f t="shared" si="7"/>
        <v>9.4017094017094016E-2</v>
      </c>
      <c r="T27" s="269"/>
      <c r="U27" s="269"/>
      <c r="V27" s="269"/>
      <c r="X27" s="401"/>
    </row>
    <row r="28" spans="1:24" s="358" customFormat="1">
      <c r="A28" s="1691">
        <v>2021</v>
      </c>
      <c r="B28" s="58">
        <v>462</v>
      </c>
      <c r="C28" s="394" t="s">
        <v>113</v>
      </c>
      <c r="D28" s="395" t="s">
        <v>113</v>
      </c>
      <c r="E28" s="58">
        <v>213</v>
      </c>
      <c r="F28" s="371">
        <f t="shared" si="1"/>
        <v>0.46103896103896103</v>
      </c>
      <c r="G28" s="56">
        <v>40</v>
      </c>
      <c r="H28" s="371">
        <f t="shared" si="2"/>
        <v>8.6580086580086577E-2</v>
      </c>
      <c r="I28" s="58">
        <v>38</v>
      </c>
      <c r="J28" s="390">
        <f t="shared" si="3"/>
        <v>8.2251082251082255E-2</v>
      </c>
      <c r="K28" s="58">
        <v>240</v>
      </c>
      <c r="L28" s="394" t="s">
        <v>113</v>
      </c>
      <c r="M28" s="395" t="s">
        <v>113</v>
      </c>
      <c r="N28" s="56">
        <v>104</v>
      </c>
      <c r="O28" s="375">
        <f>E29/K28</f>
        <v>0</v>
      </c>
      <c r="P28" s="56">
        <v>24</v>
      </c>
      <c r="Q28" s="375">
        <f t="shared" si="6"/>
        <v>0.1</v>
      </c>
      <c r="R28" s="58">
        <v>23</v>
      </c>
      <c r="S28" s="391">
        <f t="shared" si="7"/>
        <v>9.583333333333334E-2</v>
      </c>
      <c r="T28" s="269"/>
      <c r="U28" s="269"/>
      <c r="V28" s="269"/>
      <c r="X28" s="401"/>
    </row>
    <row r="29" spans="1:24" ht="41.5" customHeight="1">
      <c r="A29" s="2520" t="s">
        <v>176</v>
      </c>
      <c r="B29" s="2520"/>
      <c r="C29" s="2520"/>
      <c r="D29" s="2520"/>
      <c r="E29" s="2520"/>
      <c r="F29" s="2520"/>
      <c r="G29" s="2520"/>
      <c r="H29" s="2520"/>
      <c r="I29" s="2520"/>
      <c r="J29" s="2520"/>
      <c r="K29" s="2520"/>
      <c r="L29" s="2520"/>
      <c r="M29" s="2520"/>
      <c r="N29" s="2520"/>
      <c r="O29" s="2520"/>
      <c r="P29" s="2520"/>
      <c r="Q29" s="2520"/>
      <c r="R29" s="2520"/>
      <c r="S29" s="2520"/>
    </row>
    <row r="30" spans="1:24">
      <c r="A30" s="45"/>
    </row>
    <row r="31" spans="1:24">
      <c r="A31" s="2464" t="s">
        <v>87</v>
      </c>
      <c r="B31" s="2464"/>
      <c r="C31" s="2464"/>
      <c r="D31" s="2464"/>
      <c r="E31" s="2464"/>
      <c r="F31" s="2464"/>
      <c r="G31" s="2464"/>
      <c r="H31" s="2464"/>
      <c r="I31" s="2464"/>
      <c r="J31" s="2464"/>
      <c r="K31" s="2464"/>
      <c r="L31" s="2464"/>
      <c r="M31" s="2464"/>
      <c r="N31" s="2464"/>
      <c r="O31" s="2464"/>
      <c r="P31" s="2464"/>
      <c r="Q31" s="2464"/>
      <c r="R31" s="2464"/>
      <c r="S31" s="2464"/>
    </row>
    <row r="33" spans="1:19">
      <c r="A33" s="2516" t="s">
        <v>35</v>
      </c>
      <c r="B33" s="2516"/>
      <c r="C33" s="2516"/>
      <c r="D33" s="2516"/>
      <c r="E33" s="2516"/>
      <c r="F33" s="2516"/>
      <c r="G33" s="2516"/>
      <c r="H33" s="2516"/>
      <c r="I33" s="2516"/>
      <c r="J33" s="2516"/>
      <c r="K33" s="2516"/>
      <c r="L33" s="2516"/>
      <c r="M33" s="2516"/>
      <c r="N33" s="2516"/>
      <c r="O33" s="2516"/>
      <c r="P33" s="2516"/>
      <c r="Q33" s="2516"/>
      <c r="R33" s="2516"/>
      <c r="S33" s="2516"/>
    </row>
    <row r="34" spans="1:19" ht="31" customHeight="1">
      <c r="A34" s="2515" t="s">
        <v>36</v>
      </c>
      <c r="B34" s="2515"/>
      <c r="C34" s="2515"/>
      <c r="D34" s="2515"/>
      <c r="E34" s="2515"/>
      <c r="F34" s="2515"/>
      <c r="G34" s="2515"/>
      <c r="H34" s="2515"/>
      <c r="I34" s="2515"/>
      <c r="J34" s="2515"/>
      <c r="K34" s="2515"/>
      <c r="L34" s="2515"/>
      <c r="M34" s="2515"/>
      <c r="N34" s="2515"/>
      <c r="O34" s="2515"/>
      <c r="P34" s="2515"/>
      <c r="Q34" s="2515"/>
      <c r="R34" s="2515"/>
      <c r="S34" s="2515"/>
    </row>
  </sheetData>
  <mergeCells count="17">
    <mergeCell ref="A1:S1"/>
    <mergeCell ref="A3:A6"/>
    <mergeCell ref="B3:S3"/>
    <mergeCell ref="B4:J4"/>
    <mergeCell ref="K4:S4"/>
    <mergeCell ref="C5:D5"/>
    <mergeCell ref="E5:F5"/>
    <mergeCell ref="G5:H5"/>
    <mergeCell ref="I5:J5"/>
    <mergeCell ref="L5:M5"/>
    <mergeCell ref="A34:S34"/>
    <mergeCell ref="A33:S33"/>
    <mergeCell ref="N5:O5"/>
    <mergeCell ref="P5:Q5"/>
    <mergeCell ref="R5:S5"/>
    <mergeCell ref="A29:S29"/>
    <mergeCell ref="A31:S31"/>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A1F4-A862-4A43-8798-E3B6A67C6508}">
  <dimension ref="A1:K18"/>
  <sheetViews>
    <sheetView workbookViewId="0">
      <selection sqref="A1:I1"/>
    </sheetView>
  </sheetViews>
  <sheetFormatPr defaultColWidth="9" defaultRowHeight="14"/>
  <cols>
    <col min="1" max="1" width="21.58203125" style="1956" customWidth="1"/>
    <col min="2" max="6" width="10.6640625" style="1956" customWidth="1"/>
    <col min="7" max="7" width="10.6640625" style="1960" customWidth="1"/>
    <col min="8" max="9" width="10.6640625" style="1956" customWidth="1"/>
    <col min="10" max="11" width="9.25" style="1956" customWidth="1"/>
    <col min="12" max="16384" width="9" style="1956"/>
  </cols>
  <sheetData>
    <row r="1" spans="1:11" ht="25">
      <c r="A1" s="2722" t="s">
        <v>1830</v>
      </c>
      <c r="B1" s="2722"/>
      <c r="C1" s="2722"/>
      <c r="D1" s="2722"/>
      <c r="E1" s="2722"/>
      <c r="F1" s="2722"/>
      <c r="G1" s="2722"/>
      <c r="H1" s="2722"/>
      <c r="I1" s="2722"/>
      <c r="J1" s="44"/>
    </row>
    <row r="3" spans="1:11" ht="17.5">
      <c r="A3" s="2756" t="s">
        <v>252</v>
      </c>
      <c r="B3" s="2457" t="s">
        <v>1831</v>
      </c>
      <c r="C3" s="2458"/>
      <c r="D3" s="2458"/>
      <c r="E3" s="2458"/>
      <c r="F3" s="2458"/>
      <c r="G3" s="2458"/>
      <c r="H3" s="2458"/>
      <c r="I3" s="2458"/>
      <c r="J3" s="2234"/>
      <c r="K3" s="2234"/>
    </row>
    <row r="4" spans="1:11" ht="17.5">
      <c r="A4" s="2757"/>
      <c r="B4" s="2630" t="s">
        <v>426</v>
      </c>
      <c r="C4" s="2631"/>
      <c r="D4" s="2631"/>
      <c r="E4" s="2631"/>
      <c r="F4" s="2631" t="s">
        <v>425</v>
      </c>
      <c r="G4" s="2631"/>
      <c r="H4" s="2631"/>
      <c r="I4" s="2631"/>
      <c r="J4" s="29"/>
      <c r="K4" s="2234"/>
    </row>
    <row r="5" spans="1:11" s="2258" customFormat="1" ht="17.5">
      <c r="A5" s="2757"/>
      <c r="B5" s="2459" t="s">
        <v>1809</v>
      </c>
      <c r="C5" s="2461"/>
      <c r="D5" s="2459" t="s">
        <v>1745</v>
      </c>
      <c r="E5" s="2461"/>
      <c r="F5" s="2460" t="s">
        <v>1809</v>
      </c>
      <c r="G5" s="2460"/>
      <c r="H5" s="2459" t="s">
        <v>1745</v>
      </c>
      <c r="I5" s="2460"/>
      <c r="J5" s="29"/>
      <c r="K5" s="2234"/>
    </row>
    <row r="6" spans="1:11" s="2258" customFormat="1" ht="17.5">
      <c r="A6" s="2758"/>
      <c r="B6" s="2170" t="s">
        <v>1670</v>
      </c>
      <c r="C6" s="1737" t="s">
        <v>1671</v>
      </c>
      <c r="D6" s="2189" t="s">
        <v>1670</v>
      </c>
      <c r="E6" s="2190" t="s">
        <v>1671</v>
      </c>
      <c r="F6" s="2170" t="s">
        <v>1670</v>
      </c>
      <c r="G6" s="1737" t="s">
        <v>1671</v>
      </c>
      <c r="H6" s="2189" t="s">
        <v>1670</v>
      </c>
      <c r="I6" s="2190" t="s">
        <v>1671</v>
      </c>
      <c r="J6" s="29"/>
      <c r="K6" s="2234"/>
    </row>
    <row r="7" spans="1:11">
      <c r="A7" s="2259" t="s">
        <v>90</v>
      </c>
      <c r="B7" s="2191">
        <v>316.5</v>
      </c>
      <c r="C7" s="2047">
        <v>388.9</v>
      </c>
      <c r="D7" s="2193">
        <v>120.7</v>
      </c>
      <c r="E7" s="2047">
        <v>128.5</v>
      </c>
      <c r="F7" s="2195">
        <v>279.89999999999998</v>
      </c>
      <c r="G7" s="2047">
        <v>351.6</v>
      </c>
      <c r="H7" s="2195">
        <v>82.7</v>
      </c>
      <c r="I7" s="2049">
        <v>89</v>
      </c>
      <c r="J7" s="1960"/>
    </row>
    <row r="8" spans="1:11">
      <c r="A8" s="2260" t="s">
        <v>91</v>
      </c>
      <c r="B8" s="2198">
        <v>404.6</v>
      </c>
      <c r="C8" s="2042">
        <v>396.7</v>
      </c>
      <c r="D8" s="2200">
        <v>148.30000000000001</v>
      </c>
      <c r="E8" s="2042">
        <v>158</v>
      </c>
      <c r="F8" s="2261">
        <v>354.5</v>
      </c>
      <c r="G8" s="2042">
        <v>341.3</v>
      </c>
      <c r="H8" s="2202">
        <v>100.2</v>
      </c>
      <c r="I8" s="2043">
        <v>86.9</v>
      </c>
      <c r="J8" s="1960"/>
    </row>
    <row r="9" spans="1:11">
      <c r="A9" s="2262" t="s">
        <v>85</v>
      </c>
      <c r="B9" s="2203">
        <v>448.8</v>
      </c>
      <c r="C9" s="2047">
        <v>411.9</v>
      </c>
      <c r="D9" s="2193">
        <v>231</v>
      </c>
      <c r="E9" s="2047">
        <v>190.1</v>
      </c>
      <c r="F9" s="2263">
        <v>493.7</v>
      </c>
      <c r="G9" s="2047">
        <v>453.8</v>
      </c>
      <c r="H9" s="2195">
        <v>185.6</v>
      </c>
      <c r="I9" s="2049">
        <v>152.19999999999999</v>
      </c>
      <c r="J9" s="1960"/>
    </row>
    <row r="10" spans="1:11">
      <c r="A10" s="2260" t="s">
        <v>92</v>
      </c>
      <c r="B10" s="2198">
        <v>391.6</v>
      </c>
      <c r="C10" s="2042">
        <v>372.7</v>
      </c>
      <c r="D10" s="2200">
        <v>151</v>
      </c>
      <c r="E10" s="2042">
        <v>130.80000000000001</v>
      </c>
      <c r="F10" s="2261">
        <v>374.6</v>
      </c>
      <c r="G10" s="2042">
        <v>383.7</v>
      </c>
      <c r="H10" s="2202">
        <v>90.4</v>
      </c>
      <c r="I10" s="2043">
        <v>91.6</v>
      </c>
      <c r="J10" s="1960"/>
    </row>
    <row r="11" spans="1:11">
      <c r="A11" s="2259" t="s">
        <v>1174</v>
      </c>
      <c r="B11" s="2264">
        <v>556.1</v>
      </c>
      <c r="C11" s="2265">
        <v>520.29999999999995</v>
      </c>
      <c r="D11" s="2266">
        <v>177.3</v>
      </c>
      <c r="E11" s="2265">
        <v>156.5</v>
      </c>
      <c r="F11" s="2267">
        <v>486.1</v>
      </c>
      <c r="G11" s="2265">
        <v>454.9</v>
      </c>
      <c r="H11" s="2268">
        <v>126.2</v>
      </c>
      <c r="I11" s="2060">
        <v>117.2</v>
      </c>
      <c r="J11" s="1960"/>
    </row>
    <row r="12" spans="1:11">
      <c r="A12" s="2269" t="s">
        <v>95</v>
      </c>
      <c r="B12" s="2270"/>
      <c r="C12" s="2004">
        <v>394.8</v>
      </c>
      <c r="D12" s="2270"/>
      <c r="E12" s="2004">
        <v>113.6</v>
      </c>
      <c r="F12" s="2270"/>
      <c r="G12" s="2004">
        <v>327.2</v>
      </c>
      <c r="H12" s="2270"/>
      <c r="I12" s="2008">
        <v>78.400000000000006</v>
      </c>
      <c r="J12" s="1960"/>
    </row>
    <row r="13" spans="1:11" ht="14.5" thickBot="1">
      <c r="A13" s="2037" t="s">
        <v>97</v>
      </c>
      <c r="B13" s="2271"/>
      <c r="C13" s="2272">
        <v>550</v>
      </c>
      <c r="D13" s="2271"/>
      <c r="E13" s="2272">
        <v>218.7</v>
      </c>
      <c r="F13" s="2271"/>
      <c r="G13" s="2272">
        <v>487.5</v>
      </c>
      <c r="H13" s="2271"/>
      <c r="I13" s="2273">
        <v>144.6</v>
      </c>
      <c r="J13" s="1960"/>
    </row>
    <row r="14" spans="1:11">
      <c r="A14" s="2274" t="s">
        <v>1811</v>
      </c>
      <c r="B14" s="2275"/>
      <c r="C14" s="2276">
        <v>439.8</v>
      </c>
      <c r="D14" s="2277"/>
      <c r="E14" s="2276">
        <v>153.4</v>
      </c>
      <c r="F14" s="2277"/>
      <c r="G14" s="2276">
        <v>402.1</v>
      </c>
      <c r="H14" s="2277"/>
      <c r="I14" s="2278">
        <v>106.9</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4905D-A887-4C38-8F65-494EFB837EAC}">
  <dimension ref="A1:J18"/>
  <sheetViews>
    <sheetView workbookViewId="0">
      <selection sqref="A1:I1"/>
    </sheetView>
  </sheetViews>
  <sheetFormatPr defaultColWidth="9" defaultRowHeight="14"/>
  <cols>
    <col min="1" max="1" width="21.58203125" style="1956" customWidth="1"/>
    <col min="2" max="6" width="10.6640625" style="1956" customWidth="1"/>
    <col min="7" max="7" width="10.6640625" style="1960" customWidth="1"/>
    <col min="8" max="9" width="10.6640625" style="1956" customWidth="1"/>
    <col min="10" max="11" width="10.58203125" style="1956" customWidth="1"/>
    <col min="12" max="16384" width="9" style="1956"/>
  </cols>
  <sheetData>
    <row r="1" spans="1:10" ht="25">
      <c r="A1" s="2453" t="s">
        <v>1834</v>
      </c>
      <c r="B1" s="2453"/>
      <c r="C1" s="2453"/>
      <c r="D1" s="2453"/>
      <c r="E1" s="2453"/>
      <c r="F1" s="2453"/>
      <c r="G1" s="2453"/>
      <c r="H1" s="2453"/>
      <c r="I1" s="2453"/>
      <c r="J1" s="44"/>
    </row>
    <row r="3" spans="1:10" ht="17.5">
      <c r="A3" s="2756" t="s">
        <v>252</v>
      </c>
      <c r="B3" s="2457" t="s">
        <v>1835</v>
      </c>
      <c r="C3" s="2458"/>
      <c r="D3" s="2458"/>
      <c r="E3" s="2458"/>
      <c r="F3" s="2458"/>
      <c r="G3" s="2458"/>
      <c r="H3" s="2458"/>
      <c r="I3" s="2458"/>
      <c r="J3" s="29"/>
    </row>
    <row r="4" spans="1:10" ht="17.5">
      <c r="A4" s="2757"/>
      <c r="B4" s="2630" t="s">
        <v>426</v>
      </c>
      <c r="C4" s="2631"/>
      <c r="D4" s="2631"/>
      <c r="E4" s="2631"/>
      <c r="F4" s="2472" t="s">
        <v>425</v>
      </c>
      <c r="G4" s="2472"/>
      <c r="H4" s="2472"/>
      <c r="I4" s="2472"/>
      <c r="J4" s="29"/>
    </row>
    <row r="5" spans="1:10" s="2258" customFormat="1" ht="17.5">
      <c r="A5" s="2757"/>
      <c r="B5" s="2459" t="s">
        <v>1809</v>
      </c>
      <c r="C5" s="2461"/>
      <c r="D5" s="2459" t="s">
        <v>1745</v>
      </c>
      <c r="E5" s="2461"/>
      <c r="F5" s="2460" t="s">
        <v>1809</v>
      </c>
      <c r="G5" s="2460"/>
      <c r="H5" s="2459" t="s">
        <v>1745</v>
      </c>
      <c r="I5" s="2460"/>
      <c r="J5" s="29"/>
    </row>
    <row r="6" spans="1:10" s="2258" customFormat="1" ht="17.5">
      <c r="A6" s="2758"/>
      <c r="B6" s="2170" t="s">
        <v>1670</v>
      </c>
      <c r="C6" s="1737" t="s">
        <v>1671</v>
      </c>
      <c r="D6" s="2189" t="s">
        <v>1670</v>
      </c>
      <c r="E6" s="2190" t="s">
        <v>1671</v>
      </c>
      <c r="F6" s="2170" t="s">
        <v>1670</v>
      </c>
      <c r="G6" s="1737" t="s">
        <v>1671</v>
      </c>
      <c r="H6" s="2189" t="s">
        <v>1670</v>
      </c>
      <c r="I6" s="2190" t="s">
        <v>1671</v>
      </c>
      <c r="J6" s="29"/>
    </row>
    <row r="7" spans="1:10">
      <c r="A7" s="2279" t="s">
        <v>90</v>
      </c>
      <c r="B7" s="2280">
        <v>11.1</v>
      </c>
      <c r="C7" s="2192">
        <v>19.100000000000001</v>
      </c>
      <c r="D7" s="2237">
        <v>2.7</v>
      </c>
      <c r="E7" s="2194">
        <v>5.4</v>
      </c>
      <c r="F7" s="2099">
        <v>4.2</v>
      </c>
      <c r="G7" s="2192">
        <v>3.9</v>
      </c>
      <c r="H7" s="2280">
        <v>0.2</v>
      </c>
      <c r="I7" s="2194">
        <v>1.3</v>
      </c>
      <c r="J7" s="1960"/>
    </row>
    <row r="8" spans="1:10">
      <c r="A8" s="2281" t="s">
        <v>91</v>
      </c>
      <c r="B8" s="2282">
        <v>11.8</v>
      </c>
      <c r="C8" s="2199">
        <v>17.8</v>
      </c>
      <c r="D8" s="2241">
        <v>2.4</v>
      </c>
      <c r="E8" s="2201">
        <v>2.6</v>
      </c>
      <c r="F8" s="2240">
        <v>3.7</v>
      </c>
      <c r="G8" s="2199">
        <v>3.9</v>
      </c>
      <c r="H8" s="2283">
        <v>0.5</v>
      </c>
      <c r="I8" s="2201">
        <v>1.9</v>
      </c>
      <c r="J8" s="1960"/>
    </row>
    <row r="9" spans="1:10">
      <c r="A9" s="2284" t="s">
        <v>85</v>
      </c>
      <c r="B9" s="2285">
        <v>20.2</v>
      </c>
      <c r="C9" s="2192">
        <v>17.600000000000001</v>
      </c>
      <c r="D9" s="2237">
        <v>5.7</v>
      </c>
      <c r="E9" s="2194">
        <v>4.8</v>
      </c>
      <c r="F9" s="2243">
        <v>5.9</v>
      </c>
      <c r="G9" s="2192">
        <v>4.8</v>
      </c>
      <c r="H9" s="2280">
        <v>1.8</v>
      </c>
      <c r="I9" s="2194"/>
      <c r="J9" s="1960"/>
    </row>
    <row r="10" spans="1:10">
      <c r="A10" s="2281" t="s">
        <v>92</v>
      </c>
      <c r="B10" s="2282">
        <v>20.8</v>
      </c>
      <c r="C10" s="2199">
        <v>20.2</v>
      </c>
      <c r="D10" s="2241">
        <v>4.2</v>
      </c>
      <c r="E10" s="2201">
        <v>5.8</v>
      </c>
      <c r="F10" s="2240">
        <v>5.8</v>
      </c>
      <c r="G10" s="2199">
        <v>3.4</v>
      </c>
      <c r="H10" s="2283">
        <v>0.9</v>
      </c>
      <c r="I10" s="2201"/>
      <c r="J10" s="1960"/>
    </row>
    <row r="11" spans="1:10">
      <c r="A11" s="2279" t="s">
        <v>1174</v>
      </c>
      <c r="B11" s="2286">
        <v>39.4</v>
      </c>
      <c r="C11" s="2209">
        <v>35.799999999999997</v>
      </c>
      <c r="D11" s="2287">
        <v>8.9</v>
      </c>
      <c r="E11" s="2214">
        <v>8</v>
      </c>
      <c r="F11" s="2288">
        <v>8.6999999999999993</v>
      </c>
      <c r="G11" s="2209">
        <v>7.3</v>
      </c>
      <c r="H11" s="2289">
        <v>1.4</v>
      </c>
      <c r="I11" s="2194">
        <v>1.3</v>
      </c>
      <c r="J11" s="1960"/>
    </row>
    <row r="12" spans="1:10">
      <c r="A12" s="948" t="s">
        <v>95</v>
      </c>
      <c r="B12" s="2290"/>
      <c r="C12" s="2291">
        <v>29.5</v>
      </c>
      <c r="D12" s="2290"/>
      <c r="E12" s="2291">
        <v>3.9</v>
      </c>
      <c r="F12" s="2290"/>
      <c r="G12" s="2291">
        <v>6.9</v>
      </c>
      <c r="H12" s="2290"/>
      <c r="I12" s="2292">
        <v>1.9</v>
      </c>
      <c r="J12" s="1960"/>
    </row>
    <row r="13" spans="1:10" ht="14.5" thickBot="1">
      <c r="A13" s="2293" t="s">
        <v>97</v>
      </c>
      <c r="B13" s="2294"/>
      <c r="C13" s="2295">
        <v>24.9</v>
      </c>
      <c r="D13" s="2294"/>
      <c r="E13" s="2295"/>
      <c r="F13" s="2294"/>
      <c r="G13" s="2295" t="s">
        <v>1836</v>
      </c>
      <c r="H13" s="2294"/>
      <c r="I13" s="2296"/>
      <c r="J13" s="1960"/>
    </row>
    <row r="14" spans="1:10">
      <c r="A14" s="2110" t="s">
        <v>1811</v>
      </c>
      <c r="B14" s="2297"/>
      <c r="C14" s="2298">
        <v>24.9</v>
      </c>
      <c r="D14" s="2299"/>
      <c r="E14" s="2298">
        <v>5.2</v>
      </c>
      <c r="F14" s="2299"/>
      <c r="G14" s="2298">
        <v>4.9000000000000004</v>
      </c>
      <c r="H14" s="2299"/>
      <c r="I14" s="2300">
        <v>1.3</v>
      </c>
      <c r="J14" s="1960"/>
    </row>
    <row r="15" spans="1:10" ht="13">
      <c r="A15" s="2857" t="s">
        <v>1832</v>
      </c>
      <c r="B15" s="2858"/>
      <c r="C15" s="2858"/>
      <c r="D15" s="2858"/>
      <c r="E15" s="2858"/>
      <c r="F15" s="2858"/>
      <c r="G15" s="2858"/>
      <c r="H15" s="2858"/>
      <c r="I15" s="2859"/>
    </row>
    <row r="16" spans="1:10"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0AE2D-A47F-4D05-8842-04F98F76FC32}">
  <dimension ref="A1:K18"/>
  <sheetViews>
    <sheetView workbookViewId="0">
      <selection sqref="A1:I1"/>
    </sheetView>
  </sheetViews>
  <sheetFormatPr defaultColWidth="9" defaultRowHeight="14"/>
  <cols>
    <col min="1" max="1" width="21.25" style="1956" customWidth="1"/>
    <col min="2" max="6" width="10.6640625" style="1956" customWidth="1"/>
    <col min="7" max="7" width="10.6640625" style="1960" customWidth="1"/>
    <col min="8" max="9" width="10.6640625" style="1956" customWidth="1"/>
    <col min="10" max="11" width="10.08203125" style="1956" customWidth="1"/>
    <col min="12" max="16384" width="9" style="1956"/>
  </cols>
  <sheetData>
    <row r="1" spans="1:11" ht="25">
      <c r="A1" s="2904" t="s">
        <v>1837</v>
      </c>
      <c r="B1" s="2904"/>
      <c r="C1" s="2904"/>
      <c r="D1" s="2904"/>
      <c r="E1" s="2904"/>
      <c r="F1" s="2904"/>
      <c r="G1" s="2904"/>
      <c r="H1" s="2904"/>
      <c r="I1" s="2904"/>
      <c r="J1" s="44"/>
    </row>
    <row r="3" spans="1:11" ht="17.5">
      <c r="A3" s="2977" t="s">
        <v>252</v>
      </c>
      <c r="B3" s="2457" t="s">
        <v>1838</v>
      </c>
      <c r="C3" s="2458"/>
      <c r="D3" s="2458"/>
      <c r="E3" s="2458"/>
      <c r="F3" s="2458"/>
      <c r="G3" s="2458"/>
      <c r="H3" s="2458"/>
      <c r="I3" s="2458"/>
      <c r="J3" s="29"/>
      <c r="K3" s="29"/>
    </row>
    <row r="4" spans="1:11" ht="17.5">
      <c r="A4" s="2977"/>
      <c r="B4" s="2630" t="s">
        <v>426</v>
      </c>
      <c r="C4" s="2631"/>
      <c r="D4" s="2631"/>
      <c r="E4" s="2631"/>
      <c r="F4" s="2472" t="s">
        <v>425</v>
      </c>
      <c r="G4" s="2472"/>
      <c r="H4" s="2472"/>
      <c r="I4" s="2472"/>
      <c r="J4" s="29"/>
      <c r="K4" s="29"/>
    </row>
    <row r="5" spans="1:11" s="2258" customFormat="1" ht="17.5">
      <c r="A5" s="2977"/>
      <c r="B5" s="2459" t="s">
        <v>1809</v>
      </c>
      <c r="C5" s="2461"/>
      <c r="D5" s="2459" t="s">
        <v>1745</v>
      </c>
      <c r="E5" s="2461"/>
      <c r="F5" s="2460" t="s">
        <v>1809</v>
      </c>
      <c r="G5" s="2460"/>
      <c r="H5" s="2459" t="s">
        <v>1745</v>
      </c>
      <c r="I5" s="2460"/>
      <c r="J5" s="29"/>
      <c r="K5" s="29"/>
    </row>
    <row r="6" spans="1:11" s="2258" customFormat="1" ht="17.5">
      <c r="A6" s="2978"/>
      <c r="B6" s="2170" t="s">
        <v>1670</v>
      </c>
      <c r="C6" s="1737" t="s">
        <v>1671</v>
      </c>
      <c r="D6" s="2189" t="s">
        <v>1670</v>
      </c>
      <c r="E6" s="2190" t="s">
        <v>1671</v>
      </c>
      <c r="F6" s="2170" t="s">
        <v>1670</v>
      </c>
      <c r="G6" s="1737" t="s">
        <v>1671</v>
      </c>
      <c r="H6" s="2189" t="s">
        <v>1670</v>
      </c>
      <c r="I6" s="2190" t="s">
        <v>1671</v>
      </c>
      <c r="J6" s="29"/>
      <c r="K6" s="29"/>
    </row>
    <row r="7" spans="1:11">
      <c r="A7" s="2259" t="s">
        <v>90</v>
      </c>
      <c r="B7" s="2301">
        <v>12</v>
      </c>
      <c r="C7" s="2302">
        <v>16.3</v>
      </c>
      <c r="D7" s="2303">
        <v>3.2</v>
      </c>
      <c r="E7" s="2304">
        <v>6.6</v>
      </c>
      <c r="F7" s="2301">
        <v>7.8</v>
      </c>
      <c r="G7" s="2302"/>
      <c r="H7" s="2305">
        <v>1.3</v>
      </c>
      <c r="I7" s="2304"/>
      <c r="J7" s="1960"/>
    </row>
    <row r="8" spans="1:11">
      <c r="A8" s="2260" t="s">
        <v>91</v>
      </c>
      <c r="B8" s="2306">
        <v>15</v>
      </c>
      <c r="C8" s="2307">
        <v>18</v>
      </c>
      <c r="D8" s="2308">
        <v>3.8</v>
      </c>
      <c r="E8" s="2309">
        <v>8</v>
      </c>
      <c r="F8" s="2306">
        <v>8.6</v>
      </c>
      <c r="G8" s="2307">
        <v>5</v>
      </c>
      <c r="H8" s="2310">
        <v>1.4</v>
      </c>
      <c r="I8" s="2309">
        <v>1.5</v>
      </c>
      <c r="J8" s="1960"/>
    </row>
    <row r="9" spans="1:11">
      <c r="A9" s="2262" t="s">
        <v>85</v>
      </c>
      <c r="B9" s="2311">
        <v>18</v>
      </c>
      <c r="C9" s="2302">
        <v>19.100000000000001</v>
      </c>
      <c r="D9" s="2303">
        <v>6.1</v>
      </c>
      <c r="E9" s="2304">
        <v>10.6</v>
      </c>
      <c r="F9" s="2311">
        <v>12.4</v>
      </c>
      <c r="G9" s="2302">
        <v>4.9000000000000004</v>
      </c>
      <c r="H9" s="2305">
        <v>3.3</v>
      </c>
      <c r="I9" s="2304">
        <v>2.2999999999999998</v>
      </c>
      <c r="J9" s="1960"/>
    </row>
    <row r="10" spans="1:11">
      <c r="A10" s="2260" t="s">
        <v>92</v>
      </c>
      <c r="B10" s="2306">
        <v>21.5</v>
      </c>
      <c r="C10" s="2307">
        <v>19.8</v>
      </c>
      <c r="D10" s="2308">
        <v>5</v>
      </c>
      <c r="E10" s="2309">
        <v>7.6</v>
      </c>
      <c r="F10" s="2306">
        <v>7.7</v>
      </c>
      <c r="G10" s="2307">
        <v>3.2</v>
      </c>
      <c r="H10" s="2310">
        <v>1</v>
      </c>
      <c r="I10" s="2309">
        <v>1.5</v>
      </c>
      <c r="J10" s="1960"/>
    </row>
    <row r="11" spans="1:11">
      <c r="A11" s="2259" t="s">
        <v>1174</v>
      </c>
      <c r="B11" s="2312">
        <v>22</v>
      </c>
      <c r="C11" s="2313">
        <v>19.7</v>
      </c>
      <c r="D11" s="2314">
        <v>3.3</v>
      </c>
      <c r="E11" s="2315">
        <v>7.8</v>
      </c>
      <c r="F11" s="2312">
        <v>9.6999999999999993</v>
      </c>
      <c r="G11" s="2313">
        <v>4</v>
      </c>
      <c r="H11" s="2316">
        <v>1.5</v>
      </c>
      <c r="I11" s="2315">
        <v>1.6</v>
      </c>
      <c r="J11" s="1960"/>
    </row>
    <row r="12" spans="1:11">
      <c r="A12" s="948" t="s">
        <v>95</v>
      </c>
      <c r="B12" s="2317"/>
      <c r="C12" s="2318">
        <v>9.4</v>
      </c>
      <c r="D12" s="2317"/>
      <c r="E12" s="2318">
        <v>9.4</v>
      </c>
      <c r="F12" s="2319"/>
      <c r="G12" s="2318"/>
      <c r="H12" s="2319"/>
      <c r="I12" s="2320"/>
      <c r="J12" s="1960"/>
    </row>
    <row r="13" spans="1:11" ht="14.5" thickBot="1">
      <c r="A13" s="1215" t="s">
        <v>97</v>
      </c>
      <c r="B13" s="2321"/>
      <c r="C13" s="2322">
        <v>20.6</v>
      </c>
      <c r="D13" s="2323"/>
      <c r="E13" s="2322">
        <v>7.8</v>
      </c>
      <c r="F13" s="2324"/>
      <c r="G13" s="2322"/>
      <c r="H13" s="2324"/>
      <c r="I13" s="2325"/>
      <c r="J13" s="1960"/>
    </row>
    <row r="14" spans="1:11">
      <c r="A14" s="2110" t="s">
        <v>1811</v>
      </c>
      <c r="B14" s="2326"/>
      <c r="C14" s="2327">
        <v>18.8</v>
      </c>
      <c r="D14" s="2328"/>
      <c r="E14" s="2327">
        <v>8.4</v>
      </c>
      <c r="F14" s="2329"/>
      <c r="G14" s="2327">
        <v>3.8</v>
      </c>
      <c r="H14" s="2329"/>
      <c r="I14" s="2330">
        <v>1.6</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0364-9D09-4A01-9CD9-DF0EB23297F4}">
  <dimension ref="A1:K18"/>
  <sheetViews>
    <sheetView workbookViewId="0">
      <selection sqref="A1:I1"/>
    </sheetView>
  </sheetViews>
  <sheetFormatPr defaultColWidth="9" defaultRowHeight="14"/>
  <cols>
    <col min="1" max="1" width="20.83203125" style="1956" customWidth="1"/>
    <col min="2" max="6" width="10.6640625" style="1956" customWidth="1"/>
    <col min="7" max="7" width="10.6640625" style="1960" customWidth="1"/>
    <col min="8" max="9" width="10.6640625" style="1956" customWidth="1"/>
    <col min="10" max="11" width="11" style="1956" customWidth="1"/>
    <col min="12" max="16384" width="9" style="1956"/>
  </cols>
  <sheetData>
    <row r="1" spans="1:11" ht="25">
      <c r="A1" s="2904" t="s">
        <v>1839</v>
      </c>
      <c r="B1" s="2904"/>
      <c r="C1" s="2904"/>
      <c r="D1" s="2904"/>
      <c r="E1" s="2904"/>
      <c r="F1" s="2904"/>
      <c r="G1" s="2904"/>
      <c r="H1" s="2904"/>
      <c r="I1" s="2904"/>
      <c r="J1" s="44"/>
    </row>
    <row r="3" spans="1:11" ht="17.5">
      <c r="A3" s="2756" t="s">
        <v>252</v>
      </c>
      <c r="B3" s="2457" t="s">
        <v>1696</v>
      </c>
      <c r="C3" s="2458"/>
      <c r="D3" s="2458"/>
      <c r="E3" s="2458"/>
      <c r="F3" s="2458"/>
      <c r="G3" s="2458"/>
      <c r="H3" s="2458"/>
      <c r="I3" s="2458"/>
      <c r="J3" s="29"/>
      <c r="K3" s="29"/>
    </row>
    <row r="4" spans="1:11" ht="17.5">
      <c r="A4" s="2757"/>
      <c r="B4" s="2630" t="s">
        <v>426</v>
      </c>
      <c r="C4" s="2631"/>
      <c r="D4" s="2631"/>
      <c r="E4" s="2631"/>
      <c r="F4" s="2472" t="s">
        <v>425</v>
      </c>
      <c r="G4" s="2472"/>
      <c r="H4" s="2472"/>
      <c r="I4" s="2472"/>
      <c r="J4" s="29"/>
      <c r="K4" s="29"/>
    </row>
    <row r="5" spans="1:11" s="2258" customFormat="1" ht="17.5">
      <c r="A5" s="2757"/>
      <c r="B5" s="2459" t="s">
        <v>1715</v>
      </c>
      <c r="C5" s="2461"/>
      <c r="D5" s="2459" t="s">
        <v>1745</v>
      </c>
      <c r="E5" s="2461"/>
      <c r="F5" s="2460" t="s">
        <v>1715</v>
      </c>
      <c r="G5" s="2460"/>
      <c r="H5" s="2459" t="s">
        <v>1745</v>
      </c>
      <c r="I5" s="2460"/>
      <c r="J5" s="29"/>
      <c r="K5" s="29"/>
    </row>
    <row r="6" spans="1:11" s="2258" customFormat="1" ht="17.5">
      <c r="A6" s="2758"/>
      <c r="B6" s="2170" t="s">
        <v>1670</v>
      </c>
      <c r="C6" s="1737" t="s">
        <v>1671</v>
      </c>
      <c r="D6" s="2189" t="s">
        <v>1670</v>
      </c>
      <c r="E6" s="2190" t="s">
        <v>1671</v>
      </c>
      <c r="F6" s="2170" t="s">
        <v>1670</v>
      </c>
      <c r="G6" s="1737" t="s">
        <v>1671</v>
      </c>
      <c r="H6" s="2189" t="s">
        <v>1670</v>
      </c>
      <c r="I6" s="2190" t="s">
        <v>1671</v>
      </c>
      <c r="J6" s="29"/>
      <c r="K6" s="29"/>
    </row>
    <row r="7" spans="1:11">
      <c r="A7" s="2259" t="s">
        <v>90</v>
      </c>
      <c r="B7" s="2301">
        <v>14.4</v>
      </c>
      <c r="C7" s="2001">
        <v>12.4</v>
      </c>
      <c r="D7" s="2303">
        <v>6.3</v>
      </c>
      <c r="E7" s="2002">
        <v>5.7</v>
      </c>
      <c r="F7" s="2301">
        <v>6.2</v>
      </c>
      <c r="G7" s="2001">
        <v>9.3000000000000007</v>
      </c>
      <c r="H7" s="2303">
        <v>3.4</v>
      </c>
      <c r="I7" s="2002">
        <v>3.4</v>
      </c>
      <c r="J7" s="1960"/>
    </row>
    <row r="8" spans="1:11">
      <c r="A8" s="2260" t="s">
        <v>91</v>
      </c>
      <c r="B8" s="2306">
        <v>13.3</v>
      </c>
      <c r="C8" s="2004">
        <v>14.4</v>
      </c>
      <c r="D8" s="2308">
        <v>6.3</v>
      </c>
      <c r="E8" s="2008">
        <v>7.4</v>
      </c>
      <c r="F8" s="2306">
        <v>7.2</v>
      </c>
      <c r="G8" s="2004">
        <v>7.6</v>
      </c>
      <c r="H8" s="2308">
        <v>4.7</v>
      </c>
      <c r="I8" s="2008">
        <v>3.3</v>
      </c>
      <c r="J8" s="1960"/>
    </row>
    <row r="9" spans="1:11">
      <c r="A9" s="2262" t="s">
        <v>85</v>
      </c>
      <c r="B9" s="2311">
        <v>15.1</v>
      </c>
      <c r="C9" s="2001">
        <v>12.4</v>
      </c>
      <c r="D9" s="2303">
        <v>6.4</v>
      </c>
      <c r="E9" s="2002">
        <v>5.9</v>
      </c>
      <c r="F9" s="2311">
        <v>13.3</v>
      </c>
      <c r="G9" s="2001">
        <v>7.1</v>
      </c>
      <c r="H9" s="2303">
        <v>7.1</v>
      </c>
      <c r="I9" s="2002">
        <v>2.9</v>
      </c>
      <c r="J9" s="1960"/>
    </row>
    <row r="10" spans="1:11">
      <c r="A10" s="2260" t="s">
        <v>92</v>
      </c>
      <c r="B10" s="2306">
        <v>11.6</v>
      </c>
      <c r="C10" s="2004">
        <v>9.9</v>
      </c>
      <c r="D10" s="2308">
        <v>6.3</v>
      </c>
      <c r="E10" s="2008">
        <v>4.5</v>
      </c>
      <c r="F10" s="2306">
        <v>5.8</v>
      </c>
      <c r="G10" s="2004">
        <v>5.5</v>
      </c>
      <c r="H10" s="2308">
        <v>2.9</v>
      </c>
      <c r="I10" s="2008">
        <v>2</v>
      </c>
      <c r="J10" s="1960"/>
    </row>
    <row r="11" spans="1:11">
      <c r="A11" s="2331" t="s">
        <v>1174</v>
      </c>
      <c r="B11" s="2312">
        <v>19.399999999999999</v>
      </c>
      <c r="C11" s="2001">
        <v>15.1</v>
      </c>
      <c r="D11" s="2314">
        <v>6.1</v>
      </c>
      <c r="E11" s="2002">
        <v>6.4</v>
      </c>
      <c r="F11" s="2312">
        <v>13</v>
      </c>
      <c r="G11" s="2001">
        <v>10.199999999999999</v>
      </c>
      <c r="H11" s="2314">
        <v>3.4</v>
      </c>
      <c r="I11" s="2002">
        <v>3.3</v>
      </c>
      <c r="J11" s="1960"/>
    </row>
    <row r="12" spans="1:11">
      <c r="A12" s="2332" t="s">
        <v>95</v>
      </c>
      <c r="B12" s="2317"/>
      <c r="C12" s="2004">
        <v>9.4</v>
      </c>
      <c r="D12" s="2317"/>
      <c r="E12" s="2333" t="s">
        <v>1840</v>
      </c>
      <c r="F12" s="2317"/>
      <c r="G12" s="2004">
        <v>6.3</v>
      </c>
      <c r="H12" s="2334"/>
      <c r="I12" s="2335"/>
      <c r="J12" s="1960"/>
    </row>
    <row r="13" spans="1:11" ht="14.5" thickBot="1">
      <c r="A13" s="2037" t="s">
        <v>97</v>
      </c>
      <c r="B13" s="2323"/>
      <c r="C13" s="2272">
        <v>21.5</v>
      </c>
      <c r="D13" s="2323"/>
      <c r="E13" s="2272">
        <v>9.5</v>
      </c>
      <c r="F13" s="2323"/>
      <c r="G13" s="2272">
        <v>9.6999999999999993</v>
      </c>
      <c r="H13" s="2336"/>
      <c r="I13" s="2337"/>
      <c r="J13" s="1960"/>
    </row>
    <row r="14" spans="1:11">
      <c r="A14" s="2110" t="s">
        <v>1811</v>
      </c>
      <c r="B14" s="2338"/>
      <c r="C14" s="2276">
        <v>13.5</v>
      </c>
      <c r="D14" s="2328"/>
      <c r="E14" s="2276">
        <v>6</v>
      </c>
      <c r="F14" s="2328"/>
      <c r="G14" s="2276">
        <v>7.9</v>
      </c>
      <c r="H14" s="2328"/>
      <c r="I14" s="2278">
        <v>2.9</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1841</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C7F15-62FA-44F2-9511-6B52379D4DD2}">
  <dimension ref="A1:K18"/>
  <sheetViews>
    <sheetView workbookViewId="0">
      <selection sqref="A1:I1"/>
    </sheetView>
  </sheetViews>
  <sheetFormatPr defaultColWidth="9" defaultRowHeight="14"/>
  <cols>
    <col min="1" max="1" width="21" style="1956" customWidth="1"/>
    <col min="2" max="6" width="10.6640625" style="1956" customWidth="1"/>
    <col min="7" max="7" width="10.6640625" style="1960" customWidth="1"/>
    <col min="8" max="9" width="10.6640625" style="1956" customWidth="1"/>
    <col min="10" max="11" width="11" style="1956" customWidth="1"/>
    <col min="12" max="16384" width="9" style="1956"/>
  </cols>
  <sheetData>
    <row r="1" spans="1:11" ht="25">
      <c r="A1" s="2904" t="s">
        <v>1842</v>
      </c>
      <c r="B1" s="2904"/>
      <c r="C1" s="2904"/>
      <c r="D1" s="2904"/>
      <c r="E1" s="2904"/>
      <c r="F1" s="2904"/>
      <c r="G1" s="2904"/>
      <c r="H1" s="2904"/>
      <c r="I1" s="2904"/>
      <c r="J1" s="44"/>
    </row>
    <row r="3" spans="1:11" ht="17.5">
      <c r="A3" s="2756" t="s">
        <v>252</v>
      </c>
      <c r="B3" s="2457" t="s">
        <v>1843</v>
      </c>
      <c r="C3" s="2458"/>
      <c r="D3" s="2458"/>
      <c r="E3" s="2458"/>
      <c r="F3" s="2458"/>
      <c r="G3" s="2458"/>
      <c r="H3" s="2458"/>
      <c r="I3" s="2458"/>
      <c r="J3" s="29"/>
      <c r="K3" s="29"/>
    </row>
    <row r="4" spans="1:11" ht="17.5">
      <c r="A4" s="2757"/>
      <c r="B4" s="2630" t="s">
        <v>426</v>
      </c>
      <c r="C4" s="2631"/>
      <c r="D4" s="2631"/>
      <c r="E4" s="2631"/>
      <c r="F4" s="2472" t="s">
        <v>425</v>
      </c>
      <c r="G4" s="2472"/>
      <c r="H4" s="2472"/>
      <c r="I4" s="2472"/>
      <c r="J4" s="29"/>
      <c r="K4" s="29"/>
    </row>
    <row r="5" spans="1:11" s="2258" customFormat="1" ht="17.5">
      <c r="A5" s="2757"/>
      <c r="B5" s="2459" t="s">
        <v>1715</v>
      </c>
      <c r="C5" s="2461"/>
      <c r="D5" s="2459" t="s">
        <v>1745</v>
      </c>
      <c r="E5" s="2461"/>
      <c r="F5" s="2460" t="s">
        <v>1715</v>
      </c>
      <c r="G5" s="2460"/>
      <c r="H5" s="2459" t="s">
        <v>1745</v>
      </c>
      <c r="I5" s="2460"/>
      <c r="J5" s="29"/>
      <c r="K5" s="29"/>
    </row>
    <row r="6" spans="1:11" s="2258" customFormat="1" ht="17.5">
      <c r="A6" s="2758"/>
      <c r="B6" s="2189" t="s">
        <v>1670</v>
      </c>
      <c r="C6" s="1737" t="s">
        <v>1671</v>
      </c>
      <c r="D6" s="2189" t="s">
        <v>1670</v>
      </c>
      <c r="E6" s="2190" t="s">
        <v>1671</v>
      </c>
      <c r="F6" s="2189" t="s">
        <v>1670</v>
      </c>
      <c r="G6" s="1737" t="s">
        <v>1671</v>
      </c>
      <c r="H6" s="2189" t="s">
        <v>1670</v>
      </c>
      <c r="I6" s="2190" t="s">
        <v>1671</v>
      </c>
      <c r="J6" s="29"/>
      <c r="K6" s="29"/>
    </row>
    <row r="7" spans="1:11">
      <c r="A7" s="2279" t="s">
        <v>90</v>
      </c>
      <c r="B7" s="2339">
        <v>13.7</v>
      </c>
      <c r="C7" s="2001">
        <v>14.3</v>
      </c>
      <c r="D7" s="2339">
        <v>10.5</v>
      </c>
      <c r="E7" s="2001">
        <v>9.9</v>
      </c>
      <c r="F7" s="2339">
        <v>7.1</v>
      </c>
      <c r="G7" s="2001">
        <v>6.4</v>
      </c>
      <c r="H7" s="2339">
        <v>5.6</v>
      </c>
      <c r="I7" s="2002">
        <v>5.4</v>
      </c>
      <c r="J7" s="1960"/>
    </row>
    <row r="8" spans="1:11">
      <c r="A8" s="2281" t="s">
        <v>91</v>
      </c>
      <c r="B8" s="2158">
        <v>14.1</v>
      </c>
      <c r="C8" s="2004">
        <v>15.2</v>
      </c>
      <c r="D8" s="2158">
        <v>9.3000000000000007</v>
      </c>
      <c r="E8" s="2004">
        <v>11.8</v>
      </c>
      <c r="F8" s="2158">
        <v>5.5</v>
      </c>
      <c r="G8" s="2004">
        <v>4.7</v>
      </c>
      <c r="H8" s="2158">
        <v>3.8</v>
      </c>
      <c r="I8" s="2008">
        <v>5</v>
      </c>
      <c r="J8" s="1960"/>
    </row>
    <row r="9" spans="1:11">
      <c r="A9" s="2284" t="s">
        <v>85</v>
      </c>
      <c r="B9" s="2339">
        <v>23</v>
      </c>
      <c r="C9" s="2001">
        <v>18.5</v>
      </c>
      <c r="D9" s="2339">
        <v>13.4</v>
      </c>
      <c r="E9" s="2001">
        <v>15.4</v>
      </c>
      <c r="F9" s="2339">
        <v>6.7</v>
      </c>
      <c r="G9" s="2001">
        <v>7.3</v>
      </c>
      <c r="H9" s="2339">
        <v>5.2</v>
      </c>
      <c r="I9" s="2002">
        <v>5.5</v>
      </c>
      <c r="J9" s="1960"/>
    </row>
    <row r="10" spans="1:11">
      <c r="A10" s="2281" t="s">
        <v>92</v>
      </c>
      <c r="B10" s="2158">
        <v>15.1</v>
      </c>
      <c r="C10" s="2004">
        <v>16.2</v>
      </c>
      <c r="D10" s="2158">
        <v>9.6999999999999993</v>
      </c>
      <c r="E10" s="2004">
        <v>12.4</v>
      </c>
      <c r="F10" s="2158">
        <v>5.7</v>
      </c>
      <c r="G10" s="2004">
        <v>6.8</v>
      </c>
      <c r="H10" s="2158">
        <v>4.0999999999999996</v>
      </c>
      <c r="I10" s="2008">
        <v>4.9000000000000004</v>
      </c>
      <c r="J10" s="1960"/>
    </row>
    <row r="11" spans="1:11">
      <c r="A11" s="2279" t="s">
        <v>1174</v>
      </c>
      <c r="B11" s="2339">
        <v>13.5</v>
      </c>
      <c r="C11" s="2001">
        <v>12.3</v>
      </c>
      <c r="D11" s="2339">
        <v>10.199999999999999</v>
      </c>
      <c r="E11" s="2001">
        <v>7.5</v>
      </c>
      <c r="F11" s="2339">
        <v>4.5</v>
      </c>
      <c r="G11" s="2001">
        <v>4.2</v>
      </c>
      <c r="H11" s="2339">
        <v>3.6</v>
      </c>
      <c r="I11" s="2002">
        <v>3.3</v>
      </c>
      <c r="J11" s="1960"/>
    </row>
    <row r="12" spans="1:11">
      <c r="A12" s="2332" t="s">
        <v>95</v>
      </c>
      <c r="B12" s="2158"/>
      <c r="C12" s="2004">
        <v>24.2</v>
      </c>
      <c r="D12" s="2158"/>
      <c r="E12" s="2004">
        <v>19.100000000000001</v>
      </c>
      <c r="F12" s="2158"/>
      <c r="G12" s="2004">
        <v>8.1</v>
      </c>
      <c r="H12" s="2158"/>
      <c r="I12" s="2008">
        <v>4.3</v>
      </c>
      <c r="J12" s="1960"/>
    </row>
    <row r="13" spans="1:11" ht="14.5" thickBot="1">
      <c r="A13" s="2037" t="s">
        <v>97</v>
      </c>
      <c r="B13" s="2340"/>
      <c r="C13" s="2272">
        <v>25.6</v>
      </c>
      <c r="D13" s="2340"/>
      <c r="E13" s="2272">
        <v>17.3</v>
      </c>
      <c r="F13" s="2340"/>
      <c r="G13" s="2272">
        <v>8.1</v>
      </c>
      <c r="H13" s="2340"/>
      <c r="I13" s="2337"/>
      <c r="J13" s="1960"/>
    </row>
    <row r="14" spans="1:11">
      <c r="A14" s="2110" t="s">
        <v>1811</v>
      </c>
      <c r="B14" s="2341"/>
      <c r="C14" s="2276">
        <v>16</v>
      </c>
      <c r="D14" s="2342"/>
      <c r="E14" s="2276">
        <v>11.9</v>
      </c>
      <c r="F14" s="2342"/>
      <c r="G14" s="2276">
        <v>5.9</v>
      </c>
      <c r="H14" s="2342"/>
      <c r="I14" s="2278">
        <v>4.5999999999999996</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1841</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A4DB-08A4-49E5-B43F-214EF9765C24}">
  <dimension ref="A1:K18"/>
  <sheetViews>
    <sheetView workbookViewId="0">
      <selection sqref="A1:I1"/>
    </sheetView>
  </sheetViews>
  <sheetFormatPr defaultColWidth="9" defaultRowHeight="14"/>
  <cols>
    <col min="1" max="1" width="20.9140625" style="1956" customWidth="1"/>
    <col min="2" max="6" width="10.6640625" style="1956" customWidth="1"/>
    <col min="7" max="7" width="10.6640625" style="1960" customWidth="1"/>
    <col min="8" max="9" width="10.6640625" style="1956" customWidth="1"/>
    <col min="10" max="11" width="10" style="1956" customWidth="1"/>
    <col min="12" max="16384" width="9" style="1956"/>
  </cols>
  <sheetData>
    <row r="1" spans="1:11" ht="25">
      <c r="A1" s="2904" t="s">
        <v>1844</v>
      </c>
      <c r="B1" s="2904"/>
      <c r="C1" s="2904"/>
      <c r="D1" s="2904"/>
      <c r="E1" s="2904"/>
      <c r="F1" s="2904"/>
      <c r="G1" s="2904"/>
      <c r="H1" s="2904"/>
      <c r="I1" s="2904"/>
      <c r="J1" s="44"/>
    </row>
    <row r="3" spans="1:11" ht="17.5">
      <c r="A3" s="2650" t="s">
        <v>252</v>
      </c>
      <c r="B3" s="2457" t="s">
        <v>1845</v>
      </c>
      <c r="C3" s="2458"/>
      <c r="D3" s="2458"/>
      <c r="E3" s="2458"/>
      <c r="F3" s="2458"/>
      <c r="G3" s="2458"/>
      <c r="H3" s="2458"/>
      <c r="I3" s="2458"/>
      <c r="J3" s="2234"/>
      <c r="K3" s="2234"/>
    </row>
    <row r="4" spans="1:11" ht="17.5">
      <c r="A4" s="2651"/>
      <c r="B4" s="2630" t="s">
        <v>426</v>
      </c>
      <c r="C4" s="2631"/>
      <c r="D4" s="2631"/>
      <c r="E4" s="2631"/>
      <c r="F4" s="2472" t="s">
        <v>425</v>
      </c>
      <c r="G4" s="2472"/>
      <c r="H4" s="2472"/>
      <c r="I4" s="2472"/>
      <c r="J4" s="2234"/>
      <c r="K4" s="2234"/>
    </row>
    <row r="5" spans="1:11" s="2258" customFormat="1" ht="17.5">
      <c r="A5" s="2651"/>
      <c r="B5" s="2459" t="s">
        <v>1715</v>
      </c>
      <c r="C5" s="2461"/>
      <c r="D5" s="2459" t="s">
        <v>1745</v>
      </c>
      <c r="E5" s="2461"/>
      <c r="F5" s="2460" t="s">
        <v>1715</v>
      </c>
      <c r="G5" s="2460"/>
      <c r="H5" s="2459" t="s">
        <v>1745</v>
      </c>
      <c r="I5" s="2460"/>
      <c r="J5" s="2234"/>
      <c r="K5" s="2234"/>
    </row>
    <row r="6" spans="1:11" s="2258" customFormat="1" ht="17.5">
      <c r="A6" s="2652"/>
      <c r="B6" s="2170" t="s">
        <v>1670</v>
      </c>
      <c r="C6" s="1737" t="s">
        <v>1671</v>
      </c>
      <c r="D6" s="2189" t="s">
        <v>1670</v>
      </c>
      <c r="E6" s="2190" t="s">
        <v>1671</v>
      </c>
      <c r="F6" s="2170" t="s">
        <v>1670</v>
      </c>
      <c r="G6" s="1737" t="s">
        <v>1671</v>
      </c>
      <c r="H6" s="2189" t="s">
        <v>1670</v>
      </c>
      <c r="I6" s="2190" t="s">
        <v>1671</v>
      </c>
      <c r="J6" s="2234"/>
      <c r="K6" s="2234"/>
    </row>
    <row r="7" spans="1:11">
      <c r="A7" s="2259" t="s">
        <v>90</v>
      </c>
      <c r="B7" s="2235">
        <v>2.7</v>
      </c>
      <c r="C7" s="2001">
        <v>5</v>
      </c>
      <c r="D7" s="2236">
        <v>0</v>
      </c>
      <c r="E7" s="2343" t="s">
        <v>1840</v>
      </c>
      <c r="F7" s="2344">
        <v>1.1000000000000001</v>
      </c>
      <c r="G7" s="2001">
        <v>3.1</v>
      </c>
      <c r="H7" s="2344">
        <v>0</v>
      </c>
      <c r="I7" s="2345" t="s">
        <v>1840</v>
      </c>
      <c r="J7" s="1960"/>
    </row>
    <row r="8" spans="1:11">
      <c r="A8" s="2260" t="s">
        <v>91</v>
      </c>
      <c r="B8" s="2238">
        <v>2</v>
      </c>
      <c r="C8" s="2004">
        <v>6.6</v>
      </c>
      <c r="D8" s="2239">
        <v>0.5</v>
      </c>
      <c r="E8" s="2004">
        <v>3.5</v>
      </c>
      <c r="F8" s="2346">
        <v>1.1000000000000001</v>
      </c>
      <c r="G8" s="2004">
        <v>4.7</v>
      </c>
      <c r="H8" s="2347">
        <v>1.1000000000000001</v>
      </c>
      <c r="I8" s="2008">
        <v>1.7</v>
      </c>
      <c r="J8" s="1960"/>
    </row>
    <row r="9" spans="1:11">
      <c r="A9" s="2262" t="s">
        <v>85</v>
      </c>
      <c r="B9" s="2242">
        <v>6.7</v>
      </c>
      <c r="C9" s="2001">
        <v>6.5</v>
      </c>
      <c r="D9" s="2236">
        <v>3</v>
      </c>
      <c r="E9" s="2001">
        <v>4.2</v>
      </c>
      <c r="F9" s="2348">
        <v>4</v>
      </c>
      <c r="G9" s="2001">
        <v>7</v>
      </c>
      <c r="H9" s="2344">
        <v>0.9</v>
      </c>
      <c r="I9" s="2002">
        <v>3.8</v>
      </c>
      <c r="J9" s="1960"/>
    </row>
    <row r="10" spans="1:11">
      <c r="A10" s="2260" t="s">
        <v>92</v>
      </c>
      <c r="B10" s="2238">
        <v>2.7</v>
      </c>
      <c r="C10" s="2004">
        <v>2.2999999999999998</v>
      </c>
      <c r="D10" s="2239">
        <v>0.6</v>
      </c>
      <c r="E10" s="2004">
        <v>1.4</v>
      </c>
      <c r="F10" s="2346">
        <v>2.1</v>
      </c>
      <c r="G10" s="2004">
        <v>1.9</v>
      </c>
      <c r="H10" s="2347">
        <v>0.1</v>
      </c>
      <c r="I10" s="2008">
        <v>1.1000000000000001</v>
      </c>
      <c r="J10" s="1960"/>
    </row>
    <row r="11" spans="1:11">
      <c r="A11" s="2259" t="s">
        <v>1174</v>
      </c>
      <c r="B11" s="2349">
        <v>84.5</v>
      </c>
      <c r="C11" s="2350">
        <v>7.3</v>
      </c>
      <c r="D11" s="2351">
        <v>6.1</v>
      </c>
      <c r="E11" s="2350">
        <v>3.7</v>
      </c>
      <c r="F11" s="2352">
        <v>49.2</v>
      </c>
      <c r="G11" s="2350">
        <v>6.5</v>
      </c>
      <c r="H11" s="2353">
        <v>2.2999999999999998</v>
      </c>
      <c r="I11" s="2354" t="s">
        <v>1840</v>
      </c>
      <c r="J11" s="1960"/>
    </row>
    <row r="12" spans="1:11">
      <c r="A12" s="2355" t="s">
        <v>95</v>
      </c>
      <c r="B12" s="2158"/>
      <c r="C12" s="2004">
        <v>11.2</v>
      </c>
      <c r="D12" s="2158"/>
      <c r="E12" s="2333" t="s">
        <v>1840</v>
      </c>
      <c r="F12" s="2158"/>
      <c r="G12" s="2356"/>
      <c r="H12" s="2158"/>
      <c r="I12" s="2335"/>
      <c r="J12" s="1960"/>
    </row>
    <row r="13" spans="1:11" ht="14.5" thickBot="1">
      <c r="A13" s="2357" t="s">
        <v>97</v>
      </c>
      <c r="B13" s="2340"/>
      <c r="C13" s="2272">
        <v>10</v>
      </c>
      <c r="D13" s="2340"/>
      <c r="E13" s="2358" t="s">
        <v>1840</v>
      </c>
      <c r="F13" s="2340"/>
      <c r="G13" s="2359"/>
      <c r="H13" s="2340"/>
      <c r="I13" s="2337"/>
      <c r="J13" s="1960"/>
    </row>
    <row r="14" spans="1:11">
      <c r="A14" s="2110" t="s">
        <v>1811</v>
      </c>
      <c r="B14" s="2341"/>
      <c r="C14" s="2276">
        <v>5.9</v>
      </c>
      <c r="D14" s="2342"/>
      <c r="E14" s="2276">
        <v>3.1</v>
      </c>
      <c r="F14" s="2342"/>
      <c r="G14" s="2276">
        <v>4</v>
      </c>
      <c r="H14" s="2342"/>
      <c r="I14" s="2278">
        <v>1.9</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AABBC-5C22-43FB-9388-8EE9698239BB}">
  <dimension ref="A1:K18"/>
  <sheetViews>
    <sheetView workbookViewId="0">
      <selection sqref="A1:I1"/>
    </sheetView>
  </sheetViews>
  <sheetFormatPr defaultColWidth="9" defaultRowHeight="14"/>
  <cols>
    <col min="1" max="1" width="21.5" style="1956" customWidth="1"/>
    <col min="2" max="6" width="10.6640625" style="1956" customWidth="1"/>
    <col min="7" max="7" width="10.6640625" style="1960" customWidth="1"/>
    <col min="8" max="9" width="10.6640625" style="1956" customWidth="1"/>
    <col min="10" max="11" width="9.83203125" style="1956" customWidth="1"/>
    <col min="12" max="16384" width="9" style="1956"/>
  </cols>
  <sheetData>
    <row r="1" spans="1:11" ht="25">
      <c r="A1" s="2904" t="s">
        <v>1846</v>
      </c>
      <c r="B1" s="2904"/>
      <c r="C1" s="2904"/>
      <c r="D1" s="2904"/>
      <c r="E1" s="2904"/>
      <c r="F1" s="2904"/>
      <c r="G1" s="2904"/>
      <c r="H1" s="2904"/>
      <c r="I1" s="2904"/>
      <c r="J1" s="44"/>
    </row>
    <row r="3" spans="1:11" ht="17.5">
      <c r="A3" s="2756" t="s">
        <v>252</v>
      </c>
      <c r="B3" s="2457" t="s">
        <v>1698</v>
      </c>
      <c r="C3" s="2458"/>
      <c r="D3" s="2458"/>
      <c r="E3" s="2458"/>
      <c r="F3" s="2458"/>
      <c r="G3" s="2458"/>
      <c r="H3" s="2458"/>
      <c r="I3" s="2458"/>
      <c r="J3" s="2234"/>
      <c r="K3" s="2234"/>
    </row>
    <row r="4" spans="1:11" ht="17.5">
      <c r="A4" s="2757"/>
      <c r="B4" s="2630" t="s">
        <v>426</v>
      </c>
      <c r="C4" s="2631"/>
      <c r="D4" s="2631"/>
      <c r="E4" s="2631"/>
      <c r="F4" s="2472" t="s">
        <v>425</v>
      </c>
      <c r="G4" s="2472"/>
      <c r="H4" s="2472"/>
      <c r="I4" s="2472"/>
      <c r="J4" s="29"/>
      <c r="K4" s="2234"/>
    </row>
    <row r="5" spans="1:11" s="2258" customFormat="1" ht="17.5">
      <c r="A5" s="2757"/>
      <c r="B5" s="2459" t="s">
        <v>1715</v>
      </c>
      <c r="C5" s="2461"/>
      <c r="D5" s="2459" t="s">
        <v>1745</v>
      </c>
      <c r="E5" s="2461"/>
      <c r="F5" s="2460" t="s">
        <v>1715</v>
      </c>
      <c r="G5" s="2460"/>
      <c r="H5" s="2459" t="s">
        <v>1745</v>
      </c>
      <c r="I5" s="2460"/>
      <c r="J5" s="29"/>
      <c r="K5" s="2234"/>
    </row>
    <row r="6" spans="1:11" s="2258" customFormat="1" ht="17.5">
      <c r="A6" s="2758"/>
      <c r="B6" s="2170" t="s">
        <v>1670</v>
      </c>
      <c r="C6" s="1737" t="s">
        <v>1671</v>
      </c>
      <c r="D6" s="2189" t="s">
        <v>1670</v>
      </c>
      <c r="E6" s="2190" t="s">
        <v>1671</v>
      </c>
      <c r="F6" s="2170" t="s">
        <v>1670</v>
      </c>
      <c r="G6" s="1737" t="s">
        <v>1671</v>
      </c>
      <c r="H6" s="2189" t="s">
        <v>1670</v>
      </c>
      <c r="I6" s="2190" t="s">
        <v>1671</v>
      </c>
      <c r="J6" s="29"/>
      <c r="K6" s="2234"/>
    </row>
    <row r="7" spans="1:11">
      <c r="A7" s="2259" t="s">
        <v>90</v>
      </c>
      <c r="B7" s="2301">
        <v>21.9</v>
      </c>
      <c r="C7" s="2001">
        <v>23.9</v>
      </c>
      <c r="D7" s="2303">
        <v>7.9</v>
      </c>
      <c r="E7" s="2001">
        <v>4.5</v>
      </c>
      <c r="F7" s="2305">
        <v>13.1</v>
      </c>
      <c r="G7" s="2001">
        <v>8.6999999999999993</v>
      </c>
      <c r="H7" s="2305">
        <v>3</v>
      </c>
      <c r="I7" s="2002">
        <v>1.5</v>
      </c>
      <c r="J7" s="1960"/>
    </row>
    <row r="8" spans="1:11">
      <c r="A8" s="2260" t="s">
        <v>91</v>
      </c>
      <c r="B8" s="2306">
        <v>21.7</v>
      </c>
      <c r="C8" s="2004">
        <v>18.899999999999999</v>
      </c>
      <c r="D8" s="2308">
        <v>7.6</v>
      </c>
      <c r="E8" s="2004">
        <v>6.2</v>
      </c>
      <c r="F8" s="2360">
        <v>14.2</v>
      </c>
      <c r="G8" s="2004">
        <v>11.3</v>
      </c>
      <c r="H8" s="2310">
        <v>4.9000000000000004</v>
      </c>
      <c r="I8" s="2008">
        <v>2.8</v>
      </c>
      <c r="J8" s="1960"/>
    </row>
    <row r="9" spans="1:11">
      <c r="A9" s="2262" t="s">
        <v>85</v>
      </c>
      <c r="B9" s="2311">
        <v>22.8</v>
      </c>
      <c r="C9" s="2001">
        <v>15.1</v>
      </c>
      <c r="D9" s="2303">
        <v>7.2</v>
      </c>
      <c r="E9" s="2001">
        <v>5.5</v>
      </c>
      <c r="F9" s="2361">
        <v>13.2</v>
      </c>
      <c r="G9" s="2001">
        <v>12.2</v>
      </c>
      <c r="H9" s="2305">
        <v>4.0999999999999996</v>
      </c>
      <c r="I9" s="2002">
        <v>4.4000000000000004</v>
      </c>
      <c r="J9" s="1960"/>
    </row>
    <row r="10" spans="1:11">
      <c r="A10" s="2260" t="s">
        <v>92</v>
      </c>
      <c r="B10" s="2306">
        <v>17.2</v>
      </c>
      <c r="C10" s="2004">
        <v>15.9</v>
      </c>
      <c r="D10" s="2308">
        <v>5.7</v>
      </c>
      <c r="E10" s="2004">
        <v>4.5999999999999996</v>
      </c>
      <c r="F10" s="2360">
        <v>11.9</v>
      </c>
      <c r="G10" s="2004">
        <v>13.8</v>
      </c>
      <c r="H10" s="2310">
        <v>3.5</v>
      </c>
      <c r="I10" s="2008">
        <v>2.9</v>
      </c>
      <c r="J10" s="1960"/>
    </row>
    <row r="11" spans="1:11">
      <c r="A11" s="2331" t="s">
        <v>1174</v>
      </c>
      <c r="B11" s="2312">
        <v>25.2</v>
      </c>
      <c r="C11" s="2001">
        <v>22.8</v>
      </c>
      <c r="D11" s="2314">
        <v>6.7</v>
      </c>
      <c r="E11" s="2001">
        <v>5.3</v>
      </c>
      <c r="F11" s="2362">
        <v>19</v>
      </c>
      <c r="G11" s="2001">
        <v>14.6</v>
      </c>
      <c r="H11" s="2316">
        <v>4.3</v>
      </c>
      <c r="I11" s="2002">
        <v>3.4</v>
      </c>
      <c r="J11" s="1960"/>
    </row>
    <row r="12" spans="1:11">
      <c r="A12" s="2332" t="s">
        <v>95</v>
      </c>
      <c r="B12" s="2317"/>
      <c r="C12" s="2004">
        <v>17.2</v>
      </c>
      <c r="D12" s="2317"/>
      <c r="E12" s="2333" t="s">
        <v>1840</v>
      </c>
      <c r="F12" s="2317"/>
      <c r="G12" s="2004">
        <v>11.7</v>
      </c>
      <c r="H12" s="2317"/>
      <c r="I12" s="2363" t="s">
        <v>1840</v>
      </c>
      <c r="J12" s="1960"/>
    </row>
    <row r="13" spans="1:11" ht="14.5" thickBot="1">
      <c r="A13" s="2037" t="s">
        <v>97</v>
      </c>
      <c r="B13" s="2323"/>
      <c r="C13" s="2272">
        <v>23.1</v>
      </c>
      <c r="D13" s="2323"/>
      <c r="E13" s="2272">
        <v>5.7</v>
      </c>
      <c r="F13" s="2323"/>
      <c r="G13" s="2272">
        <v>18.8</v>
      </c>
      <c r="H13" s="2323"/>
      <c r="I13" s="2273">
        <v>7.7</v>
      </c>
      <c r="J13" s="1960"/>
    </row>
    <row r="14" spans="1:11">
      <c r="A14" s="2110" t="s">
        <v>1811</v>
      </c>
      <c r="B14" s="2326"/>
      <c r="C14" s="2364">
        <v>19.100000000000001</v>
      </c>
      <c r="D14" s="2328"/>
      <c r="E14" s="2364">
        <v>5.5</v>
      </c>
      <c r="F14" s="2328"/>
      <c r="G14" s="2364">
        <v>13.1</v>
      </c>
      <c r="H14" s="2328"/>
      <c r="I14" s="2365">
        <v>3.4</v>
      </c>
      <c r="J14" s="1960"/>
    </row>
    <row r="15" spans="1:11" ht="13">
      <c r="A15" s="2857" t="s">
        <v>1832</v>
      </c>
      <c r="B15" s="2858"/>
      <c r="C15" s="2858"/>
      <c r="D15" s="2858"/>
      <c r="E15" s="2858"/>
      <c r="F15" s="2858"/>
      <c r="G15" s="2858"/>
      <c r="H15" s="2858"/>
      <c r="I15" s="2859"/>
    </row>
    <row r="16" spans="1:11"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1523-A6D5-4F2A-BA03-985E3AAB8AC7}">
  <dimension ref="A1:J18"/>
  <sheetViews>
    <sheetView workbookViewId="0">
      <selection sqref="A1:I1"/>
    </sheetView>
  </sheetViews>
  <sheetFormatPr defaultColWidth="9" defaultRowHeight="14"/>
  <cols>
    <col min="1" max="1" width="21.5" style="1956" customWidth="1"/>
    <col min="2" max="6" width="10.6640625" style="1956" customWidth="1"/>
    <col min="7" max="7" width="10.6640625" style="1960" customWidth="1"/>
    <col min="8" max="9" width="10.6640625" style="1956" customWidth="1"/>
    <col min="10" max="11" width="10" style="1956" customWidth="1"/>
    <col min="12" max="16384" width="9" style="1956"/>
  </cols>
  <sheetData>
    <row r="1" spans="1:10" ht="25">
      <c r="A1" s="2904" t="s">
        <v>1847</v>
      </c>
      <c r="B1" s="2904"/>
      <c r="C1" s="2904"/>
      <c r="D1" s="2904"/>
      <c r="E1" s="2904"/>
      <c r="F1" s="2904"/>
      <c r="G1" s="2904"/>
      <c r="H1" s="2904"/>
      <c r="I1" s="2904"/>
      <c r="J1" s="44"/>
    </row>
    <row r="3" spans="1:10" ht="17.5">
      <c r="A3" s="2951" t="s">
        <v>252</v>
      </c>
      <c r="B3" s="2695" t="s">
        <v>1848</v>
      </c>
      <c r="C3" s="2696"/>
      <c r="D3" s="2696"/>
      <c r="E3" s="2696"/>
      <c r="F3" s="2696"/>
      <c r="G3" s="2696"/>
      <c r="H3" s="2696"/>
      <c r="I3" s="2696"/>
      <c r="J3" s="29"/>
    </row>
    <row r="4" spans="1:10" ht="17.5">
      <c r="A4" s="2951"/>
      <c r="B4" s="2630" t="s">
        <v>426</v>
      </c>
      <c r="C4" s="2631"/>
      <c r="D4" s="2631"/>
      <c r="E4" s="2979"/>
      <c r="F4" s="2631" t="s">
        <v>425</v>
      </c>
      <c r="G4" s="2631"/>
      <c r="H4" s="2631"/>
      <c r="I4" s="2631"/>
      <c r="J4" s="29"/>
    </row>
    <row r="5" spans="1:10" ht="17.5">
      <c r="A5" s="2951"/>
      <c r="B5" s="2459" t="s">
        <v>1715</v>
      </c>
      <c r="C5" s="2461"/>
      <c r="D5" s="2459" t="s">
        <v>1745</v>
      </c>
      <c r="E5" s="2461"/>
      <c r="F5" s="2460" t="s">
        <v>1715</v>
      </c>
      <c r="G5" s="2460"/>
      <c r="H5" s="2459" t="s">
        <v>1745</v>
      </c>
      <c r="I5" s="2460"/>
      <c r="J5" s="29"/>
    </row>
    <row r="6" spans="1:10" s="2258" customFormat="1" ht="17.5">
      <c r="A6" s="2952"/>
      <c r="B6" s="2170" t="s">
        <v>1670</v>
      </c>
      <c r="C6" s="1737" t="s">
        <v>1671</v>
      </c>
      <c r="D6" s="2189" t="s">
        <v>1670</v>
      </c>
      <c r="E6" s="2190" t="s">
        <v>1671</v>
      </c>
      <c r="F6" s="2170" t="s">
        <v>1670</v>
      </c>
      <c r="G6" s="1737" t="s">
        <v>1671</v>
      </c>
      <c r="H6" s="2189" t="s">
        <v>1670</v>
      </c>
      <c r="I6" s="2190" t="s">
        <v>1671</v>
      </c>
      <c r="J6" s="29"/>
    </row>
    <row r="7" spans="1:10">
      <c r="A7" s="2259" t="s">
        <v>90</v>
      </c>
      <c r="B7" s="2301">
        <v>12</v>
      </c>
      <c r="C7" s="2001">
        <v>18.2</v>
      </c>
      <c r="D7" s="2303">
        <v>4.3</v>
      </c>
      <c r="E7" s="2343" t="s">
        <v>1840</v>
      </c>
      <c r="F7" s="2305">
        <v>6.8</v>
      </c>
      <c r="G7" s="2001">
        <v>7.5</v>
      </c>
      <c r="H7" s="2305">
        <v>0.9</v>
      </c>
      <c r="I7" s="2345" t="s">
        <v>1840</v>
      </c>
      <c r="J7" s="1960"/>
    </row>
    <row r="8" spans="1:10">
      <c r="A8" s="2260" t="s">
        <v>91</v>
      </c>
      <c r="B8" s="2306">
        <v>10.4</v>
      </c>
      <c r="C8" s="2004">
        <v>10.5</v>
      </c>
      <c r="D8" s="2308">
        <v>2.8</v>
      </c>
      <c r="E8" s="2004">
        <v>3.8</v>
      </c>
      <c r="F8" s="2360">
        <v>5.6</v>
      </c>
      <c r="G8" s="2004">
        <v>6.8</v>
      </c>
      <c r="H8" s="2310">
        <v>2.2000000000000002</v>
      </c>
      <c r="I8" s="2363" t="s">
        <v>1840</v>
      </c>
      <c r="J8" s="1960"/>
    </row>
    <row r="9" spans="1:10">
      <c r="A9" s="2262" t="s">
        <v>85</v>
      </c>
      <c r="B9" s="2311">
        <v>19</v>
      </c>
      <c r="C9" s="2001">
        <v>14.9</v>
      </c>
      <c r="D9" s="2303">
        <v>5.0999999999999996</v>
      </c>
      <c r="E9" s="2001">
        <v>4.0999999999999996</v>
      </c>
      <c r="F9" s="2361">
        <v>6.3</v>
      </c>
      <c r="G9" s="2001">
        <v>8</v>
      </c>
      <c r="H9" s="2305">
        <v>1.5</v>
      </c>
      <c r="I9" s="2002">
        <v>2.2999999999999998</v>
      </c>
      <c r="J9" s="1960"/>
    </row>
    <row r="10" spans="1:10">
      <c r="A10" s="2260" t="s">
        <v>92</v>
      </c>
      <c r="B10" s="2306">
        <v>14</v>
      </c>
      <c r="C10" s="2004">
        <v>14</v>
      </c>
      <c r="D10" s="2308">
        <v>2.6</v>
      </c>
      <c r="E10" s="2004">
        <v>2.4</v>
      </c>
      <c r="F10" s="2360">
        <v>5.9</v>
      </c>
      <c r="G10" s="2004">
        <v>7</v>
      </c>
      <c r="H10" s="2310">
        <v>1.1000000000000001</v>
      </c>
      <c r="I10" s="2008">
        <v>1.8</v>
      </c>
      <c r="J10" s="1960"/>
    </row>
    <row r="11" spans="1:10">
      <c r="A11" s="2259" t="s">
        <v>1174</v>
      </c>
      <c r="B11" s="2312">
        <v>25.2</v>
      </c>
      <c r="C11" s="2350">
        <v>27.6</v>
      </c>
      <c r="D11" s="2314">
        <v>3.9</v>
      </c>
      <c r="E11" s="2350">
        <v>5</v>
      </c>
      <c r="F11" s="2362">
        <v>9.3000000000000007</v>
      </c>
      <c r="G11" s="2350">
        <v>10</v>
      </c>
      <c r="H11" s="2316">
        <v>1.8</v>
      </c>
      <c r="I11" s="2002">
        <v>1.8</v>
      </c>
      <c r="J11" s="1960"/>
    </row>
    <row r="12" spans="1:10">
      <c r="A12" s="2332" t="s">
        <v>95</v>
      </c>
      <c r="B12" s="2317"/>
      <c r="C12" s="2004">
        <v>12.3</v>
      </c>
      <c r="D12" s="2317"/>
      <c r="E12" s="2333" t="s">
        <v>1840</v>
      </c>
      <c r="F12" s="2317"/>
      <c r="G12" s="2004">
        <v>6.2</v>
      </c>
      <c r="H12" s="2317"/>
      <c r="I12" s="2363" t="s">
        <v>1840</v>
      </c>
      <c r="J12" s="1960"/>
    </row>
    <row r="13" spans="1:10" ht="14.5" thickBot="1">
      <c r="A13" s="2037" t="s">
        <v>97</v>
      </c>
      <c r="B13" s="2323"/>
      <c r="C13" s="2272">
        <v>28.6</v>
      </c>
      <c r="D13" s="2323"/>
      <c r="E13" s="2272">
        <v>7.9</v>
      </c>
      <c r="F13" s="2323"/>
      <c r="G13" s="2272">
        <v>8.9</v>
      </c>
      <c r="H13" s="2323"/>
      <c r="I13" s="2273">
        <v>4.4000000000000004</v>
      </c>
      <c r="J13" s="1960"/>
    </row>
    <row r="14" spans="1:10">
      <c r="A14" s="2110" t="s">
        <v>1811</v>
      </c>
      <c r="B14" s="2326"/>
      <c r="C14" s="2276">
        <v>19</v>
      </c>
      <c r="D14" s="2328"/>
      <c r="E14" s="2276">
        <v>4.0999999999999996</v>
      </c>
      <c r="F14" s="2328"/>
      <c r="G14" s="2276">
        <v>8.1</v>
      </c>
      <c r="H14" s="2329"/>
      <c r="I14" s="2278">
        <v>1.8</v>
      </c>
      <c r="J14" s="1960"/>
    </row>
    <row r="15" spans="1:10" ht="13">
      <c r="A15" s="2857" t="s">
        <v>1832</v>
      </c>
      <c r="B15" s="2858"/>
      <c r="C15" s="2858"/>
      <c r="D15" s="2858"/>
      <c r="E15" s="2858"/>
      <c r="F15" s="2858"/>
      <c r="G15" s="2858"/>
      <c r="H15" s="2858"/>
      <c r="I15" s="2859"/>
    </row>
    <row r="16" spans="1:10"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591A9-22F6-4FE2-8CC8-592AF76145A7}">
  <dimension ref="A1:L18"/>
  <sheetViews>
    <sheetView workbookViewId="0">
      <selection sqref="A1:I1"/>
    </sheetView>
  </sheetViews>
  <sheetFormatPr defaultColWidth="9" defaultRowHeight="14"/>
  <cols>
    <col min="1" max="1" width="21" style="1956" customWidth="1"/>
    <col min="2" max="6" width="10.6640625" style="1956" customWidth="1"/>
    <col min="7" max="7" width="10.6640625" style="1960" customWidth="1"/>
    <col min="8" max="9" width="10.6640625" style="1956" customWidth="1"/>
    <col min="10" max="11" width="10.08203125" style="1956" customWidth="1"/>
    <col min="12" max="16384" width="9" style="1956"/>
  </cols>
  <sheetData>
    <row r="1" spans="1:12" ht="25">
      <c r="A1" s="2904" t="s">
        <v>1849</v>
      </c>
      <c r="B1" s="2904"/>
      <c r="C1" s="2904"/>
      <c r="D1" s="2904"/>
      <c r="E1" s="2904"/>
      <c r="F1" s="2904"/>
      <c r="G1" s="2904"/>
      <c r="H1" s="2904"/>
      <c r="I1" s="2904"/>
      <c r="J1" s="44"/>
    </row>
    <row r="3" spans="1:12" ht="17.5">
      <c r="A3" s="2756" t="s">
        <v>252</v>
      </c>
      <c r="B3" s="2457" t="s">
        <v>1850</v>
      </c>
      <c r="C3" s="2458"/>
      <c r="D3" s="2458"/>
      <c r="E3" s="2458"/>
      <c r="F3" s="2458"/>
      <c r="G3" s="2458"/>
      <c r="H3" s="2458"/>
      <c r="I3" s="2458"/>
      <c r="J3" s="29"/>
      <c r="K3" s="29"/>
      <c r="L3" s="29"/>
    </row>
    <row r="4" spans="1:12" ht="17.5">
      <c r="A4" s="2757"/>
      <c r="B4" s="2630" t="s">
        <v>426</v>
      </c>
      <c r="C4" s="2631"/>
      <c r="D4" s="2631"/>
      <c r="E4" s="2631"/>
      <c r="F4" s="2472" t="s">
        <v>425</v>
      </c>
      <c r="G4" s="2472"/>
      <c r="H4" s="2472"/>
      <c r="I4" s="2472"/>
      <c r="J4" s="29"/>
      <c r="K4" s="29"/>
      <c r="L4" s="29"/>
    </row>
    <row r="5" spans="1:12" s="2258" customFormat="1" ht="17.5">
      <c r="A5" s="2757"/>
      <c r="B5" s="2459" t="s">
        <v>1715</v>
      </c>
      <c r="C5" s="2461"/>
      <c r="D5" s="2459" t="s">
        <v>1745</v>
      </c>
      <c r="E5" s="2461"/>
      <c r="F5" s="2460" t="s">
        <v>1715</v>
      </c>
      <c r="G5" s="2460"/>
      <c r="H5" s="2459" t="s">
        <v>1745</v>
      </c>
      <c r="I5" s="2460"/>
      <c r="J5" s="29"/>
      <c r="K5" s="29"/>
      <c r="L5" s="29"/>
    </row>
    <row r="6" spans="1:12" s="2258" customFormat="1" ht="17.5">
      <c r="A6" s="2758"/>
      <c r="B6" s="2189" t="s">
        <v>1670</v>
      </c>
      <c r="C6" s="1737" t="s">
        <v>1671</v>
      </c>
      <c r="D6" s="2189" t="s">
        <v>1670</v>
      </c>
      <c r="E6" s="2190" t="s">
        <v>1671</v>
      </c>
      <c r="F6" s="2189" t="s">
        <v>1670</v>
      </c>
      <c r="G6" s="1737" t="s">
        <v>1671</v>
      </c>
      <c r="H6" s="2189" t="s">
        <v>1670</v>
      </c>
      <c r="I6" s="2190" t="s">
        <v>1671</v>
      </c>
      <c r="J6" s="29"/>
      <c r="K6" s="29"/>
      <c r="L6" s="29"/>
    </row>
    <row r="7" spans="1:12">
      <c r="A7" s="2279" t="s">
        <v>90</v>
      </c>
      <c r="B7" s="2366">
        <v>17.7</v>
      </c>
      <c r="C7" s="2001">
        <v>12.5</v>
      </c>
      <c r="D7" s="2366">
        <v>14.9</v>
      </c>
      <c r="E7" s="2001">
        <v>8.1999999999999993</v>
      </c>
      <c r="F7" s="2366">
        <v>9.9</v>
      </c>
      <c r="G7" s="2001">
        <v>9</v>
      </c>
      <c r="H7" s="2366">
        <v>6.6</v>
      </c>
      <c r="I7" s="2002">
        <v>7.6</v>
      </c>
      <c r="J7" s="1960"/>
    </row>
    <row r="8" spans="1:12">
      <c r="A8" s="2281" t="s">
        <v>91</v>
      </c>
      <c r="B8" s="2317">
        <v>11</v>
      </c>
      <c r="C8" s="2004">
        <v>13.7</v>
      </c>
      <c r="D8" s="2317">
        <v>8.5</v>
      </c>
      <c r="E8" s="2004">
        <v>8.6999999999999993</v>
      </c>
      <c r="F8" s="2317">
        <v>9.3000000000000007</v>
      </c>
      <c r="G8" s="2004">
        <v>9.6999999999999993</v>
      </c>
      <c r="H8" s="2317">
        <v>6.8</v>
      </c>
      <c r="I8" s="2008">
        <v>7.7</v>
      </c>
      <c r="J8" s="1960"/>
    </row>
    <row r="9" spans="1:12">
      <c r="A9" s="2284" t="s">
        <v>85</v>
      </c>
      <c r="B9" s="2366">
        <v>17</v>
      </c>
      <c r="C9" s="2001">
        <v>18.399999999999999</v>
      </c>
      <c r="D9" s="2366">
        <v>14.8</v>
      </c>
      <c r="E9" s="2001">
        <v>15</v>
      </c>
      <c r="F9" s="2366">
        <v>16.3</v>
      </c>
      <c r="G9" s="2001">
        <v>15.1</v>
      </c>
      <c r="H9" s="2366">
        <v>14.1</v>
      </c>
      <c r="I9" s="2002">
        <v>11.4</v>
      </c>
      <c r="J9" s="1960"/>
    </row>
    <row r="10" spans="1:12">
      <c r="A10" s="2281" t="s">
        <v>92</v>
      </c>
      <c r="B10" s="2317">
        <v>16.2</v>
      </c>
      <c r="C10" s="2004">
        <v>17.600000000000001</v>
      </c>
      <c r="D10" s="2317">
        <v>13.6</v>
      </c>
      <c r="E10" s="2004">
        <v>13</v>
      </c>
      <c r="F10" s="2317">
        <v>14.1</v>
      </c>
      <c r="G10" s="2004">
        <v>12.4</v>
      </c>
      <c r="H10" s="2317">
        <v>12.1</v>
      </c>
      <c r="I10" s="2008">
        <v>10.6</v>
      </c>
      <c r="J10" s="1960"/>
    </row>
    <row r="11" spans="1:12">
      <c r="A11" s="2279" t="s">
        <v>1174</v>
      </c>
      <c r="B11" s="2366">
        <v>15.9</v>
      </c>
      <c r="C11" s="2001">
        <v>13.8</v>
      </c>
      <c r="D11" s="2366">
        <v>11.2</v>
      </c>
      <c r="E11" s="2001">
        <v>11.6</v>
      </c>
      <c r="F11" s="2366">
        <v>10.7</v>
      </c>
      <c r="G11" s="2001">
        <v>11.6</v>
      </c>
      <c r="H11" s="2366">
        <v>8.5</v>
      </c>
      <c r="I11" s="2002">
        <v>10.1</v>
      </c>
      <c r="J11" s="1960"/>
    </row>
    <row r="12" spans="1:12">
      <c r="A12" s="2332" t="s">
        <v>95</v>
      </c>
      <c r="B12" s="2317"/>
      <c r="C12" s="2004">
        <v>11.1</v>
      </c>
      <c r="D12" s="2317"/>
      <c r="E12" s="2004">
        <v>7.2</v>
      </c>
      <c r="F12" s="2317"/>
      <c r="G12" s="2004">
        <v>10.7</v>
      </c>
      <c r="H12" s="2317"/>
      <c r="I12" s="2008">
        <v>7.4</v>
      </c>
      <c r="J12" s="1960"/>
    </row>
    <row r="13" spans="1:12" ht="14.5" thickBot="1">
      <c r="A13" s="2037" t="s">
        <v>97</v>
      </c>
      <c r="B13" s="2323"/>
      <c r="C13" s="2272">
        <v>21.7</v>
      </c>
      <c r="D13" s="2323"/>
      <c r="E13" s="2272">
        <v>14.1</v>
      </c>
      <c r="F13" s="2323"/>
      <c r="G13" s="2272">
        <v>12</v>
      </c>
      <c r="H13" s="2323"/>
      <c r="I13" s="2273">
        <v>5.3</v>
      </c>
      <c r="J13" s="1960"/>
    </row>
    <row r="14" spans="1:12">
      <c r="A14" s="2110" t="s">
        <v>1811</v>
      </c>
      <c r="B14" s="2326"/>
      <c r="C14" s="2276">
        <v>15.4</v>
      </c>
      <c r="D14" s="2328"/>
      <c r="E14" s="2276">
        <v>11.7</v>
      </c>
      <c r="F14" s="2328"/>
      <c r="G14" s="2276">
        <v>11.9</v>
      </c>
      <c r="H14" s="2328"/>
      <c r="I14" s="2278">
        <v>9.6</v>
      </c>
      <c r="J14" s="1960"/>
    </row>
    <row r="15" spans="1:12" ht="13">
      <c r="A15" s="2857" t="s">
        <v>1832</v>
      </c>
      <c r="B15" s="2858"/>
      <c r="C15" s="2858"/>
      <c r="D15" s="2858"/>
      <c r="E15" s="2858"/>
      <c r="F15" s="2858"/>
      <c r="G15" s="2858"/>
      <c r="H15" s="2858"/>
      <c r="I15" s="2859"/>
    </row>
    <row r="16" spans="1:12"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4634-FCBE-4ABC-BECD-6B54F9B7615E}">
  <dimension ref="A1:M18"/>
  <sheetViews>
    <sheetView workbookViewId="0">
      <selection sqref="A1:I1"/>
    </sheetView>
  </sheetViews>
  <sheetFormatPr defaultColWidth="9" defaultRowHeight="14"/>
  <cols>
    <col min="1" max="1" width="21.1640625" style="1956" customWidth="1"/>
    <col min="2" max="6" width="10.6640625" style="1956" customWidth="1"/>
    <col min="7" max="7" width="10.6640625" style="1960" customWidth="1"/>
    <col min="8" max="9" width="10.6640625" style="1956" customWidth="1"/>
    <col min="10" max="11" width="9.75" style="1956" customWidth="1"/>
    <col min="12" max="16384" width="9" style="1956"/>
  </cols>
  <sheetData>
    <row r="1" spans="1:13" ht="25">
      <c r="A1" s="2904" t="s">
        <v>1851</v>
      </c>
      <c r="B1" s="2904"/>
      <c r="C1" s="2904"/>
      <c r="D1" s="2904"/>
      <c r="E1" s="2904"/>
      <c r="F1" s="2904"/>
      <c r="G1" s="2904"/>
      <c r="H1" s="2904"/>
      <c r="I1" s="2904"/>
      <c r="J1" s="44"/>
    </row>
    <row r="3" spans="1:13" ht="17.5">
      <c r="A3" s="2751" t="s">
        <v>252</v>
      </c>
      <c r="B3" s="2457" t="s">
        <v>1852</v>
      </c>
      <c r="C3" s="2458"/>
      <c r="D3" s="2458"/>
      <c r="E3" s="2458"/>
      <c r="F3" s="2458"/>
      <c r="G3" s="2458"/>
      <c r="H3" s="2458"/>
      <c r="I3" s="2458"/>
      <c r="J3" s="2234"/>
      <c r="K3" s="2234"/>
      <c r="L3" s="2234"/>
      <c r="M3" s="2234"/>
    </row>
    <row r="4" spans="1:13" ht="17.5">
      <c r="A4" s="2752"/>
      <c r="B4" s="2630" t="s">
        <v>426</v>
      </c>
      <c r="C4" s="2631"/>
      <c r="D4" s="2631"/>
      <c r="E4" s="2631"/>
      <c r="F4" s="2472" t="s">
        <v>425</v>
      </c>
      <c r="G4" s="2472"/>
      <c r="H4" s="2472"/>
      <c r="I4" s="2472"/>
      <c r="J4" s="29"/>
      <c r="K4" s="2234"/>
      <c r="L4" s="2234"/>
      <c r="M4" s="2234"/>
    </row>
    <row r="5" spans="1:13" s="2258" customFormat="1" ht="17.5">
      <c r="A5" s="2752"/>
      <c r="B5" s="2459" t="s">
        <v>1715</v>
      </c>
      <c r="C5" s="2461"/>
      <c r="D5" s="2459" t="s">
        <v>1745</v>
      </c>
      <c r="E5" s="2461"/>
      <c r="F5" s="2460" t="s">
        <v>1715</v>
      </c>
      <c r="G5" s="2460"/>
      <c r="H5" s="2459" t="s">
        <v>1745</v>
      </c>
      <c r="I5" s="2460"/>
      <c r="J5" s="29"/>
      <c r="K5" s="2234"/>
      <c r="L5" s="2234"/>
      <c r="M5" s="2234"/>
    </row>
    <row r="6" spans="1:13" s="2258" customFormat="1" ht="17.5">
      <c r="A6" s="2753"/>
      <c r="B6" s="2189" t="s">
        <v>1670</v>
      </c>
      <c r="C6" s="1737" t="s">
        <v>1671</v>
      </c>
      <c r="D6" s="2189" t="s">
        <v>1670</v>
      </c>
      <c r="E6" s="2190" t="s">
        <v>1671</v>
      </c>
      <c r="F6" s="2189" t="s">
        <v>1670</v>
      </c>
      <c r="G6" s="1737" t="s">
        <v>1671</v>
      </c>
      <c r="H6" s="2189" t="s">
        <v>1670</v>
      </c>
      <c r="I6" s="2190" t="s">
        <v>1671</v>
      </c>
      <c r="J6" s="29"/>
    </row>
    <row r="7" spans="1:13">
      <c r="A7" s="2279" t="s">
        <v>90</v>
      </c>
      <c r="B7" s="2366">
        <v>11.4</v>
      </c>
      <c r="C7" s="2001">
        <v>10.3</v>
      </c>
      <c r="D7" s="2366">
        <v>3.8</v>
      </c>
      <c r="E7" s="2001">
        <v>3.8</v>
      </c>
      <c r="F7" s="2366">
        <v>8.1999999999999993</v>
      </c>
      <c r="G7" s="2001">
        <v>6.4</v>
      </c>
      <c r="H7" s="2366">
        <v>3</v>
      </c>
      <c r="I7" s="2002">
        <v>3.5</v>
      </c>
      <c r="J7" s="1960"/>
    </row>
    <row r="8" spans="1:13">
      <c r="A8" s="2281" t="s">
        <v>91</v>
      </c>
      <c r="B8" s="2317">
        <v>7.3</v>
      </c>
      <c r="C8" s="2004">
        <v>10.199999999999999</v>
      </c>
      <c r="D8" s="2317">
        <v>2.9</v>
      </c>
      <c r="E8" s="2004">
        <v>5.4</v>
      </c>
      <c r="F8" s="2317">
        <v>7.2</v>
      </c>
      <c r="G8" s="2004">
        <v>4.5</v>
      </c>
      <c r="H8" s="2317">
        <v>3.2</v>
      </c>
      <c r="I8" s="2008">
        <v>2</v>
      </c>
      <c r="J8" s="1960"/>
    </row>
    <row r="9" spans="1:13">
      <c r="A9" s="2284" t="s">
        <v>85</v>
      </c>
      <c r="B9" s="2366">
        <v>14.7</v>
      </c>
      <c r="C9" s="2001">
        <v>13.3</v>
      </c>
      <c r="D9" s="2366">
        <v>9.6</v>
      </c>
      <c r="E9" s="2001">
        <v>5.9</v>
      </c>
      <c r="F9" s="2366">
        <v>8.6999999999999993</v>
      </c>
      <c r="G9" s="2001">
        <v>7.1</v>
      </c>
      <c r="H9" s="2366">
        <v>6</v>
      </c>
      <c r="I9" s="2002">
        <v>4.7</v>
      </c>
      <c r="J9" s="1960"/>
    </row>
    <row r="10" spans="1:13">
      <c r="A10" s="2281" t="s">
        <v>92</v>
      </c>
      <c r="B10" s="2317">
        <v>14.5</v>
      </c>
      <c r="C10" s="2004">
        <v>13.1</v>
      </c>
      <c r="D10" s="2317">
        <v>9.4</v>
      </c>
      <c r="E10" s="2004">
        <v>6.3</v>
      </c>
      <c r="F10" s="2317">
        <v>9.6999999999999993</v>
      </c>
      <c r="G10" s="2004">
        <v>6.1</v>
      </c>
      <c r="H10" s="2317">
        <v>3.8</v>
      </c>
      <c r="I10" s="2008">
        <v>2.9</v>
      </c>
      <c r="J10" s="1960"/>
    </row>
    <row r="11" spans="1:13">
      <c r="A11" s="2367" t="s">
        <v>1174</v>
      </c>
      <c r="B11" s="2366">
        <v>7.6</v>
      </c>
      <c r="C11" s="2001">
        <v>5.9</v>
      </c>
      <c r="D11" s="2366">
        <v>3.8</v>
      </c>
      <c r="E11" s="2001">
        <v>2.1</v>
      </c>
      <c r="F11" s="2366">
        <v>3</v>
      </c>
      <c r="G11" s="2001">
        <v>2.9</v>
      </c>
      <c r="H11" s="2366">
        <v>1.5</v>
      </c>
      <c r="I11" s="2002">
        <v>1.5</v>
      </c>
      <c r="J11" s="1960"/>
    </row>
    <row r="12" spans="1:13">
      <c r="A12" s="2332" t="s">
        <v>95</v>
      </c>
      <c r="B12" s="2317"/>
      <c r="C12" s="2004">
        <v>24.1</v>
      </c>
      <c r="D12" s="2317"/>
      <c r="E12" s="2004">
        <v>7.8</v>
      </c>
      <c r="F12" s="2317"/>
      <c r="G12" s="2004">
        <v>12</v>
      </c>
      <c r="H12" s="2317"/>
      <c r="I12" s="2363" t="s">
        <v>1840</v>
      </c>
      <c r="J12" s="1960"/>
    </row>
    <row r="13" spans="1:13" ht="14.5" thickBot="1">
      <c r="A13" s="2037" t="s">
        <v>97</v>
      </c>
      <c r="B13" s="2323"/>
      <c r="C13" s="2272">
        <v>15.5</v>
      </c>
      <c r="D13" s="2323"/>
      <c r="E13" s="2272">
        <v>12</v>
      </c>
      <c r="F13" s="2323"/>
      <c r="G13" s="2272">
        <v>13.2</v>
      </c>
      <c r="H13" s="2323"/>
      <c r="I13" s="2273">
        <v>5.3</v>
      </c>
      <c r="J13" s="1960"/>
    </row>
    <row r="14" spans="1:13">
      <c r="A14" s="2110" t="s">
        <v>1811</v>
      </c>
      <c r="B14" s="2326"/>
      <c r="C14" s="2276">
        <v>11.1</v>
      </c>
      <c r="D14" s="2328"/>
      <c r="E14" s="2276">
        <v>5</v>
      </c>
      <c r="F14" s="2328"/>
      <c r="G14" s="2276">
        <v>6.1</v>
      </c>
      <c r="H14" s="2328"/>
      <c r="I14" s="2278">
        <v>2.9</v>
      </c>
      <c r="J14" s="1960"/>
    </row>
    <row r="15" spans="1:13" ht="13">
      <c r="A15" s="2857" t="s">
        <v>1832</v>
      </c>
      <c r="B15" s="2858"/>
      <c r="C15" s="2858"/>
      <c r="D15" s="2858"/>
      <c r="E15" s="2858"/>
      <c r="F15" s="2858"/>
      <c r="G15" s="2858"/>
      <c r="H15" s="2858"/>
      <c r="I15" s="2859"/>
    </row>
    <row r="16" spans="1:13" ht="13">
      <c r="A16" s="2938" t="s">
        <v>1833</v>
      </c>
      <c r="B16" s="2939"/>
      <c r="C16" s="2939"/>
      <c r="D16" s="2939"/>
      <c r="E16" s="2939"/>
      <c r="F16" s="2939"/>
      <c r="G16" s="2939"/>
      <c r="H16" s="2939"/>
      <c r="I16" s="2940"/>
    </row>
    <row r="18" spans="1:9" ht="13">
      <c r="A18" s="2941" t="s">
        <v>1817</v>
      </c>
      <c r="B18" s="2941"/>
      <c r="C18" s="2941"/>
      <c r="D18" s="2941"/>
      <c r="E18" s="2941"/>
      <c r="F18" s="2941"/>
      <c r="G18" s="2941"/>
      <c r="H18" s="2941"/>
      <c r="I18" s="2941"/>
    </row>
  </sheetData>
  <mergeCells count="12">
    <mergeCell ref="A15:I15"/>
    <mergeCell ref="A16:I16"/>
    <mergeCell ref="A18:I18"/>
    <mergeCell ref="A1:I1"/>
    <mergeCell ref="A3:A6"/>
    <mergeCell ref="B3:I3"/>
    <mergeCell ref="B4:E4"/>
    <mergeCell ref="F4:I4"/>
    <mergeCell ref="B5:C5"/>
    <mergeCell ref="D5:E5"/>
    <mergeCell ref="F5:G5"/>
    <mergeCell ref="H5:I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174</vt:i4>
      </vt:variant>
    </vt:vector>
  </HeadingPairs>
  <TitlesOfParts>
    <vt:vector size="174" baseType="lpstr">
      <vt:lpstr>Title</vt:lpstr>
      <vt:lpstr>Introduction</vt:lpstr>
      <vt:lpstr>Table 7.01</vt:lpstr>
      <vt:lpstr>Table 7.02</vt:lpstr>
      <vt:lpstr>Table 7.03</vt:lpstr>
      <vt:lpstr>Table 7.04</vt:lpstr>
      <vt:lpstr>Table 7.05</vt:lpstr>
      <vt:lpstr>Table 7.06</vt:lpstr>
      <vt:lpstr>Table 7.07</vt:lpstr>
      <vt:lpstr>Table 7.11</vt:lpstr>
      <vt:lpstr>Table 7.12</vt:lpstr>
      <vt:lpstr>Table 7.13</vt:lpstr>
      <vt:lpstr>Table 7.14</vt:lpstr>
      <vt:lpstr>Table 7.15</vt:lpstr>
      <vt:lpstr>Table 7.16</vt:lpstr>
      <vt:lpstr>Table 7.18</vt:lpstr>
      <vt:lpstr>Table 7.19</vt:lpstr>
      <vt:lpstr>Table 7.20</vt:lpstr>
      <vt:lpstr>Table 7.21</vt:lpstr>
      <vt:lpstr>Table 7.22</vt:lpstr>
      <vt:lpstr>Table 7.23</vt:lpstr>
      <vt:lpstr>Table 7.24</vt:lpstr>
      <vt:lpstr>Table 7.25</vt:lpstr>
      <vt:lpstr>Table 7.26</vt:lpstr>
      <vt:lpstr>Table 7.27</vt:lpstr>
      <vt:lpstr>Table 7.28</vt:lpstr>
      <vt:lpstr>Table 7.29</vt:lpstr>
      <vt:lpstr>Table 7.30</vt:lpstr>
      <vt:lpstr>Table 7.31</vt:lpstr>
      <vt:lpstr>Table 7.32</vt:lpstr>
      <vt:lpstr>Table 7.33</vt:lpstr>
      <vt:lpstr>Table 7.34</vt:lpstr>
      <vt:lpstr>Table 7.35</vt:lpstr>
      <vt:lpstr>Table 7.36</vt:lpstr>
      <vt:lpstr>Table 7.65</vt:lpstr>
      <vt:lpstr>Table 7.66</vt:lpstr>
      <vt:lpstr>Table 7.67</vt:lpstr>
      <vt:lpstr>Table 7.68</vt:lpstr>
      <vt:lpstr>Table 7.74</vt:lpstr>
      <vt:lpstr>Table 7.75</vt:lpstr>
      <vt:lpstr>Table 7.76</vt:lpstr>
      <vt:lpstr>Table 7.77</vt:lpstr>
      <vt:lpstr>Table 7.78</vt:lpstr>
      <vt:lpstr>Table 7.79</vt:lpstr>
      <vt:lpstr>Table 7.80</vt:lpstr>
      <vt:lpstr>Table 7.81</vt:lpstr>
      <vt:lpstr>Table 7.82</vt:lpstr>
      <vt:lpstr>Table 7.83</vt:lpstr>
      <vt:lpstr>Table 7.85</vt:lpstr>
      <vt:lpstr>Table 7.86</vt:lpstr>
      <vt:lpstr>Table 7.87</vt:lpstr>
      <vt:lpstr>Table 7.88</vt:lpstr>
      <vt:lpstr>Table 7.89</vt:lpstr>
      <vt:lpstr>Table 7.90</vt:lpstr>
      <vt:lpstr>Table 7.92</vt:lpstr>
      <vt:lpstr>Table 7.97</vt:lpstr>
      <vt:lpstr>Table 7.98</vt:lpstr>
      <vt:lpstr>Table 7.99</vt:lpstr>
      <vt:lpstr>Table 7.100</vt:lpstr>
      <vt:lpstr>Table 7.101</vt:lpstr>
      <vt:lpstr>Table 7.102</vt:lpstr>
      <vt:lpstr>Table 7.103</vt:lpstr>
      <vt:lpstr>Table 7.106</vt:lpstr>
      <vt:lpstr>Table 7.107</vt:lpstr>
      <vt:lpstr>Table 7.108</vt:lpstr>
      <vt:lpstr>Table 7.109</vt:lpstr>
      <vt:lpstr>Table 7.110</vt:lpstr>
      <vt:lpstr>Table 7.111</vt:lpstr>
      <vt:lpstr>Table 7.112</vt:lpstr>
      <vt:lpstr>Table 7.113</vt:lpstr>
      <vt:lpstr>Table 7.114</vt:lpstr>
      <vt:lpstr>Table 7.115</vt:lpstr>
      <vt:lpstr>Table 7.116</vt:lpstr>
      <vt:lpstr>Table 7.117</vt:lpstr>
      <vt:lpstr>Table 7.118</vt:lpstr>
      <vt:lpstr>Table 7.119</vt:lpstr>
      <vt:lpstr>Table 7.120</vt:lpstr>
      <vt:lpstr>Table 7.121</vt:lpstr>
      <vt:lpstr>Table 7.122</vt:lpstr>
      <vt:lpstr>Table 7.123</vt:lpstr>
      <vt:lpstr>Table 7.124</vt:lpstr>
      <vt:lpstr>Table 7.125</vt:lpstr>
      <vt:lpstr>Table 7.126</vt:lpstr>
      <vt:lpstr>Table 7.127</vt:lpstr>
      <vt:lpstr>Table 7.128</vt:lpstr>
      <vt:lpstr>Table 7.129</vt:lpstr>
      <vt:lpstr>Table 7.130</vt:lpstr>
      <vt:lpstr>Table 7.131</vt:lpstr>
      <vt:lpstr>Table 7.132</vt:lpstr>
      <vt:lpstr>Table 7.133</vt:lpstr>
      <vt:lpstr>Table 7.134</vt:lpstr>
      <vt:lpstr>Table 7.135</vt:lpstr>
      <vt:lpstr>Table 7.136</vt:lpstr>
      <vt:lpstr>Table 7.137</vt:lpstr>
      <vt:lpstr>Table 7.138</vt:lpstr>
      <vt:lpstr>Table 7.139</vt:lpstr>
      <vt:lpstr>Table 7.140</vt:lpstr>
      <vt:lpstr>Table 7.141</vt:lpstr>
      <vt:lpstr>Table 7.142</vt:lpstr>
      <vt:lpstr>Table 7.143</vt:lpstr>
      <vt:lpstr>Table 7.144</vt:lpstr>
      <vt:lpstr>Table 7.145</vt:lpstr>
      <vt:lpstr>Table 7.153</vt:lpstr>
      <vt:lpstr>Table 7.154</vt:lpstr>
      <vt:lpstr>Table 7.155</vt:lpstr>
      <vt:lpstr>Table 7.156</vt:lpstr>
      <vt:lpstr>Table 7.157</vt:lpstr>
      <vt:lpstr>Table 7.159</vt:lpstr>
      <vt:lpstr>Table 7.160</vt:lpstr>
      <vt:lpstr>Table 7.161</vt:lpstr>
      <vt:lpstr>Table 7.162</vt:lpstr>
      <vt:lpstr>Table 7.163</vt:lpstr>
      <vt:lpstr>Table 7.164</vt:lpstr>
      <vt:lpstr>Table 7.165</vt:lpstr>
      <vt:lpstr>Table 7.166</vt:lpstr>
      <vt:lpstr>Table 7.167</vt:lpstr>
      <vt:lpstr>Table 7.168</vt:lpstr>
      <vt:lpstr>Table 7.170</vt:lpstr>
      <vt:lpstr>Table 7.174</vt:lpstr>
      <vt:lpstr>Table 7.175</vt:lpstr>
      <vt:lpstr>Table 7.176</vt:lpstr>
      <vt:lpstr>Table 7.177</vt:lpstr>
      <vt:lpstr>Table 7.178</vt:lpstr>
      <vt:lpstr>Table 7.179</vt:lpstr>
      <vt:lpstr>Table 7.180</vt:lpstr>
      <vt:lpstr>Table 7.181</vt:lpstr>
      <vt:lpstr>Table 7.182</vt:lpstr>
      <vt:lpstr>Table 7.183</vt:lpstr>
      <vt:lpstr>Table 7.184</vt:lpstr>
      <vt:lpstr>Table 7.185</vt:lpstr>
      <vt:lpstr>Table 7.186</vt:lpstr>
      <vt:lpstr>Table 7.187</vt:lpstr>
      <vt:lpstr>Table 7.188</vt:lpstr>
      <vt:lpstr>Table 7.189</vt:lpstr>
      <vt:lpstr>Table 7.190</vt:lpstr>
      <vt:lpstr>Table 7.191</vt:lpstr>
      <vt:lpstr>Table 7.192</vt:lpstr>
      <vt:lpstr>Table 7.195</vt:lpstr>
      <vt:lpstr>Table 7.196</vt:lpstr>
      <vt:lpstr>Table 7.197</vt:lpstr>
      <vt:lpstr>Table 7.198</vt:lpstr>
      <vt:lpstr>Table 7.199</vt:lpstr>
      <vt:lpstr>Table 7.204</vt:lpstr>
      <vt:lpstr>Table 7.207</vt:lpstr>
      <vt:lpstr>Table 7.208</vt:lpstr>
      <vt:lpstr>Table 7.209</vt:lpstr>
      <vt:lpstr>Table 7.210</vt:lpstr>
      <vt:lpstr>Table 7.211</vt:lpstr>
      <vt:lpstr>Table 7.212</vt:lpstr>
      <vt:lpstr>Table 7.213</vt:lpstr>
      <vt:lpstr>Table 7.214</vt:lpstr>
      <vt:lpstr>Table 7.215</vt:lpstr>
      <vt:lpstr>Table 7.216</vt:lpstr>
      <vt:lpstr>Table 7.217</vt:lpstr>
      <vt:lpstr>Table 7.218</vt:lpstr>
      <vt:lpstr>Table 7.219</vt:lpstr>
      <vt:lpstr>Table 7.220</vt:lpstr>
      <vt:lpstr>Table 7.221</vt:lpstr>
      <vt:lpstr>Table 7.222</vt:lpstr>
      <vt:lpstr>Table 7.223</vt:lpstr>
      <vt:lpstr>Table 7.224</vt:lpstr>
      <vt:lpstr>Table 7.226</vt:lpstr>
      <vt:lpstr>Table 7.229</vt:lpstr>
      <vt:lpstr>Table 7.230</vt:lpstr>
      <vt:lpstr>Table 7.233</vt:lpstr>
      <vt:lpstr>Table 7.235</vt:lpstr>
      <vt:lpstr>Table 7.237</vt:lpstr>
      <vt:lpstr>Table 7.238</vt:lpstr>
      <vt:lpstr>Table 7.239</vt:lpstr>
      <vt:lpstr>Table 7.240</vt:lpstr>
      <vt:lpstr>Table 7.241</vt:lpstr>
      <vt:lpstr>Table 7.242</vt:lpstr>
      <vt:lpstr>Table 7.243</vt:lpstr>
      <vt:lpstr>Table 7.244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Eshima</dc:creator>
  <cp:lastModifiedBy>Mark Eshima</cp:lastModifiedBy>
  <dcterms:created xsi:type="dcterms:W3CDTF">2017-08-08T21:04:55Z</dcterms:created>
  <dcterms:modified xsi:type="dcterms:W3CDTF">2023-07-17T19:59:59Z</dcterms:modified>
</cp:coreProperties>
</file>